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24226"/>
  <mc:AlternateContent xmlns:mc="http://schemas.openxmlformats.org/markup-compatibility/2006">
    <mc:Choice Requires="x15">
      <x15ac:absPath xmlns:x15ac="http://schemas.microsoft.com/office/spreadsheetml/2010/11/ac" url="\\172.16.6.189\財政課\Ⅲ-予算係\25_わかりやすい北九州市の財政\令和７年度（わかりやすい財政）\20_HP\03 バックデータ\"/>
    </mc:Choice>
  </mc:AlternateContent>
  <xr:revisionPtr revIDLastSave="0" documentId="13_ncr:1_{A86878C3-4503-4E1C-BE64-6EDEA2E50F97}" xr6:coauthVersionLast="36" xr6:coauthVersionMax="36" xr10:uidLastSave="{00000000-0000-0000-0000-000000000000}"/>
  <bookViews>
    <workbookView xWindow="0" yWindow="0" windowWidth="28800" windowHeight="11265" tabRatio="911" xr2:uid="{00000000-000D-0000-FFFF-FFFF00000000}"/>
  </bookViews>
  <sheets>
    <sheet name="P19（一般会計歳入決算額の推移）" sheetId="66" r:id="rId1"/>
    <sheet name="P19（市税の割合）" sheetId="148" r:id="rId2"/>
    <sheet name="P20（地方交付税等決算額の推移）" sheetId="4" r:id="rId3"/>
    <sheet name="P20（地方交付税等の割合）" sheetId="127" r:id="rId4"/>
    <sheet name="P21（一般会計歳出決算額（性質別）の推移）" sheetId="143" r:id="rId5"/>
    <sheet name="P21（福祉・医療関係経費決算額の推移）" sheetId="44" r:id="rId6"/>
    <sheet name="P22（投資的経費の推移）" sheetId="152" r:id="rId7"/>
    <sheet name="P22（市債残高決算額の推移）" sheetId="137" r:id="rId8"/>
    <sheet name="P22（市民一人当たりの市債残高）" sheetId="153" r:id="rId9"/>
    <sheet name="P23（市民1人当たりの公共施設保有量）" sheetId="161" r:id="rId10"/>
    <sheet name="P23（経常収支比率）" sheetId="160" r:id="rId11"/>
    <sheet name="P26（実質公債費比率と将来負担比率における政令市の状況）" sheetId="155" r:id="rId12"/>
    <sheet name="⑪高齢者人口" sheetId="73" state="hidden" r:id="rId13"/>
  </sheets>
  <definedNames>
    <definedName name="_xlnm.Print_Area" localSheetId="0">'P19（一般会計歳入決算額の推移）'!$A$1:$Q$15</definedName>
    <definedName name="_xlnm.Print_Area" localSheetId="1">'P19（市税の割合）'!$A$1:$X$8</definedName>
    <definedName name="_xlnm.Print_Area" localSheetId="3">'P20（地方交付税等の割合）'!$A$1:$W$8</definedName>
    <definedName name="_xlnm.Print_Area" localSheetId="2">'P20（地方交付税等決算額の推移）'!$A$1:$Q$9</definedName>
    <definedName name="_xlnm.Print_Area" localSheetId="4">'P21（一般会計歳出決算額（性質別）の推移）'!$A$1:$P$15</definedName>
    <definedName name="_xlnm.Print_Area" localSheetId="5">'P21（福祉・医療関係経費決算額の推移）'!$A$1:$P$10</definedName>
    <definedName name="_xlnm.Print_Area" localSheetId="7">'P22（市債残高決算額の推移）'!$A$1:$P$9</definedName>
    <definedName name="_xlnm.Print_Area" localSheetId="8">'P22（市民一人当たりの市債残高）'!$A$1:$O$8</definedName>
    <definedName name="_xlnm.Print_Area" localSheetId="6">'P22（投資的経費の推移）'!$A$1:$Q$9</definedName>
    <definedName name="_xlnm.Print_Area" localSheetId="10">'P23（経常収支比率）'!$A$1:$W$7</definedName>
    <definedName name="_xlnm.Print_Area" localSheetId="9">'P23（市民1人当たりの公共施設保有量）'!$A$1:$W$7</definedName>
    <definedName name="_xlnm.Print_Area" localSheetId="11">'P26（実質公債費比率と将来負担比率における政令市の状況）'!$A$1:$E$25</definedName>
    <definedName name="_xlnm.Print_Area">#REF!</definedName>
    <definedName name="_xlnm.Print_Titles">#N/A</definedName>
  </definedNames>
  <calcPr calcId="191029"/>
</workbook>
</file>

<file path=xl/calcChain.xml><?xml version="1.0" encoding="utf-8"?>
<calcChain xmlns="http://schemas.openxmlformats.org/spreadsheetml/2006/main">
  <c r="C10" i="143" l="1"/>
  <c r="N7" i="137" l="1"/>
  <c r="N8" i="44"/>
  <c r="O7" i="143"/>
  <c r="P7" i="143"/>
  <c r="N7" i="143"/>
  <c r="P7" i="4"/>
  <c r="N10" i="143" l="1"/>
  <c r="N13" i="143" s="1"/>
  <c r="O7" i="4" l="1"/>
  <c r="O7" i="66"/>
  <c r="O10" i="66" s="1"/>
  <c r="P7" i="66"/>
  <c r="N7" i="66"/>
  <c r="N11" i="66" s="1"/>
  <c r="O11" i="66" l="1"/>
  <c r="N10" i="66"/>
  <c r="O7" i="137"/>
  <c r="O8" i="44"/>
  <c r="N7" i="4"/>
  <c r="O10" i="143" l="1"/>
  <c r="O13" i="143" s="1"/>
  <c r="P7" i="137" l="1"/>
  <c r="P8" i="44"/>
  <c r="P10" i="143" l="1"/>
  <c r="P13" i="143" s="1"/>
  <c r="P10" i="66" l="1"/>
  <c r="P11" i="66"/>
  <c r="L6" i="137"/>
  <c r="L7" i="137" s="1"/>
  <c r="K7" i="137"/>
  <c r="J7" i="137"/>
  <c r="I7" i="137"/>
  <c r="H7" i="137"/>
  <c r="G7" i="137"/>
  <c r="F7" i="137"/>
  <c r="E7" i="137"/>
  <c r="D7" i="137"/>
  <c r="C7" i="137"/>
  <c r="L8" i="44"/>
  <c r="K8" i="44"/>
  <c r="J8" i="44"/>
  <c r="I8" i="44"/>
  <c r="H8" i="44"/>
  <c r="G8" i="44"/>
  <c r="F8" i="44"/>
  <c r="E8" i="44"/>
  <c r="D8" i="44"/>
  <c r="C8" i="44"/>
  <c r="L7" i="143"/>
  <c r="K7" i="143"/>
  <c r="K10" i="143" s="1"/>
  <c r="J7" i="143"/>
  <c r="J10" i="143" s="1"/>
  <c r="J13" i="143" s="1"/>
  <c r="I7" i="143"/>
  <c r="I10" i="143" s="1"/>
  <c r="I13" i="143" s="1"/>
  <c r="H7" i="143"/>
  <c r="G7" i="143"/>
  <c r="F7" i="143"/>
  <c r="F10" i="143" s="1"/>
  <c r="F13" i="143" s="1"/>
  <c r="E7" i="143"/>
  <c r="E10" i="143" s="1"/>
  <c r="E13" i="143" s="1"/>
  <c r="D7" i="143"/>
  <c r="C7" i="143"/>
  <c r="L7" i="4"/>
  <c r="K7" i="4"/>
  <c r="J7" i="4"/>
  <c r="I7" i="4"/>
  <c r="H7" i="4"/>
  <c r="G7" i="4"/>
  <c r="F7" i="4"/>
  <c r="E7" i="4"/>
  <c r="D7" i="4"/>
  <c r="C7" i="4"/>
  <c r="G10" i="143" l="1"/>
  <c r="G13" i="143" s="1"/>
  <c r="D10" i="143"/>
  <c r="D13" i="143" s="1"/>
  <c r="L10" i="143"/>
  <c r="L13" i="143" s="1"/>
  <c r="C13" i="143"/>
  <c r="K13" i="143"/>
  <c r="H10" i="143"/>
  <c r="H13" i="143" s="1"/>
  <c r="L7" i="66" l="1"/>
  <c r="L11" i="66" s="1"/>
  <c r="K7" i="66"/>
  <c r="K11" i="66" s="1"/>
  <c r="J7" i="66"/>
  <c r="J11" i="66" s="1"/>
  <c r="I7" i="66"/>
  <c r="I10" i="66" s="1"/>
  <c r="H7" i="66"/>
  <c r="H10" i="66" s="1"/>
  <c r="G7" i="66"/>
  <c r="G10" i="66" s="1"/>
  <c r="F7" i="66"/>
  <c r="F11" i="66" s="1"/>
  <c r="E7" i="66"/>
  <c r="E10" i="66" s="1"/>
  <c r="D7" i="66"/>
  <c r="D11" i="66" s="1"/>
  <c r="C7" i="66"/>
  <c r="C11" i="66" s="1"/>
  <c r="J10" i="66" l="1"/>
  <c r="F10" i="66"/>
  <c r="E11" i="66"/>
  <c r="I11" i="66"/>
  <c r="C10" i="66"/>
  <c r="K10" i="66"/>
  <c r="D10" i="66"/>
  <c r="L10" i="66"/>
  <c r="G11" i="66"/>
  <c r="H11" i="66"/>
  <c r="M7" i="143"/>
  <c r="M7" i="66" l="1"/>
  <c r="M11" i="66" s="1"/>
  <c r="M10" i="66" l="1"/>
  <c r="M8" i="44"/>
  <c r="M7" i="137"/>
  <c r="M7" i="4"/>
  <c r="M10" i="143" l="1"/>
  <c r="M13" i="143" s="1"/>
</calcChain>
</file>

<file path=xl/sharedStrings.xml><?xml version="1.0" encoding="utf-8"?>
<sst xmlns="http://schemas.openxmlformats.org/spreadsheetml/2006/main" count="312" uniqueCount="135">
  <si>
    <t>H2</t>
    <phoneticPr fontId="3"/>
  </si>
  <si>
    <t>H7</t>
    <phoneticPr fontId="3"/>
  </si>
  <si>
    <t>H12</t>
    <phoneticPr fontId="3"/>
  </si>
  <si>
    <t>H17</t>
    <phoneticPr fontId="3"/>
  </si>
  <si>
    <t>H22</t>
    <phoneticPr fontId="3"/>
  </si>
  <si>
    <t>H27</t>
    <phoneticPr fontId="3"/>
  </si>
  <si>
    <t>H32</t>
    <phoneticPr fontId="3"/>
  </si>
  <si>
    <t>全国平均の高齢化率</t>
    <rPh sb="0" eb="2">
      <t>ゼンコク</t>
    </rPh>
    <rPh sb="2" eb="4">
      <t>ヘイキン</t>
    </rPh>
    <rPh sb="5" eb="8">
      <t>コウレイカ</t>
    </rPh>
    <rPh sb="8" eb="9">
      <t>リツ</t>
    </rPh>
    <phoneticPr fontId="5"/>
  </si>
  <si>
    <t>S45</t>
    <phoneticPr fontId="3"/>
  </si>
  <si>
    <t>S40</t>
    <phoneticPr fontId="5"/>
  </si>
  <si>
    <t>S50</t>
    <phoneticPr fontId="3"/>
  </si>
  <si>
    <t>S55</t>
    <phoneticPr fontId="3"/>
  </si>
  <si>
    <t>S60</t>
    <phoneticPr fontId="3"/>
  </si>
  <si>
    <t>市民一人当たりの市税収入</t>
    <rPh sb="0" eb="2">
      <t>シミン</t>
    </rPh>
    <rPh sb="2" eb="4">
      <t>ヒトリ</t>
    </rPh>
    <rPh sb="4" eb="5">
      <t>ア</t>
    </rPh>
    <rPh sb="8" eb="10">
      <t>シゼイ</t>
    </rPh>
    <rPh sb="10" eb="12">
      <t>シュウニュウ</t>
    </rPh>
    <phoneticPr fontId="3"/>
  </si>
  <si>
    <t>歳入に占める市税の割合</t>
    <rPh sb="0" eb="2">
      <t>サイニュウ</t>
    </rPh>
    <rPh sb="3" eb="4">
      <t>シ</t>
    </rPh>
    <rPh sb="6" eb="8">
      <t>シゼイ</t>
    </rPh>
    <rPh sb="9" eb="11">
      <t>ワリアイ</t>
    </rPh>
    <phoneticPr fontId="3"/>
  </si>
  <si>
    <t>（単位：％)</t>
    <rPh sb="1" eb="3">
      <t>タンイ</t>
    </rPh>
    <phoneticPr fontId="5"/>
  </si>
  <si>
    <t>政令市</t>
    <rPh sb="0" eb="2">
      <t>セイレイ</t>
    </rPh>
    <rPh sb="2" eb="3">
      <t>シ</t>
    </rPh>
    <phoneticPr fontId="5"/>
  </si>
  <si>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</si>
  <si>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</si>
  <si>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札幌市</t>
    <rPh sb="0" eb="3">
      <t>サッポロシ</t>
    </rPh>
    <phoneticPr fontId="5"/>
  </si>
  <si>
    <t>仙台市</t>
    <rPh sb="0" eb="3">
      <t>センダイシ</t>
    </rPh>
    <phoneticPr fontId="5"/>
  </si>
  <si>
    <t>さいたま市</t>
    <rPh sb="4" eb="5">
      <t>シ</t>
    </rPh>
    <phoneticPr fontId="5"/>
  </si>
  <si>
    <t>千葉市</t>
    <rPh sb="0" eb="3">
      <t>チバシ</t>
    </rPh>
    <phoneticPr fontId="5"/>
  </si>
  <si>
    <t>横浜市</t>
    <rPh sb="0" eb="3">
      <t>ヨコハマシ</t>
    </rPh>
    <phoneticPr fontId="5"/>
  </si>
  <si>
    <t>川崎市</t>
    <rPh sb="0" eb="3">
      <t>カワサキシ</t>
    </rPh>
    <phoneticPr fontId="5"/>
  </si>
  <si>
    <t>相模原市</t>
    <rPh sb="0" eb="3">
      <t>サガミハラ</t>
    </rPh>
    <rPh sb="3" eb="4">
      <t>シ</t>
    </rPh>
    <phoneticPr fontId="5"/>
  </si>
  <si>
    <t>新潟市</t>
    <rPh sb="0" eb="3">
      <t>ニイガタシ</t>
    </rPh>
    <phoneticPr fontId="5"/>
  </si>
  <si>
    <t>静岡市</t>
    <rPh sb="0" eb="3">
      <t>シズオカシ</t>
    </rPh>
    <phoneticPr fontId="5"/>
  </si>
  <si>
    <t>浜松市</t>
    <rPh sb="0" eb="3">
      <t>ハママツシ</t>
    </rPh>
    <phoneticPr fontId="5"/>
  </si>
  <si>
    <t>名古屋市</t>
    <rPh sb="0" eb="4">
      <t>ナゴヤシ</t>
    </rPh>
    <phoneticPr fontId="5"/>
  </si>
  <si>
    <t>京都市</t>
    <rPh sb="0" eb="3">
      <t>キョウトシ</t>
    </rPh>
    <phoneticPr fontId="5"/>
  </si>
  <si>
    <t>大阪市</t>
    <rPh sb="0" eb="3">
      <t>オオサカシ</t>
    </rPh>
    <phoneticPr fontId="5"/>
  </si>
  <si>
    <t>堺市</t>
    <rPh sb="0" eb="2">
      <t>サカイシ</t>
    </rPh>
    <phoneticPr fontId="5"/>
  </si>
  <si>
    <t>神戸市</t>
    <rPh sb="0" eb="3">
      <t>コウベシ</t>
    </rPh>
    <phoneticPr fontId="5"/>
  </si>
  <si>
    <t>岡山市</t>
    <rPh sb="0" eb="2">
      <t>オカヤマ</t>
    </rPh>
    <rPh sb="2" eb="3">
      <t>シ</t>
    </rPh>
    <phoneticPr fontId="5"/>
  </si>
  <si>
    <t>広島市</t>
    <rPh sb="0" eb="3">
      <t>ヒロシマシ</t>
    </rPh>
    <phoneticPr fontId="5"/>
  </si>
  <si>
    <t>北九州市</t>
    <rPh sb="0" eb="4">
      <t>キタキュウシュウシ</t>
    </rPh>
    <phoneticPr fontId="5"/>
  </si>
  <si>
    <t>福岡市</t>
    <rPh sb="0" eb="3">
      <t>フクオカシ</t>
    </rPh>
    <phoneticPr fontId="5"/>
  </si>
  <si>
    <t>熊本市</t>
    <rPh sb="0" eb="2">
      <t>クマモト</t>
    </rPh>
    <rPh sb="2" eb="3">
      <t>シ</t>
    </rPh>
    <phoneticPr fontId="5"/>
  </si>
  <si>
    <t>北九州市の高齢化率</t>
    <phoneticPr fontId="5"/>
  </si>
  <si>
    <t>全国平均の高齢化率</t>
    <phoneticPr fontId="3"/>
  </si>
  <si>
    <t>北九州市の高齢者数</t>
    <rPh sb="0" eb="4">
      <t>キタキュウシュウシ</t>
    </rPh>
    <rPh sb="5" eb="8">
      <t>コウレイシャ</t>
    </rPh>
    <rPh sb="8" eb="9">
      <t>スウ</t>
    </rPh>
    <phoneticPr fontId="5"/>
  </si>
  <si>
    <t>一般会計歳入決算額の推移</t>
    <rPh sb="0" eb="2">
      <t>イッパン</t>
    </rPh>
    <rPh sb="2" eb="4">
      <t>カイケイ</t>
    </rPh>
    <rPh sb="4" eb="6">
      <t>サイニュウ</t>
    </rPh>
    <rPh sb="6" eb="8">
      <t>ケッサン</t>
    </rPh>
    <rPh sb="8" eb="9">
      <t>ガク</t>
    </rPh>
    <rPh sb="10" eb="12">
      <t>スイイ</t>
    </rPh>
    <phoneticPr fontId="3"/>
  </si>
  <si>
    <t>地方交付税等決算額の推移</t>
    <rPh sb="0" eb="2">
      <t>チホウ</t>
    </rPh>
    <rPh sb="2" eb="5">
      <t>コウフゼイ</t>
    </rPh>
    <rPh sb="5" eb="6">
      <t>トウ</t>
    </rPh>
    <rPh sb="6" eb="8">
      <t>ケッサン</t>
    </rPh>
    <rPh sb="8" eb="9">
      <t>ガク</t>
    </rPh>
    <rPh sb="10" eb="12">
      <t>スイイ</t>
    </rPh>
    <phoneticPr fontId="3"/>
  </si>
  <si>
    <t>（千円／人）</t>
    <rPh sb="1" eb="3">
      <t>センエン</t>
    </rPh>
    <rPh sb="4" eb="5">
      <t>ニン</t>
    </rPh>
    <phoneticPr fontId="3"/>
  </si>
  <si>
    <t>合計</t>
    <rPh sb="0" eb="1">
      <t>ゴウ</t>
    </rPh>
    <rPh sb="1" eb="2">
      <t>ケイ</t>
    </rPh>
    <phoneticPr fontId="3"/>
  </si>
  <si>
    <t>（義務的経費）</t>
    <rPh sb="1" eb="4">
      <t>ギムテキ</t>
    </rPh>
    <rPh sb="4" eb="6">
      <t>ケイヒ</t>
    </rPh>
    <phoneticPr fontId="3"/>
  </si>
  <si>
    <t>（億円）</t>
    <rPh sb="1" eb="3">
      <t>オクエン</t>
    </rPh>
    <phoneticPr fontId="3"/>
  </si>
  <si>
    <t>一般会計歳出決算額（性質別）の推移</t>
  </si>
  <si>
    <t>その他市債</t>
    <rPh sb="2" eb="3">
      <t>タ</t>
    </rPh>
    <rPh sb="3" eb="5">
      <t>シサイ</t>
    </rPh>
    <phoneticPr fontId="3"/>
  </si>
  <si>
    <t>市債残高決算額の推移（一般会計）</t>
    <phoneticPr fontId="3"/>
  </si>
  <si>
    <t>福祉・医療関係経費決算額の推移</t>
    <phoneticPr fontId="3"/>
  </si>
  <si>
    <t>R2</t>
    <phoneticPr fontId="3"/>
  </si>
  <si>
    <t>投資的経費（一般会計）</t>
    <rPh sb="0" eb="3">
      <t>トウシテキ</t>
    </rPh>
    <rPh sb="3" eb="5">
      <t>ケイヒ</t>
    </rPh>
    <rPh sb="6" eb="10">
      <t>イッパンカイケイ</t>
    </rPh>
    <phoneticPr fontId="3"/>
  </si>
  <si>
    <t>市民一人当たりの投資的経費（北九州市・普通会計）</t>
    <rPh sb="0" eb="2">
      <t>シミン</t>
    </rPh>
    <rPh sb="2" eb="4">
      <t>ヒトリ</t>
    </rPh>
    <rPh sb="4" eb="5">
      <t>ア</t>
    </rPh>
    <rPh sb="8" eb="10">
      <t>トウシ</t>
    </rPh>
    <rPh sb="10" eb="11">
      <t>テキ</t>
    </rPh>
    <rPh sb="11" eb="13">
      <t>ケイヒ</t>
    </rPh>
    <rPh sb="14" eb="17">
      <t>キタキュウシュウ</t>
    </rPh>
    <rPh sb="17" eb="18">
      <t>シ</t>
    </rPh>
    <rPh sb="19" eb="21">
      <t>フツウ</t>
    </rPh>
    <rPh sb="21" eb="23">
      <t>カイケイ</t>
    </rPh>
    <phoneticPr fontId="3"/>
  </si>
  <si>
    <t>市民一人当たりの投資的経費（政令市平均・普通会計）</t>
    <rPh sb="0" eb="2">
      <t>シミン</t>
    </rPh>
    <rPh sb="2" eb="4">
      <t>ヒトリ</t>
    </rPh>
    <rPh sb="4" eb="5">
      <t>ア</t>
    </rPh>
    <rPh sb="8" eb="10">
      <t>トウシ</t>
    </rPh>
    <rPh sb="10" eb="11">
      <t>テキ</t>
    </rPh>
    <rPh sb="11" eb="13">
      <t>ケイヒ</t>
    </rPh>
    <rPh sb="14" eb="17">
      <t>セイレイシ</t>
    </rPh>
    <rPh sb="17" eb="19">
      <t>ヘイキン</t>
    </rPh>
    <rPh sb="20" eb="22">
      <t>フツウ</t>
    </rPh>
    <rPh sb="22" eb="24">
      <t>カイケイ</t>
    </rPh>
    <phoneticPr fontId="3"/>
  </si>
  <si>
    <t>（千円）</t>
    <rPh sb="1" eb="3">
      <t>センエン</t>
    </rPh>
    <phoneticPr fontId="3"/>
  </si>
  <si>
    <t>市民一人当たりの市債残高（政令市平均）</t>
    <rPh sb="0" eb="2">
      <t>シミン</t>
    </rPh>
    <rPh sb="2" eb="4">
      <t>ヒトリ</t>
    </rPh>
    <rPh sb="4" eb="5">
      <t>ア</t>
    </rPh>
    <rPh sb="8" eb="12">
      <t>シサイザンダカ</t>
    </rPh>
    <rPh sb="13" eb="16">
      <t>セイレイシ</t>
    </rPh>
    <rPh sb="16" eb="18">
      <t>ヘイキン</t>
    </rPh>
    <phoneticPr fontId="3"/>
  </si>
  <si>
    <t>市民一人当たりの市債残高（北九州市）</t>
    <rPh sb="0" eb="2">
      <t>シミン</t>
    </rPh>
    <rPh sb="2" eb="4">
      <t>ヒトリ</t>
    </rPh>
    <rPh sb="4" eb="5">
      <t>ア</t>
    </rPh>
    <rPh sb="8" eb="12">
      <t>シサイザンダカ</t>
    </rPh>
    <rPh sb="13" eb="16">
      <t>キタキュウシュウ</t>
    </rPh>
    <rPh sb="16" eb="17">
      <t>シ</t>
    </rPh>
    <phoneticPr fontId="3"/>
  </si>
  <si>
    <t>H26</t>
  </si>
  <si>
    <t>H27</t>
  </si>
  <si>
    <t>H28</t>
  </si>
  <si>
    <t>H29</t>
  </si>
  <si>
    <t>H30</t>
  </si>
  <si>
    <t>R1</t>
  </si>
  <si>
    <t>R2</t>
  </si>
  <si>
    <t>R3</t>
    <phoneticPr fontId="3"/>
  </si>
  <si>
    <t>H23</t>
  </si>
  <si>
    <t>H24</t>
  </si>
  <si>
    <t>H25</t>
  </si>
  <si>
    <t>投資的経費（一般会計）の推移と市民一人当たりの投資的経費（普通会計）の推移</t>
    <rPh sb="0" eb="3">
      <t>トウシテキ</t>
    </rPh>
    <rPh sb="3" eb="5">
      <t>ケイヒ</t>
    </rPh>
    <rPh sb="6" eb="10">
      <t>イッパンカイケイ</t>
    </rPh>
    <rPh sb="12" eb="14">
      <t>スイイ</t>
    </rPh>
    <rPh sb="15" eb="17">
      <t>シミン</t>
    </rPh>
    <rPh sb="17" eb="20">
      <t>ヒトリア</t>
    </rPh>
    <rPh sb="23" eb="28">
      <t>トウシテキケイヒ</t>
    </rPh>
    <rPh sb="29" eb="33">
      <t>フツウカイケイ</t>
    </rPh>
    <rPh sb="35" eb="37">
      <t>スイイ</t>
    </rPh>
    <phoneticPr fontId="3"/>
  </si>
  <si>
    <t>市民一人当たりの市債残高の推移（普通会計）</t>
    <rPh sb="0" eb="2">
      <t>シミン</t>
    </rPh>
    <rPh sb="2" eb="5">
      <t>ヒトリア</t>
    </rPh>
    <rPh sb="8" eb="10">
      <t>シサイ</t>
    </rPh>
    <rPh sb="10" eb="12">
      <t>ザンダカ</t>
    </rPh>
    <rPh sb="13" eb="15">
      <t>スイイ</t>
    </rPh>
    <rPh sb="16" eb="20">
      <t>フツウカイケイ</t>
    </rPh>
    <phoneticPr fontId="3"/>
  </si>
  <si>
    <t>R4</t>
    <phoneticPr fontId="3"/>
  </si>
  <si>
    <t>（％）</t>
    <phoneticPr fontId="3"/>
  </si>
  <si>
    <t>北九州市</t>
    <rPh sb="0" eb="4">
      <t>キタキュウシュウシ</t>
    </rPh>
    <phoneticPr fontId="3"/>
  </si>
  <si>
    <t>政令市平均</t>
    <rPh sb="0" eb="2">
      <t>セイレイ</t>
    </rPh>
    <rPh sb="2" eb="3">
      <t>シ</t>
    </rPh>
    <rPh sb="3" eb="5">
      <t>ヘイキン</t>
    </rPh>
    <phoneticPr fontId="3"/>
  </si>
  <si>
    <t>札幌市</t>
    <rPh sb="0" eb="3">
      <t>サッポロシ</t>
    </rPh>
    <phoneticPr fontId="3"/>
  </si>
  <si>
    <t>仙台市</t>
    <rPh sb="0" eb="3">
      <t>センダイシ</t>
    </rPh>
    <phoneticPr fontId="3"/>
  </si>
  <si>
    <t>さいたま市</t>
    <rPh sb="4" eb="5">
      <t>シ</t>
    </rPh>
    <phoneticPr fontId="3"/>
  </si>
  <si>
    <t>千葉市</t>
    <rPh sb="0" eb="3">
      <t>チバシ</t>
    </rPh>
    <phoneticPr fontId="3"/>
  </si>
  <si>
    <t>横浜市</t>
    <rPh sb="0" eb="3">
      <t>ヨコハマシ</t>
    </rPh>
    <phoneticPr fontId="3"/>
  </si>
  <si>
    <t>川崎市</t>
    <rPh sb="0" eb="3">
      <t>カワサキシ</t>
    </rPh>
    <phoneticPr fontId="3"/>
  </si>
  <si>
    <t>相模原市</t>
    <rPh sb="0" eb="4">
      <t>サガミハラシ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</si>
  <si>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</si>
  <si>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</si>
  <si>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</si>
  <si>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</si>
  <si>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</si>
  <si>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</si>
  <si>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</si>
  <si>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</si>
  <si>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岡山市</t>
    <rPh sb="0" eb="3">
      <t>オカヤマシ</t>
    </rPh>
    <phoneticPr fontId="3"/>
  </si>
  <si>
    <t>広島市</t>
    <rPh sb="0" eb="3">
      <t>ヒロシマシ</t>
    </rPh>
    <phoneticPr fontId="3"/>
  </si>
  <si>
    <t>福岡市</t>
    <rPh sb="0" eb="3">
      <t>フクオカシ</t>
    </rPh>
    <phoneticPr fontId="3"/>
  </si>
  <si>
    <t>熊本市</t>
    <rPh sb="0" eb="3">
      <t>クマモトシ</t>
    </rPh>
    <phoneticPr fontId="3"/>
  </si>
  <si>
    <t>地方交付税</t>
    <rPh sb="0" eb="2">
      <t>チホウ</t>
    </rPh>
    <rPh sb="2" eb="5">
      <t>コウフゼイ</t>
    </rPh>
    <phoneticPr fontId="3"/>
  </si>
  <si>
    <t>臨時財政対策債</t>
    <rPh sb="0" eb="2">
      <t>リンジ</t>
    </rPh>
    <rPh sb="2" eb="3">
      <t>ザイ</t>
    </rPh>
    <rPh sb="3" eb="4">
      <t>セイ</t>
    </rPh>
    <rPh sb="4" eb="6">
      <t>タイサク</t>
    </rPh>
    <rPh sb="6" eb="7">
      <t>サイ</t>
    </rPh>
    <phoneticPr fontId="3"/>
  </si>
  <si>
    <t>計</t>
    <rPh sb="0" eb="1">
      <t>ケイ</t>
    </rPh>
    <phoneticPr fontId="3"/>
  </si>
  <si>
    <t>歳入に占める地方交付税等の割合</t>
    <rPh sb="0" eb="2">
      <t>サイニュウ</t>
    </rPh>
    <rPh sb="3" eb="4">
      <t>シ</t>
    </rPh>
    <rPh sb="6" eb="8">
      <t>チホウ</t>
    </rPh>
    <rPh sb="8" eb="11">
      <t>コウフゼイ</t>
    </rPh>
    <rPh sb="11" eb="12">
      <t>ナド</t>
    </rPh>
    <rPh sb="13" eb="15">
      <t>ワリアイ</t>
    </rPh>
    <phoneticPr fontId="3"/>
  </si>
  <si>
    <t>市民１人あたりの地方交付税等</t>
    <rPh sb="0" eb="2">
      <t>シミン</t>
    </rPh>
    <rPh sb="3" eb="4">
      <t>ニン</t>
    </rPh>
    <rPh sb="8" eb="10">
      <t>チホウ</t>
    </rPh>
    <rPh sb="10" eb="12">
      <t>コウフ</t>
    </rPh>
    <rPh sb="12" eb="13">
      <t>ゼイ</t>
    </rPh>
    <rPh sb="13" eb="14">
      <t>ナド</t>
    </rPh>
    <phoneticPr fontId="3"/>
  </si>
  <si>
    <t>市税</t>
    <rPh sb="0" eb="2">
      <t>シゼイ</t>
    </rPh>
    <phoneticPr fontId="3"/>
  </si>
  <si>
    <t>その他自主財源</t>
    <rPh sb="2" eb="3">
      <t>タ</t>
    </rPh>
    <rPh sb="3" eb="5">
      <t>ジシュ</t>
    </rPh>
    <rPh sb="5" eb="7">
      <t>ザイゲン</t>
    </rPh>
    <phoneticPr fontId="3"/>
  </si>
  <si>
    <t>依存財源</t>
    <rPh sb="0" eb="2">
      <t>イゾン</t>
    </rPh>
    <rPh sb="2" eb="4">
      <t>ザイゲン</t>
    </rPh>
    <phoneticPr fontId="3"/>
  </si>
  <si>
    <t>総計</t>
    <rPh sb="0" eb="2">
      <t>ソウケイ</t>
    </rPh>
    <phoneticPr fontId="3"/>
  </si>
  <si>
    <t>自主財源の割合</t>
    <rPh sb="0" eb="2">
      <t>ジシュ</t>
    </rPh>
    <rPh sb="2" eb="4">
      <t>ザイゲン</t>
    </rPh>
    <rPh sb="5" eb="7">
      <t>ワリアイ</t>
    </rPh>
    <phoneticPr fontId="3"/>
  </si>
  <si>
    <t>市税の割合</t>
    <rPh sb="0" eb="2">
      <t>シゼイ</t>
    </rPh>
    <rPh sb="3" eb="5">
      <t>ワリアイ</t>
    </rPh>
    <phoneticPr fontId="3"/>
  </si>
  <si>
    <t>人件費</t>
    <rPh sb="0" eb="3">
      <t>ジンケンヒ</t>
    </rPh>
    <phoneticPr fontId="3"/>
  </si>
  <si>
    <t>扶助費</t>
    <rPh sb="0" eb="3">
      <t>フジョヒ</t>
    </rPh>
    <phoneticPr fontId="3"/>
  </si>
  <si>
    <t>公債費</t>
    <rPh sb="0" eb="3">
      <t>コウサイヒ</t>
    </rPh>
    <phoneticPr fontId="3"/>
  </si>
  <si>
    <t>投資的経費</t>
    <rPh sb="0" eb="3">
      <t>トウシテキ</t>
    </rPh>
    <rPh sb="3" eb="5">
      <t>ケイヒ</t>
    </rPh>
    <phoneticPr fontId="3"/>
  </si>
  <si>
    <t>その他経費</t>
    <rPh sb="2" eb="3">
      <t>タ</t>
    </rPh>
    <rPh sb="3" eb="5">
      <t>ケイヒ</t>
    </rPh>
    <phoneticPr fontId="3"/>
  </si>
  <si>
    <t>義務的経費比率</t>
    <rPh sb="0" eb="3">
      <t>ギムテキ</t>
    </rPh>
    <rPh sb="3" eb="5">
      <t>ケイヒ</t>
    </rPh>
    <rPh sb="5" eb="7">
      <t>ヒリツ</t>
    </rPh>
    <phoneticPr fontId="3"/>
  </si>
  <si>
    <t>繰出金</t>
    <rPh sb="0" eb="2">
      <t>クリダ</t>
    </rPh>
    <rPh sb="2" eb="3">
      <t>キン</t>
    </rPh>
    <phoneticPr fontId="3"/>
  </si>
  <si>
    <t>負担金</t>
    <rPh sb="0" eb="3">
      <t>フタンキン</t>
    </rPh>
    <phoneticPr fontId="3"/>
  </si>
  <si>
    <t>臨時財政対策債</t>
    <rPh sb="0" eb="2">
      <t>リンジ</t>
    </rPh>
    <rPh sb="2" eb="4">
      <t>ザイセイ</t>
    </rPh>
    <rPh sb="4" eb="6">
      <t>タイサク</t>
    </rPh>
    <rPh sb="6" eb="7">
      <t>サイ</t>
    </rPh>
    <phoneticPr fontId="3"/>
  </si>
  <si>
    <t>平均</t>
    <rPh sb="0" eb="2">
      <t>ヘイキン</t>
    </rPh>
    <phoneticPr fontId="3"/>
  </si>
  <si>
    <t>扶助費
（社会保障関係経費）</t>
    <rPh sb="0" eb="3">
      <t>フジョヒ</t>
    </rPh>
    <rPh sb="5" eb="7">
      <t>シャカイ</t>
    </rPh>
    <rPh sb="7" eb="9">
      <t>ホショウ</t>
    </rPh>
    <rPh sb="9" eb="11">
      <t>カンケイ</t>
    </rPh>
    <rPh sb="11" eb="13">
      <t>ケイヒ</t>
    </rPh>
    <phoneticPr fontId="3"/>
  </si>
  <si>
    <t>R5</t>
    <phoneticPr fontId="3"/>
  </si>
  <si>
    <t>R5</t>
  </si>
  <si>
    <t>R6</t>
  </si>
  <si>
    <t>R6</t>
    <phoneticPr fontId="3"/>
  </si>
  <si>
    <t>R5</t>
    <phoneticPr fontId="3"/>
  </si>
  <si>
    <t>R６</t>
    <phoneticPr fontId="3"/>
  </si>
  <si>
    <t>R５</t>
    <phoneticPr fontId="3"/>
  </si>
  <si>
    <t>経常収支比率</t>
    <rPh sb="0" eb="6">
      <t>ケイジョウシュウシヒリツ</t>
    </rPh>
    <phoneticPr fontId="3"/>
  </si>
  <si>
    <t>（㎡）</t>
    <phoneticPr fontId="3"/>
  </si>
  <si>
    <t>市民1人当たりの公共施設保有量</t>
    <rPh sb="0" eb="2">
      <t>シミン</t>
    </rPh>
    <rPh sb="2" eb="4">
      <t>ヒトリ</t>
    </rPh>
    <rPh sb="4" eb="5">
      <t>ア</t>
    </rPh>
    <rPh sb="8" eb="10">
      <t>コウキョウ</t>
    </rPh>
    <rPh sb="10" eb="12">
      <t>シセツ</t>
    </rPh>
    <rPh sb="12" eb="14">
      <t>ホユウ</t>
    </rPh>
    <rPh sb="14" eb="15">
      <t>リョウ</t>
    </rPh>
    <phoneticPr fontId="3"/>
  </si>
  <si>
    <t>大阪市</t>
    <rPh sb="0" eb="2">
      <t>オオサカ</t>
    </rPh>
    <rPh sb="2" eb="3">
      <t>シ</t>
    </rPh>
    <phoneticPr fontId="3"/>
  </si>
  <si>
    <t>政令市平均</t>
    <rPh sb="0" eb="5">
      <t>セイレイシヘイキン</t>
    </rPh>
    <phoneticPr fontId="3"/>
  </si>
  <si>
    <t>浜松市</t>
    <rPh sb="0" eb="3">
      <t>ハママツシ</t>
    </rPh>
    <phoneticPr fontId="3"/>
  </si>
  <si>
    <t>市民一人当たりの地方交付税等と歳入に占める地方交付税等の割合（普通会計決算／令和５年度）</t>
    <rPh sb="38" eb="40">
      <t>レイワ</t>
    </rPh>
    <phoneticPr fontId="3"/>
  </si>
  <si>
    <t>市民一人当たりの市税収入と歳入に占める市税の割合（普通会計決算／令和５年度）</t>
    <rPh sb="32" eb="34">
      <t>レイワ</t>
    </rPh>
    <phoneticPr fontId="3"/>
  </si>
  <si>
    <t>経常収支比率（令和5年度）</t>
    <rPh sb="0" eb="6">
      <t>ケイジョウシュウシヒリツ</t>
    </rPh>
    <phoneticPr fontId="3"/>
  </si>
  <si>
    <t>市民1人当たりの公共施設保有量（令和５年度）</t>
    <rPh sb="0" eb="4">
      <t>シミンヒトリ</t>
    </rPh>
    <rPh sb="4" eb="5">
      <t>ア</t>
    </rPh>
    <rPh sb="8" eb="12">
      <t>コウキョウシセツ</t>
    </rPh>
    <rPh sb="12" eb="15">
      <t>ホユウリョウ</t>
    </rPh>
    <rPh sb="16" eb="18">
      <t>レイワ</t>
    </rPh>
    <rPh sb="19" eb="21">
      <t>ネンド</t>
    </rPh>
    <phoneticPr fontId="3"/>
  </si>
  <si>
    <t>実質公債費比率と将来負担比率における政令市の状況（令和５年度決算）</t>
    <rPh sb="0" eb="2">
      <t>ジッシツ</t>
    </rPh>
    <rPh sb="2" eb="5">
      <t>コウサイヒ</t>
    </rPh>
    <rPh sb="5" eb="7">
      <t>ヒリツ</t>
    </rPh>
    <rPh sb="8" eb="10">
      <t>ショウライ</t>
    </rPh>
    <rPh sb="10" eb="12">
      <t>フタン</t>
    </rPh>
    <rPh sb="12" eb="14">
      <t>ヒリツ</t>
    </rPh>
    <rPh sb="18" eb="21">
      <t>セイレイシ</t>
    </rPh>
    <rPh sb="22" eb="24">
      <t>ジョウキョウ</t>
    </rPh>
    <rPh sb="25" eb="27">
      <t>レイワ</t>
    </rPh>
    <rPh sb="28" eb="30">
      <t>ネンド</t>
    </rPh>
    <rPh sb="30" eb="32">
      <t>ケッサン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</si>
</sst>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Red]\(#,##0\)"/>
    <numFmt numFmtId="178" formatCode="0.0%"/>
    <numFmt numFmtId="179" formatCode="0.0_);[Red]\(0.0\)"/>
    <numFmt numFmtId="180" formatCode="#,##0;&quot;▲ &quot;#,##0"/>
    <numFmt numFmtId="181" formatCode="0.0_ "/>
    <numFmt numFmtId="182" formatCode="#,##0.0;&quot;△ &quot;#,##0.0"/>
    <numFmt numFmtId="183" formatCode="0_ "/>
  </numFmts>
  <fonts count="18">
    <font>
      <sz val="11"/>
      <name val="ＭＳ ゴシック"/>
      <family val="3"/>
      <charset val="128"/>
    </font>
    <font>
      <sz val="11"/>
      <color theme="1"/>
      <name val="ＭＳ Ｐゴシック"/>
      <family val="2"/>
      <charset val="128"/>
      <scheme val="minor"/>
    </font>
    <font>
      <sz val="11"/>
      <name val="ＭＳ ゴシック"/>
      <family val="3"/>
      <charset val="128"/>
    </font>
    <font>
      <sz val="6"/>
      <name val="ＭＳ ゴシック"/>
      <family val="3"/>
      <charset val="128"/>
    </font>
    <font>
      <sz val="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BIZ UDPゴシック"/>
      <family val="3"/>
      <charset val="128"/>
    </font>
    <font>
      <sz val="11"/>
      <color theme="1"/>
      <name val="BIZ UDPゴシック"/>
      <family val="3"/>
      <charset val="128"/>
    </font>
    <font>
      <sz val="8"/>
      <name val="BIZ UDPゴシック"/>
      <family val="3"/>
      <charset val="128"/>
    </font>
    <font>
      <sz val="11"/>
      <color indexed="8"/>
      <name val="BIZ UDPゴシック"/>
      <family val="3"/>
      <charset val="128"/>
    </font>
    <font>
      <sz val="11"/>
      <color theme="1"/>
      <name val="ＭＳ Ｐゴシック"/>
      <family val="2"/>
      <charset val="128"/>
      <scheme val="minor"/>
    </font>
    <font>
      <sz val="12"/>
      <color indexed="8"/>
      <name val="BIZ UDPゴシック"/>
      <family val="3"/>
      <charset val="128"/>
    </font>
    <font>
      <sz val="12"/>
      <name val="ＭＳ 明朝"/>
      <family val="1"/>
      <charset val="128"/>
    </font>
    <font>
      <sz val="11"/>
      <name val="明朝"/>
      <family val="1"/>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ck">
        <color indexed="64"/>
      </top>
      <bottom style="thick">
        <color indexed="64"/>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medium">
        <color indexed="64"/>
      </bottom>
      <diagonal/>
    </border>
  </borders>
  <cellStyleXfs count="12">
    <xf numFmtId="0" fontId="0" fillId="0" borderId="0">
      <alignment vertical="center"/>
    </xf>
    <xf numFmtId="0" fontId="9" fillId="0" borderId="0">
      <alignment vertical="center"/>
    </xf>
    <xf numFmtId="9" fontId="2" fillId="0" borderId="0" applyFont="0" applyFill="0" applyBorder="0" applyAlignment="0" applyProtection="0">
      <alignment vertical="center"/>
    </xf>
    <xf numFmtId="0" fontId="14" fillId="0" borderId="0">
      <alignment vertical="center"/>
    </xf>
    <xf numFmtId="0" fontId="6" fillId="0" borderId="0">
      <alignment vertical="center"/>
    </xf>
    <xf numFmtId="38" fontId="6"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 fillId="0" borderId="0">
      <alignment vertical="center"/>
    </xf>
    <xf numFmtId="38" fontId="6" fillId="0" borderId="0" applyFont="0" applyFill="0" applyBorder="0" applyAlignment="0" applyProtection="0"/>
    <xf numFmtId="38" fontId="17" fillId="0" borderId="0" applyFont="0" applyFill="0" applyBorder="0" applyAlignment="0" applyProtection="0"/>
    <xf numFmtId="0" fontId="6" fillId="0" borderId="0">
      <alignment vertical="center"/>
    </xf>
  </cellStyleXfs>
  <cellXfs count="183">
    <xf numFmtId="0" fontId="0" fillId="0" borderId="0" xfId="0">
      <alignment vertical="center"/>
    </xf>
    <xf numFmtId="179" fontId="0" fillId="0" borderId="0" xfId="0" applyNumberFormat="1">
      <alignment vertical="center"/>
    </xf>
    <xf numFmtId="176" fontId="6" fillId="0" borderId="1" xfId="0" applyNumberFormat="1" applyFont="1" applyBorder="1">
      <alignment vertical="center"/>
    </xf>
    <xf numFmtId="176" fontId="6" fillId="0" borderId="1" xfId="0" applyNumberFormat="1" applyFont="1" applyBorder="1" applyAlignment="1">
      <alignment horizontal="center" vertical="center"/>
    </xf>
    <xf numFmtId="178" fontId="6" fillId="0" borderId="1" xfId="0" applyNumberFormat="1" applyFont="1" applyBorder="1">
      <alignment vertical="center"/>
    </xf>
    <xf numFmtId="176" fontId="7" fillId="0" borderId="1" xfId="0" applyNumberFormat="1" applyFont="1" applyBorder="1" applyAlignment="1">
      <alignment horizontal="left" vertical="center" shrinkToFit="1"/>
    </xf>
    <xf numFmtId="176" fontId="4" fillId="0" borderId="1" xfId="0" applyNumberFormat="1" applyFont="1" applyBorder="1" applyAlignment="1">
      <alignment horizontal="left" vertical="center" shrinkToFit="1"/>
    </xf>
    <xf numFmtId="179" fontId="6" fillId="0" borderId="0" xfId="0" applyNumberFormat="1" applyFont="1">
      <alignment vertical="center"/>
    </xf>
    <xf numFmtId="0" fontId="6" fillId="0" borderId="0" xfId="0" applyFont="1" applyAlignment="1">
      <alignment horizontal="left" vertical="center" shrinkToFit="1"/>
    </xf>
    <xf numFmtId="176" fontId="8" fillId="0" borderId="1" xfId="0" applyNumberFormat="1" applyFont="1" applyBorder="1">
      <alignment vertical="center"/>
    </xf>
    <xf numFmtId="178" fontId="8" fillId="0" borderId="1" xfId="0" applyNumberFormat="1" applyFont="1" applyBorder="1">
      <alignment vertical="center"/>
    </xf>
    <xf numFmtId="176" fontId="10" fillId="0" borderId="0" xfId="0" applyNumberFormat="1" applyFont="1">
      <alignment vertical="center"/>
    </xf>
    <xf numFmtId="180" fontId="10" fillId="0" borderId="0" xfId="0" applyNumberFormat="1" applyFont="1" applyAlignment="1">
      <alignment horizontal="right" vertical="center"/>
    </xf>
    <xf numFmtId="176" fontId="10" fillId="3" borderId="9" xfId="0" applyNumberFormat="1" applyFont="1" applyFill="1" applyBorder="1" applyAlignment="1">
      <alignment horizontal="center" vertical="center"/>
    </xf>
    <xf numFmtId="176" fontId="10" fillId="3" borderId="19" xfId="0" applyNumberFormat="1" applyFont="1" applyFill="1" applyBorder="1" applyAlignment="1">
      <alignment horizontal="center" vertical="center"/>
    </xf>
    <xf numFmtId="176" fontId="10" fillId="3" borderId="34" xfId="0" applyNumberFormat="1" applyFont="1" applyFill="1" applyBorder="1" applyAlignment="1">
      <alignment horizontal="center" vertical="center"/>
    </xf>
    <xf numFmtId="176" fontId="10" fillId="3" borderId="33" xfId="0" applyNumberFormat="1" applyFont="1" applyFill="1" applyBorder="1" applyAlignment="1">
      <alignment horizontal="center" vertical="center"/>
    </xf>
    <xf numFmtId="176" fontId="10" fillId="3" borderId="20" xfId="0" applyNumberFormat="1" applyFont="1" applyFill="1" applyBorder="1" applyAlignment="1">
      <alignment horizontal="center" vertical="center"/>
    </xf>
    <xf numFmtId="176" fontId="10" fillId="0" borderId="27" xfId="0" applyNumberFormat="1" applyFont="1" applyBorder="1" applyAlignment="1">
      <alignment horizontal="center" vertical="center"/>
    </xf>
    <xf numFmtId="176" fontId="10" fillId="0" borderId="29" xfId="0" applyNumberFormat="1" applyFont="1" applyBorder="1">
      <alignment vertical="center"/>
    </xf>
    <xf numFmtId="176" fontId="10" fillId="0" borderId="35" xfId="0" applyNumberFormat="1" applyFont="1" applyBorder="1">
      <alignment vertical="center"/>
    </xf>
    <xf numFmtId="176" fontId="10" fillId="0" borderId="3" xfId="0" applyNumberFormat="1" applyFont="1" applyBorder="1">
      <alignment vertical="center"/>
    </xf>
    <xf numFmtId="176" fontId="10" fillId="0" borderId="30" xfId="0" applyNumberFormat="1" applyFont="1" applyBorder="1">
      <alignment vertical="center"/>
    </xf>
    <xf numFmtId="176" fontId="10" fillId="0" borderId="11" xfId="0" applyNumberFormat="1" applyFont="1" applyBorder="1" applyAlignment="1">
      <alignment horizontal="center" vertical="center"/>
    </xf>
    <xf numFmtId="176" fontId="10" fillId="0" borderId="1" xfId="0" applyNumberFormat="1" applyFont="1" applyBorder="1">
      <alignment vertical="center"/>
    </xf>
    <xf numFmtId="176" fontId="10" fillId="0" borderId="36" xfId="0" applyNumberFormat="1" applyFont="1" applyBorder="1">
      <alignment vertical="center"/>
    </xf>
    <xf numFmtId="176" fontId="10" fillId="0" borderId="44" xfId="0" applyNumberFormat="1" applyFont="1" applyBorder="1">
      <alignment vertical="center"/>
    </xf>
    <xf numFmtId="176" fontId="10" fillId="0" borderId="15" xfId="0" applyNumberFormat="1" applyFont="1" applyBorder="1">
      <alignment vertical="center"/>
    </xf>
    <xf numFmtId="176" fontId="10" fillId="0" borderId="16" xfId="0" applyNumberFormat="1" applyFont="1" applyBorder="1" applyAlignment="1">
      <alignment horizontal="center" vertical="center"/>
    </xf>
    <xf numFmtId="176" fontId="10" fillId="0" borderId="17" xfId="0" applyNumberFormat="1" applyFont="1" applyBorder="1">
      <alignment vertical="center"/>
    </xf>
    <xf numFmtId="176" fontId="10" fillId="0" borderId="5" xfId="0" applyNumberFormat="1" applyFont="1" applyBorder="1">
      <alignment vertical="center"/>
    </xf>
    <xf numFmtId="176" fontId="10" fillId="0" borderId="45" xfId="0" applyNumberFormat="1" applyFont="1" applyBorder="1">
      <alignment vertical="center"/>
    </xf>
    <xf numFmtId="176" fontId="10" fillId="0" borderId="47" xfId="0" applyNumberFormat="1" applyFont="1" applyBorder="1">
      <alignment vertical="center"/>
    </xf>
    <xf numFmtId="176" fontId="10" fillId="0" borderId="31" xfId="0" applyNumberFormat="1" applyFont="1" applyBorder="1" applyAlignment="1">
      <alignment horizontal="center" vertical="center"/>
    </xf>
    <xf numFmtId="176" fontId="10" fillId="0" borderId="32" xfId="0" applyNumberFormat="1" applyFont="1" applyBorder="1">
      <alignment vertical="center"/>
    </xf>
    <xf numFmtId="176" fontId="10" fillId="0" borderId="37" xfId="0" applyNumberFormat="1" applyFont="1" applyBorder="1">
      <alignment vertical="center"/>
    </xf>
    <xf numFmtId="176" fontId="10" fillId="0" borderId="19" xfId="0" applyNumberFormat="1" applyFont="1" applyBorder="1">
      <alignment vertical="center"/>
    </xf>
    <xf numFmtId="176" fontId="10" fillId="0" borderId="33" xfId="0" applyNumberFormat="1" applyFont="1" applyBorder="1">
      <alignment vertical="center"/>
    </xf>
    <xf numFmtId="176" fontId="10" fillId="0" borderId="20" xfId="0" applyNumberFormat="1" applyFont="1" applyBorder="1">
      <alignment vertical="center"/>
    </xf>
    <xf numFmtId="176" fontId="10" fillId="0" borderId="33" xfId="0" applyNumberFormat="1" applyFont="1" applyBorder="1" applyAlignment="1">
      <alignment horizontal="center" vertical="center"/>
    </xf>
    <xf numFmtId="176" fontId="10" fillId="3" borderId="25" xfId="0" applyNumberFormat="1" applyFont="1" applyFill="1" applyBorder="1" applyAlignment="1">
      <alignment horizontal="center" vertical="center"/>
    </xf>
    <xf numFmtId="176" fontId="10" fillId="3" borderId="26" xfId="0" applyNumberFormat="1" applyFont="1" applyFill="1" applyBorder="1" applyAlignment="1">
      <alignment horizontal="center" vertical="center"/>
    </xf>
    <xf numFmtId="176" fontId="10" fillId="3" borderId="38" xfId="0" applyNumberFormat="1" applyFont="1" applyFill="1" applyBorder="1" applyAlignment="1">
      <alignment horizontal="center" vertical="center"/>
    </xf>
    <xf numFmtId="177" fontId="10" fillId="0" borderId="11" xfId="0" applyNumberFormat="1" applyFont="1" applyBorder="1" applyAlignment="1">
      <alignment horizontal="center" vertical="center"/>
    </xf>
    <xf numFmtId="178" fontId="10" fillId="0" borderId="1" xfId="0" applyNumberFormat="1" applyFont="1" applyBorder="1">
      <alignment vertical="center"/>
    </xf>
    <xf numFmtId="178" fontId="10" fillId="0" borderId="36" xfId="0" applyNumberFormat="1" applyFont="1" applyBorder="1">
      <alignment vertical="center"/>
    </xf>
    <xf numFmtId="178" fontId="10" fillId="0" borderId="44" xfId="0" applyNumberFormat="1" applyFont="1" applyBorder="1">
      <alignment vertical="center"/>
    </xf>
    <xf numFmtId="178" fontId="10" fillId="0" borderId="15" xfId="0" applyNumberFormat="1" applyFont="1" applyBorder="1">
      <alignment vertical="center"/>
    </xf>
    <xf numFmtId="178" fontId="10" fillId="0" borderId="21" xfId="0" applyNumberFormat="1" applyFont="1" applyBorder="1" applyAlignment="1">
      <alignment horizontal="center" vertical="center"/>
    </xf>
    <xf numFmtId="178" fontId="10" fillId="0" borderId="23" xfId="0" applyNumberFormat="1" applyFont="1" applyBorder="1">
      <alignment vertical="center"/>
    </xf>
    <xf numFmtId="178" fontId="10" fillId="0" borderId="39" xfId="0" applyNumberFormat="1" applyFont="1" applyBorder="1">
      <alignment vertical="center"/>
    </xf>
    <xf numFmtId="178" fontId="10" fillId="0" borderId="46" xfId="0" applyNumberFormat="1" applyFont="1" applyBorder="1">
      <alignment vertical="center"/>
    </xf>
    <xf numFmtId="178" fontId="10" fillId="0" borderId="24" xfId="0" applyNumberFormat="1" applyFont="1" applyBorder="1">
      <alignment vertical="center"/>
    </xf>
    <xf numFmtId="177" fontId="10" fillId="0" borderId="0" xfId="0" applyNumberFormat="1" applyFont="1">
      <alignment vertical="center"/>
    </xf>
    <xf numFmtId="180" fontId="10" fillId="0" borderId="0" xfId="0" applyNumberFormat="1" applyFont="1">
      <alignment vertical="center"/>
    </xf>
    <xf numFmtId="180" fontId="10" fillId="3" borderId="9" xfId="0" applyNumberFormat="1" applyFont="1" applyFill="1" applyBorder="1" applyAlignment="1">
      <alignment horizontal="center" vertical="center"/>
    </xf>
    <xf numFmtId="180" fontId="10" fillId="3" borderId="18" xfId="0" applyNumberFormat="1" applyFont="1" applyFill="1" applyBorder="1" applyAlignment="1">
      <alignment horizontal="center" vertical="center"/>
    </xf>
    <xf numFmtId="180" fontId="10" fillId="3" borderId="19" xfId="0" applyNumberFormat="1" applyFont="1" applyFill="1" applyBorder="1" applyAlignment="1">
      <alignment horizontal="center" vertical="center"/>
    </xf>
    <xf numFmtId="180" fontId="10" fillId="3" borderId="20" xfId="0" applyNumberFormat="1" applyFont="1" applyFill="1" applyBorder="1" applyAlignment="1">
      <alignment horizontal="center" vertical="center"/>
    </xf>
    <xf numFmtId="180" fontId="10" fillId="0" borderId="27" xfId="0" applyNumberFormat="1" applyFont="1" applyBorder="1" applyAlignment="1">
      <alignment horizontal="center" vertical="center"/>
    </xf>
    <xf numFmtId="180" fontId="10" fillId="0" borderId="28" xfId="0" applyNumberFormat="1" applyFont="1" applyBorder="1">
      <alignment vertical="center"/>
    </xf>
    <xf numFmtId="180" fontId="10" fillId="0" borderId="29" xfId="0" applyNumberFormat="1" applyFont="1" applyBorder="1">
      <alignment vertical="center"/>
    </xf>
    <xf numFmtId="180" fontId="10" fillId="0" borderId="30" xfId="0" applyNumberFormat="1" applyFont="1" applyBorder="1">
      <alignment vertical="center"/>
    </xf>
    <xf numFmtId="180" fontId="10" fillId="0" borderId="0" xfId="0" applyNumberFormat="1" applyFont="1" applyAlignment="1">
      <alignment horizontal="center" vertical="center"/>
    </xf>
    <xf numFmtId="179" fontId="10" fillId="0" borderId="0" xfId="0" applyNumberFormat="1" applyFont="1" applyAlignment="1">
      <alignment horizontal="center" vertical="center"/>
    </xf>
    <xf numFmtId="179" fontId="10" fillId="0" borderId="0" xfId="0" applyNumberFormat="1" applyFont="1">
      <alignment vertical="center"/>
    </xf>
    <xf numFmtId="178" fontId="10" fillId="0" borderId="0" xfId="0" applyNumberFormat="1" applyFont="1">
      <alignment vertical="center"/>
    </xf>
    <xf numFmtId="176" fontId="10" fillId="0" borderId="0" xfId="0" applyNumberFormat="1" applyFont="1" applyAlignment="1">
      <alignment horizontal="center" vertical="center"/>
    </xf>
    <xf numFmtId="176" fontId="10" fillId="3" borderId="10" xfId="0" applyNumberFormat="1" applyFont="1" applyFill="1" applyBorder="1" applyAlignment="1">
      <alignment horizontal="center" vertical="center"/>
    </xf>
    <xf numFmtId="176" fontId="10" fillId="3" borderId="13" xfId="0" applyNumberFormat="1" applyFont="1" applyFill="1" applyBorder="1" applyAlignment="1">
      <alignment horizontal="center" vertical="center"/>
    </xf>
    <xf numFmtId="176" fontId="10" fillId="3" borderId="40" xfId="0" applyNumberFormat="1" applyFont="1" applyFill="1" applyBorder="1" applyAlignment="1">
      <alignment horizontal="center" vertical="center"/>
    </xf>
    <xf numFmtId="176" fontId="10" fillId="3" borderId="48" xfId="0" applyNumberFormat="1" applyFont="1" applyFill="1" applyBorder="1" applyAlignment="1">
      <alignment horizontal="center" vertical="center"/>
    </xf>
    <xf numFmtId="176" fontId="10" fillId="3" borderId="14" xfId="0" applyNumberFormat="1" applyFont="1" applyFill="1" applyBorder="1" applyAlignment="1">
      <alignment horizontal="center" vertical="center"/>
    </xf>
    <xf numFmtId="176" fontId="11" fillId="0" borderId="1" xfId="0" applyNumberFormat="1" applyFont="1" applyBorder="1">
      <alignment vertical="center"/>
    </xf>
    <xf numFmtId="176" fontId="10" fillId="0" borderId="21" xfId="0" applyNumberFormat="1" applyFont="1" applyBorder="1" applyAlignment="1">
      <alignment horizontal="center" vertical="center"/>
    </xf>
    <xf numFmtId="176" fontId="10" fillId="0" borderId="23" xfId="0" applyNumberFormat="1" applyFont="1" applyBorder="1">
      <alignment vertical="center"/>
    </xf>
    <xf numFmtId="176" fontId="11" fillId="0" borderId="23" xfId="0" applyNumberFormat="1" applyFont="1" applyBorder="1">
      <alignment vertical="center"/>
    </xf>
    <xf numFmtId="176" fontId="10" fillId="0" borderId="39" xfId="0" applyNumberFormat="1" applyFont="1" applyBorder="1">
      <alignment vertical="center"/>
    </xf>
    <xf numFmtId="176" fontId="10" fillId="0" borderId="46" xfId="0" applyNumberFormat="1" applyFont="1" applyBorder="1">
      <alignment vertical="center"/>
    </xf>
    <xf numFmtId="176" fontId="10" fillId="0" borderId="24" xfId="0" applyNumberFormat="1" applyFont="1" applyBorder="1">
      <alignment vertical="center"/>
    </xf>
    <xf numFmtId="176" fontId="10" fillId="0" borderId="25" xfId="0" applyNumberFormat="1" applyFont="1" applyBorder="1" applyAlignment="1">
      <alignment horizontal="center" vertical="center"/>
    </xf>
    <xf numFmtId="176" fontId="10" fillId="0" borderId="26" xfId="0" applyNumberFormat="1" applyFont="1" applyBorder="1">
      <alignment vertical="center"/>
    </xf>
    <xf numFmtId="176" fontId="11" fillId="0" borderId="26" xfId="0" applyNumberFormat="1" applyFont="1" applyBorder="1">
      <alignment vertical="center"/>
    </xf>
    <xf numFmtId="176" fontId="11" fillId="0" borderId="38" xfId="0" applyNumberFormat="1" applyFont="1" applyBorder="1">
      <alignment vertical="center"/>
    </xf>
    <xf numFmtId="176" fontId="11" fillId="0" borderId="49" xfId="0" applyNumberFormat="1" applyFont="1" applyBorder="1">
      <alignment vertical="center"/>
    </xf>
    <xf numFmtId="177" fontId="12" fillId="0" borderId="0" xfId="0" applyNumberFormat="1" applyFont="1">
      <alignment vertical="center"/>
    </xf>
    <xf numFmtId="177" fontId="12" fillId="3" borderId="10" xfId="0" applyNumberFormat="1" applyFont="1" applyFill="1" applyBorder="1">
      <alignment vertical="center"/>
    </xf>
    <xf numFmtId="177" fontId="12" fillId="3" borderId="12" xfId="0" applyNumberFormat="1" applyFont="1" applyFill="1" applyBorder="1" applyAlignment="1">
      <alignment horizontal="center" vertical="center"/>
    </xf>
    <xf numFmtId="177" fontId="12" fillId="3" borderId="13" xfId="0" applyNumberFormat="1" applyFont="1" applyFill="1" applyBorder="1" applyAlignment="1">
      <alignment horizontal="center" vertical="center"/>
    </xf>
    <xf numFmtId="177" fontId="12" fillId="3" borderId="14" xfId="0" applyNumberFormat="1" applyFont="1" applyFill="1" applyBorder="1" applyAlignment="1">
      <alignment horizontal="center" vertical="center"/>
    </xf>
    <xf numFmtId="181" fontId="12" fillId="0" borderId="11" xfId="0" applyNumberFormat="1" applyFont="1" applyBorder="1">
      <alignment vertical="center"/>
    </xf>
    <xf numFmtId="181" fontId="12" fillId="0" borderId="2" xfId="0" applyNumberFormat="1" applyFont="1" applyBorder="1">
      <alignment vertical="center"/>
    </xf>
    <xf numFmtId="181" fontId="12" fillId="0" borderId="1" xfId="0" applyNumberFormat="1" applyFont="1" applyBorder="1">
      <alignment vertical="center"/>
    </xf>
    <xf numFmtId="181" fontId="12" fillId="0" borderId="15" xfId="0" applyNumberFormat="1" applyFont="1" applyBorder="1">
      <alignment vertical="center"/>
    </xf>
    <xf numFmtId="177" fontId="12" fillId="0" borderId="0" xfId="0" applyNumberFormat="1" applyFont="1" applyAlignment="1">
      <alignment horizontal="right" vertical="center"/>
    </xf>
    <xf numFmtId="181" fontId="12" fillId="0" borderId="0" xfId="0" applyNumberFormat="1" applyFont="1">
      <alignment vertical="center"/>
    </xf>
    <xf numFmtId="177" fontId="12" fillId="0" borderId="21" xfId="0" applyNumberFormat="1" applyFont="1" applyBorder="1">
      <alignment vertical="center"/>
    </xf>
    <xf numFmtId="178" fontId="12" fillId="0" borderId="0" xfId="2" applyNumberFormat="1" applyFont="1">
      <alignment vertical="center"/>
    </xf>
    <xf numFmtId="176" fontId="10" fillId="0" borderId="0" xfId="0" applyNumberFormat="1" applyFont="1" applyAlignment="1">
      <alignment horizontal="right" vertical="center"/>
    </xf>
    <xf numFmtId="176" fontId="10" fillId="0" borderId="9" xfId="0" applyNumberFormat="1" applyFont="1" applyBorder="1" applyAlignment="1">
      <alignment horizontal="center" vertical="center"/>
    </xf>
    <xf numFmtId="176" fontId="10" fillId="2" borderId="19"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0" fillId="5" borderId="29" xfId="0" applyNumberFormat="1" applyFont="1" applyFill="1" applyBorder="1">
      <alignment vertical="center"/>
    </xf>
    <xf numFmtId="176" fontId="11" fillId="5" borderId="29" xfId="0" applyNumberFormat="1" applyFont="1" applyFill="1" applyBorder="1">
      <alignment vertical="center"/>
    </xf>
    <xf numFmtId="176" fontId="10" fillId="5" borderId="35" xfId="0" applyNumberFormat="1" applyFont="1" applyFill="1" applyBorder="1">
      <alignment vertical="center"/>
    </xf>
    <xf numFmtId="176" fontId="10" fillId="5" borderId="3" xfId="0" applyNumberFormat="1" applyFont="1" applyFill="1" applyBorder="1">
      <alignment vertical="center"/>
    </xf>
    <xf numFmtId="176" fontId="10" fillId="5" borderId="30" xfId="0" applyNumberFormat="1" applyFont="1" applyFill="1" applyBorder="1">
      <alignment vertical="center"/>
    </xf>
    <xf numFmtId="176" fontId="10" fillId="5" borderId="1" xfId="0" applyNumberFormat="1" applyFont="1" applyFill="1" applyBorder="1">
      <alignment vertical="center"/>
    </xf>
    <xf numFmtId="176" fontId="11" fillId="5" borderId="1" xfId="0" applyNumberFormat="1" applyFont="1" applyFill="1" applyBorder="1">
      <alignment vertical="center"/>
    </xf>
    <xf numFmtId="176" fontId="10" fillId="5" borderId="36" xfId="0" applyNumberFormat="1" applyFont="1" applyFill="1" applyBorder="1">
      <alignment vertical="center"/>
    </xf>
    <xf numFmtId="176" fontId="10" fillId="5" borderId="44" xfId="0" applyNumberFormat="1" applyFont="1" applyFill="1" applyBorder="1">
      <alignment vertical="center"/>
    </xf>
    <xf numFmtId="176" fontId="10" fillId="5" borderId="15" xfId="0" applyNumberFormat="1" applyFont="1" applyFill="1" applyBorder="1">
      <alignment vertical="center"/>
    </xf>
    <xf numFmtId="176" fontId="10" fillId="5" borderId="17" xfId="0" applyNumberFormat="1" applyFont="1" applyFill="1" applyBorder="1">
      <alignment vertical="center"/>
    </xf>
    <xf numFmtId="176" fontId="11" fillId="5" borderId="17" xfId="0" applyNumberFormat="1" applyFont="1" applyFill="1" applyBorder="1">
      <alignment vertical="center"/>
    </xf>
    <xf numFmtId="176" fontId="10" fillId="5" borderId="5" xfId="0" applyNumberFormat="1" applyFont="1" applyFill="1" applyBorder="1">
      <alignment vertical="center"/>
    </xf>
    <xf numFmtId="176" fontId="10" fillId="5" borderId="45" xfId="0" applyNumberFormat="1" applyFont="1" applyFill="1" applyBorder="1">
      <alignment vertical="center"/>
    </xf>
    <xf numFmtId="176" fontId="10" fillId="5" borderId="47" xfId="0" applyNumberFormat="1" applyFont="1" applyFill="1" applyBorder="1">
      <alignment vertical="center"/>
    </xf>
    <xf numFmtId="176" fontId="11" fillId="5" borderId="19" xfId="0" applyNumberFormat="1" applyFont="1" applyFill="1" applyBorder="1">
      <alignment vertical="center"/>
    </xf>
    <xf numFmtId="176" fontId="11" fillId="5" borderId="34" xfId="0" applyNumberFormat="1" applyFont="1" applyFill="1" applyBorder="1">
      <alignment vertical="center"/>
    </xf>
    <xf numFmtId="176" fontId="11" fillId="5" borderId="33" xfId="0" applyNumberFormat="1" applyFont="1" applyFill="1" applyBorder="1">
      <alignment vertical="center"/>
    </xf>
    <xf numFmtId="176" fontId="11" fillId="5" borderId="20" xfId="0" applyNumberFormat="1" applyFont="1" applyFill="1" applyBorder="1">
      <alignment vertical="center"/>
    </xf>
    <xf numFmtId="176" fontId="11" fillId="0" borderId="0" xfId="0" applyNumberFormat="1" applyFont="1">
      <alignment vertical="center"/>
    </xf>
    <xf numFmtId="178" fontId="11" fillId="5" borderId="19" xfId="0" applyNumberFormat="1" applyFont="1" applyFill="1" applyBorder="1">
      <alignment vertical="center"/>
    </xf>
    <xf numFmtId="178" fontId="11" fillId="5" borderId="34" xfId="0" applyNumberFormat="1" applyFont="1" applyFill="1" applyBorder="1">
      <alignment vertical="center"/>
    </xf>
    <xf numFmtId="178" fontId="11" fillId="5" borderId="33" xfId="0" applyNumberFormat="1" applyFont="1" applyFill="1" applyBorder="1">
      <alignment vertical="center"/>
    </xf>
    <xf numFmtId="178" fontId="11" fillId="5" borderId="20" xfId="0" applyNumberFormat="1" applyFont="1" applyFill="1" applyBorder="1">
      <alignment vertical="center"/>
    </xf>
    <xf numFmtId="176" fontId="10" fillId="3" borderId="9" xfId="0" applyNumberFormat="1" applyFont="1" applyFill="1" applyBorder="1">
      <alignment vertical="center"/>
    </xf>
    <xf numFmtId="176" fontId="11" fillId="0" borderId="29" xfId="0" applyNumberFormat="1" applyFont="1" applyBorder="1">
      <alignment vertical="center"/>
    </xf>
    <xf numFmtId="176" fontId="11" fillId="0" borderId="17" xfId="0" applyNumberFormat="1" applyFont="1" applyBorder="1">
      <alignment vertical="center"/>
    </xf>
    <xf numFmtId="176" fontId="11" fillId="0" borderId="19" xfId="0" applyNumberFormat="1" applyFont="1" applyBorder="1">
      <alignment vertical="center"/>
    </xf>
    <xf numFmtId="176" fontId="11" fillId="0" borderId="34" xfId="0" applyNumberFormat="1" applyFont="1" applyBorder="1">
      <alignment vertical="center"/>
    </xf>
    <xf numFmtId="176" fontId="11" fillId="0" borderId="33" xfId="0" applyNumberFormat="1" applyFont="1" applyBorder="1">
      <alignment vertical="center"/>
    </xf>
    <xf numFmtId="176" fontId="11" fillId="0" borderId="20" xfId="0" applyNumberFormat="1" applyFont="1" applyBorder="1">
      <alignment vertical="center"/>
    </xf>
    <xf numFmtId="176" fontId="10" fillId="0" borderId="27" xfId="0" applyNumberFormat="1" applyFont="1" applyBorder="1" applyAlignment="1">
      <alignment horizontal="left" vertical="center" shrinkToFit="1"/>
    </xf>
    <xf numFmtId="176" fontId="10" fillId="0" borderId="29" xfId="0" applyNumberFormat="1" applyFont="1" applyBorder="1" applyAlignment="1">
      <alignment horizontal="right" vertical="center"/>
    </xf>
    <xf numFmtId="176" fontId="10" fillId="0" borderId="35" xfId="0" applyNumberFormat="1" applyFont="1" applyBorder="1" applyAlignment="1">
      <alignment horizontal="right" vertical="center"/>
    </xf>
    <xf numFmtId="176" fontId="10" fillId="0" borderId="30" xfId="0" applyNumberFormat="1" applyFont="1" applyBorder="1" applyAlignment="1">
      <alignment horizontal="right" vertical="center"/>
    </xf>
    <xf numFmtId="176" fontId="10" fillId="0" borderId="21" xfId="0" applyNumberFormat="1" applyFont="1" applyBorder="1" applyAlignment="1">
      <alignment horizontal="left" vertical="center" shrinkToFit="1"/>
    </xf>
    <xf numFmtId="176" fontId="10" fillId="3" borderId="41" xfId="0" applyNumberFormat="1" applyFont="1" applyFill="1" applyBorder="1" applyAlignment="1">
      <alignment horizontal="center" vertical="center"/>
    </xf>
    <xf numFmtId="176" fontId="10" fillId="0" borderId="42" xfId="0" applyNumberFormat="1" applyFont="1" applyBorder="1">
      <alignment vertical="center"/>
    </xf>
    <xf numFmtId="176" fontId="10" fillId="0" borderId="43" xfId="0" applyNumberFormat="1" applyFont="1" applyBorder="1">
      <alignment vertical="center"/>
    </xf>
    <xf numFmtId="0" fontId="13" fillId="0" borderId="0" xfId="1" applyFont="1">
      <alignment vertical="center"/>
    </xf>
    <xf numFmtId="0" fontId="13" fillId="0" borderId="3" xfId="1" applyFont="1" applyBorder="1" applyAlignment="1">
      <alignment horizontal="center" vertical="center"/>
    </xf>
    <xf numFmtId="0" fontId="13" fillId="0" borderId="0" xfId="1" applyFont="1" applyAlignment="1">
      <alignment horizontal="right"/>
    </xf>
    <xf numFmtId="0" fontId="13" fillId="0" borderId="5" xfId="1" applyFont="1" applyBorder="1" applyAlignment="1">
      <alignment horizontal="center" vertical="center"/>
    </xf>
    <xf numFmtId="0" fontId="13" fillId="0" borderId="1" xfId="1" applyFont="1" applyBorder="1" applyAlignment="1">
      <alignment horizontal="center" vertical="center"/>
    </xf>
    <xf numFmtId="0" fontId="13" fillId="0" borderId="6" xfId="1" applyFont="1" applyBorder="1" applyAlignment="1">
      <alignment horizontal="distributed" vertical="center" indent="1"/>
    </xf>
    <xf numFmtId="0" fontId="13" fillId="0" borderId="4" xfId="1" applyFont="1" applyBorder="1" applyAlignment="1">
      <alignment horizontal="distributed" vertical="center" indent="1"/>
    </xf>
    <xf numFmtId="0" fontId="13" fillId="4" borderId="7" xfId="1" applyFont="1" applyFill="1" applyBorder="1" applyAlignment="1">
      <alignment horizontal="distributed" vertical="center" indent="1"/>
    </xf>
    <xf numFmtId="0" fontId="13" fillId="0" borderId="8" xfId="1" applyFont="1" applyBorder="1" applyAlignment="1">
      <alignment horizontal="distributed" vertical="center" indent="1"/>
    </xf>
    <xf numFmtId="0" fontId="11" fillId="0" borderId="0" xfId="3" applyFont="1">
      <alignment vertical="center"/>
    </xf>
    <xf numFmtId="182" fontId="11" fillId="0" borderId="1" xfId="3" applyNumberFormat="1" applyFont="1" applyBorder="1">
      <alignment vertical="center"/>
    </xf>
    <xf numFmtId="182" fontId="11" fillId="0" borderId="1" xfId="3" applyNumberFormat="1" applyFont="1" applyBorder="1" applyAlignment="1">
      <alignment horizontal="right" vertical="center"/>
    </xf>
    <xf numFmtId="0" fontId="13" fillId="0" borderId="51" xfId="1" applyFont="1" applyBorder="1" applyAlignment="1">
      <alignment horizontal="center" vertical="center"/>
    </xf>
    <xf numFmtId="181" fontId="11" fillId="0" borderId="50" xfId="3" applyNumberFormat="1" applyFont="1" applyBorder="1">
      <alignment vertical="center"/>
    </xf>
    <xf numFmtId="181" fontId="11" fillId="0" borderId="52" xfId="3" applyNumberFormat="1" applyFont="1" applyBorder="1">
      <alignment vertical="center"/>
    </xf>
    <xf numFmtId="182" fontId="11" fillId="0" borderId="17" xfId="3" applyNumberFormat="1" applyFont="1" applyBorder="1">
      <alignment vertical="center"/>
    </xf>
    <xf numFmtId="181" fontId="11" fillId="0" borderId="53" xfId="3" applyNumberFormat="1" applyFont="1" applyBorder="1">
      <alignment vertical="center"/>
    </xf>
    <xf numFmtId="182" fontId="11" fillId="0" borderId="29" xfId="3" applyNumberFormat="1" applyFont="1" applyBorder="1">
      <alignment vertical="center"/>
    </xf>
    <xf numFmtId="0" fontId="13" fillId="0" borderId="0" xfId="1" applyFont="1" applyAlignment="1">
      <alignment horizontal="center" vertical="center"/>
    </xf>
    <xf numFmtId="181" fontId="11" fillId="4" borderId="54" xfId="3" applyNumberFormat="1" applyFont="1" applyFill="1" applyBorder="1">
      <alignment vertical="center"/>
    </xf>
    <xf numFmtId="182" fontId="11" fillId="4" borderId="55" xfId="3" applyNumberFormat="1" applyFont="1" applyFill="1" applyBorder="1">
      <alignment vertical="center"/>
    </xf>
    <xf numFmtId="176" fontId="10" fillId="0" borderId="27" xfId="0" applyNumberFormat="1" applyFont="1" applyBorder="1" applyAlignment="1">
      <alignment horizontal="center" vertical="center" wrapText="1"/>
    </xf>
    <xf numFmtId="176" fontId="10" fillId="0" borderId="3" xfId="0" applyNumberFormat="1" applyFont="1" applyFill="1" applyBorder="1" applyAlignment="1">
      <alignment horizontal="right" vertical="center"/>
    </xf>
    <xf numFmtId="176" fontId="10" fillId="0" borderId="46" xfId="0" applyNumberFormat="1" applyFont="1" applyFill="1" applyBorder="1">
      <alignment vertical="center"/>
    </xf>
    <xf numFmtId="176" fontId="10" fillId="0" borderId="34" xfId="0" applyNumberFormat="1" applyFont="1" applyBorder="1">
      <alignment vertical="center"/>
    </xf>
    <xf numFmtId="176" fontId="10" fillId="0" borderId="42" xfId="0" applyNumberFormat="1" applyFont="1" applyBorder="1" applyAlignment="1">
      <alignment horizontal="right" vertical="center"/>
    </xf>
    <xf numFmtId="183" fontId="12" fillId="0" borderId="2" xfId="0" applyNumberFormat="1" applyFont="1" applyBorder="1">
      <alignment vertical="center"/>
    </xf>
    <xf numFmtId="183" fontId="12" fillId="0" borderId="1" xfId="0" applyNumberFormat="1" applyFont="1" applyBorder="1">
      <alignment vertical="center"/>
    </xf>
    <xf numFmtId="183" fontId="12" fillId="0" borderId="15" xfId="0" applyNumberFormat="1" applyFont="1" applyBorder="1">
      <alignment vertical="center"/>
    </xf>
    <xf numFmtId="181" fontId="12" fillId="0" borderId="22" xfId="0" applyNumberFormat="1" applyFont="1" applyBorder="1">
      <alignment vertical="center"/>
    </xf>
    <xf numFmtId="181" fontId="12" fillId="0" borderId="23" xfId="0" applyNumberFormat="1" applyFont="1" applyBorder="1">
      <alignment vertical="center"/>
    </xf>
    <xf numFmtId="181" fontId="12" fillId="0" borderId="24" xfId="0" applyNumberFormat="1" applyFont="1" applyBorder="1">
      <alignment vertical="center"/>
    </xf>
    <xf numFmtId="183" fontId="12" fillId="0" borderId="11" xfId="0" applyNumberFormat="1" applyFont="1" applyBorder="1">
      <alignment vertical="center"/>
    </xf>
    <xf numFmtId="183" fontId="12" fillId="0" borderId="0" xfId="0" applyNumberFormat="1" applyFont="1" applyAlignment="1">
      <alignment horizontal="right" vertical="center"/>
    </xf>
    <xf numFmtId="183" fontId="12" fillId="0" borderId="0" xfId="0" applyNumberFormat="1" applyFont="1">
      <alignment vertical="center"/>
    </xf>
    <xf numFmtId="179" fontId="10" fillId="0" borderId="21" xfId="0" applyNumberFormat="1" applyFont="1" applyBorder="1" applyAlignment="1">
      <alignment horizontal="center" vertical="center"/>
    </xf>
    <xf numFmtId="179" fontId="10" fillId="0" borderId="56" xfId="0" applyNumberFormat="1" applyFont="1" applyBorder="1">
      <alignment vertical="center"/>
    </xf>
    <xf numFmtId="179" fontId="10" fillId="0" borderId="23" xfId="0" applyNumberFormat="1" applyFont="1" applyBorder="1">
      <alignment vertical="center"/>
    </xf>
    <xf numFmtId="179" fontId="10" fillId="0" borderId="24" xfId="0" applyNumberFormat="1" applyFont="1" applyBorder="1">
      <alignment vertical="center"/>
    </xf>
    <xf numFmtId="177" fontId="12" fillId="0" borderId="0" xfId="0" applyNumberFormat="1" applyFont="1" applyBorder="1">
      <alignment vertical="center"/>
    </xf>
    <xf numFmtId="177" fontId="12" fillId="0" borderId="49" xfId="0" applyNumberFormat="1" applyFont="1" applyBorder="1">
      <alignment vertical="center"/>
    </xf>
    <xf numFmtId="0" fontId="15" fillId="0" borderId="0" xfId="1" applyFont="1" applyAlignment="1">
      <alignment horizontal="center" vertical="center"/>
    </xf>
  </cellXfs>
  <cellStyles count="12">
    <cellStyle name="パーセント" xfId="2" builtinId="5"/>
    <cellStyle name="桁区切り 2" xfId="5" xr:uid="{00000000-0005-0000-0000-000002000000}"/>
    <cellStyle name="桁区切り 2 2" xfId="10" xr:uid="{00000000-0005-0000-0000-000003000000}"/>
    <cellStyle name="桁区切り 3" xfId="7" xr:uid="{00000000-0005-0000-0000-000004000000}"/>
    <cellStyle name="桁区切り 4" xfId="9" xr:uid="{00000000-0005-0000-0000-000005000000}"/>
    <cellStyle name="標準" xfId="0" builtinId="0"/>
    <cellStyle name="標準 2" xfId="1" xr:uid="{00000000-0005-0000-0000-000002000000}"/>
    <cellStyle name="標準 2 2" xfId="11" xr:uid="{00000000-0005-0000-0000-000008000000}"/>
    <cellStyle name="標準 3" xfId="4" xr:uid="{00000000-0005-0000-0000-000009000000}"/>
    <cellStyle name="標準 4" xfId="6" xr:uid="{00000000-0005-0000-0000-00000A000000}"/>
    <cellStyle name="標準 5" xfId="3" xr:uid="{00000000-0005-0000-0000-000003000000}"/>
    <cellStyle name="標準 5 2" xfId="8" xr:uid="{00000000-0005-0000-0000-00000B000000}"/>
  </cellStyles>
  <dxfs count="0"/>
  <tableStyles count="0" defaultTableStyle="TableStyleMedium2" defaultPivotStyle="PivotStyleLight16"/>
  <colors>
    <mruColors>
      <color rgb="FFFFFF66"/>
      <color rgb="FFFFCC66"/>
      <color rgb="FF00FF00"/>
      <color rgb="FFFF66CC"/>
      <color rgb="FFFF5050"/>
      <color rgb="FFFF6600"/>
      <color rgb="FFFFCC00"/>
      <color rgb="FFFF9966"/>
      <color rgb="FFFF9933"/>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360165960418781E-2"/>
          <c:y val="6.7796680304762297E-2"/>
          <c:w val="0.90034024871943608"/>
          <c:h val="0.87288225892381455"/>
        </c:manualLayout>
      </c:layout>
      <c:barChart>
        <c:barDir val="col"/>
        <c:grouping val="clustered"/>
        <c:varyColors val="0"/>
        <c:ser>
          <c:idx val="1"/>
          <c:order val="0"/>
          <c:tx>
            <c:strRef>
              <c:f>⑪高齢者人口!$B$8</c:f>
              <c:strCache>
                <c:ptCount val="1"/>
                <c:pt idx="0">
                  <c:v>北九州市の高齢者数</c:v>
                </c:pt>
              </c:strCache>
            </c:strRef>
          </c:tx>
          <c:spPr>
            <a:solidFill>
              <a:schemeClr val="accent1">
                <a:lumMod val="40000"/>
                <a:lumOff val="60000"/>
              </a:schemeClr>
            </a:solidFill>
            <a:ln w="12700">
              <a:solidFill>
                <a:srgbClr val="000000"/>
              </a:solidFill>
              <a:prstDash val="solid"/>
            </a:ln>
          </c:spPr>
          <c:invertIfNegative val="0"/>
          <c:dPt>
            <c:idx val="11"/>
            <c:invertIfNegative val="0"/>
            <c:bubble3D val="0"/>
            <c:extLst>
              <c:ext xmlns:c16="http://schemas.microsoft.com/office/drawing/2014/chart" uri="{C3380CC4-5D6E-409C-BE32-E72D297353CC}">
                <c16:uniqueId val="{00000000-33D4-4EF9-90AD-C381AC8399C8}"/>
              </c:ext>
            </c:extLst>
          </c:dPt>
          <c:dLbls>
            <c:dLbl>
              <c:idx val="0"/>
              <c:layout>
                <c:manualLayout>
                  <c:x val="0"/>
                  <c:y val="0.148309751824237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D4-4EF9-90AD-C381AC8399C8}"/>
                </c:ext>
              </c:extLst>
            </c:dLbl>
            <c:dLbl>
              <c:idx val="1"/>
              <c:layout>
                <c:manualLayout>
                  <c:x val="0"/>
                  <c:y val="0.1742743073301507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D4-4EF9-90AD-C381AC8399C8}"/>
                </c:ext>
              </c:extLst>
            </c:dLbl>
            <c:dLbl>
              <c:idx val="2"/>
              <c:layout>
                <c:manualLayout>
                  <c:x val="1.5104166418894909E-3"/>
                  <c:y val="0.1946412826340377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D4-4EF9-90AD-C381AC8399C8}"/>
                </c:ext>
              </c:extLst>
            </c:dLbl>
            <c:dLbl>
              <c:idx val="3"/>
              <c:layout>
                <c:manualLayout>
                  <c:x val="-1.5104166418894909E-3"/>
                  <c:y val="0.2122469785458839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D4-4EF9-90AD-C381AC8399C8}"/>
                </c:ext>
              </c:extLst>
            </c:dLbl>
            <c:dLbl>
              <c:idx val="4"/>
              <c:layout>
                <c:manualLayout>
                  <c:x val="0"/>
                  <c:y val="0.21429376824321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D4-4EF9-90AD-C381AC8399C8}"/>
                </c:ext>
              </c:extLst>
            </c:dLbl>
            <c:dLbl>
              <c:idx val="5"/>
              <c:layout>
                <c:manualLayout>
                  <c:x val="1.5104166418894354E-3"/>
                  <c:y val="0.247680308730997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3D4-4EF9-90AD-C381AC8399C8}"/>
                </c:ext>
              </c:extLst>
            </c:dLbl>
            <c:dLbl>
              <c:idx val="6"/>
              <c:layout>
                <c:manualLayout>
                  <c:x val="0"/>
                  <c:y val="0.287107859587592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D4-4EF9-90AD-C381AC8399C8}"/>
                </c:ext>
              </c:extLst>
            </c:dLbl>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⑪高齢者人口!$C$8:$N$8</c:f>
              <c:numCache>
                <c:formatCode>#,##0;"△ "#,##0</c:formatCode>
                <c:ptCount val="12"/>
                <c:pt idx="0">
                  <c:v>50</c:v>
                </c:pt>
                <c:pt idx="1">
                  <c:v>62</c:v>
                </c:pt>
                <c:pt idx="2">
                  <c:v>76</c:v>
                </c:pt>
                <c:pt idx="3">
                  <c:v>92</c:v>
                </c:pt>
                <c:pt idx="4">
                  <c:v>109</c:v>
                </c:pt>
                <c:pt idx="5">
                  <c:v>130</c:v>
                </c:pt>
                <c:pt idx="6">
                  <c:v>161</c:v>
                </c:pt>
                <c:pt idx="7">
                  <c:v>194</c:v>
                </c:pt>
                <c:pt idx="8">
                  <c:v>221</c:v>
                </c:pt>
                <c:pt idx="9">
                  <c:v>245</c:v>
                </c:pt>
                <c:pt idx="10">
                  <c:v>277</c:v>
                </c:pt>
                <c:pt idx="11">
                  <c:v>303</c:v>
                </c:pt>
              </c:numCache>
            </c:numRef>
          </c:val>
          <c:extLst>
            <c:ext xmlns:c16="http://schemas.microsoft.com/office/drawing/2014/chart" uri="{C3380CC4-5D6E-409C-BE32-E72D297353CC}">
              <c16:uniqueId val="{00000008-33D4-4EF9-90AD-C381AC8399C8}"/>
            </c:ext>
          </c:extLst>
        </c:ser>
        <c:dLbls>
          <c:showLegendKey val="0"/>
          <c:showVal val="1"/>
          <c:showCatName val="0"/>
          <c:showSerName val="0"/>
          <c:showPercent val="0"/>
          <c:showBubbleSize val="0"/>
        </c:dLbls>
        <c:gapWidth val="30"/>
        <c:axId val="33139712"/>
        <c:axId val="33138560"/>
      </c:barChart>
      <c:lineChart>
        <c:grouping val="standard"/>
        <c:varyColors val="0"/>
        <c:ser>
          <c:idx val="0"/>
          <c:order val="1"/>
          <c:tx>
            <c:strRef>
              <c:f>⑪高齢者人口!$B$9</c:f>
              <c:strCache>
                <c:ptCount val="1"/>
                <c:pt idx="0">
                  <c:v>北九州市の高齢化率</c:v>
                </c:pt>
              </c:strCache>
            </c:strRef>
          </c:tx>
          <c:spPr>
            <a:ln w="31750">
              <a:solidFill>
                <a:srgbClr val="FF0000"/>
              </a:solidFill>
              <a:prstDash val="solid"/>
            </a:ln>
          </c:spPr>
          <c:marker>
            <c:symbol val="circle"/>
            <c:size val="7"/>
            <c:spPr>
              <a:solidFill>
                <a:srgbClr val="FF0000"/>
              </a:solidFill>
              <a:ln>
                <a:solidFill>
                  <a:srgbClr val="FF0000"/>
                </a:solidFill>
                <a:prstDash val="solid"/>
              </a:ln>
            </c:spPr>
          </c:marker>
          <c:dLbls>
            <c:dLbl>
              <c:idx val="0"/>
              <c:layout>
                <c:manualLayout>
                  <c:x val="-2.8497864793927786E-2"/>
                  <c:y val="3.416210685528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D4-4EF9-90AD-C381AC8399C8}"/>
                </c:ext>
              </c:extLst>
            </c:dLbl>
            <c:dLbl>
              <c:idx val="1"/>
              <c:layout>
                <c:manualLayout>
                  <c:x val="-2.273209902816202E-2"/>
                  <c:y val="3.95793852039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D4-4EF9-90AD-C381AC8399C8}"/>
                </c:ext>
              </c:extLst>
            </c:dLbl>
            <c:dLbl>
              <c:idx val="2"/>
              <c:layout>
                <c:manualLayout>
                  <c:x val="-2.4107597361140667E-2"/>
                  <c:y val="3.689910583211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3D4-4EF9-90AD-C381AC8399C8}"/>
                </c:ext>
              </c:extLst>
            </c:dLbl>
            <c:dLbl>
              <c:idx val="3"/>
              <c:layout>
                <c:manualLayout>
                  <c:x val="-2.8572547350500105E-2"/>
                  <c:y val="4.53414297789047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3D4-4EF9-90AD-C381AC8399C8}"/>
                </c:ext>
              </c:extLst>
            </c:dLbl>
            <c:dLbl>
              <c:idx val="4"/>
              <c:layout>
                <c:manualLayout>
                  <c:x val="-3.265152095387925E-2"/>
                  <c:y val="-4.4944750967965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3D4-4EF9-90AD-C381AC8399C8}"/>
                </c:ext>
              </c:extLst>
            </c:dLbl>
            <c:dLbl>
              <c:idx val="5"/>
              <c:layout>
                <c:manualLayout>
                  <c:x val="-3.1160331985528835E-2"/>
                  <c:y val="-3.347457627118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D4-4EF9-90AD-C381AC8399C8}"/>
                </c:ext>
              </c:extLst>
            </c:dLbl>
            <c:dLbl>
              <c:idx val="6"/>
              <c:layout>
                <c:manualLayout>
                  <c:x val="-3.1160331985528835E-2"/>
                  <c:y val="-3.347457627118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3D4-4EF9-90AD-C381AC8399C8}"/>
                </c:ext>
              </c:extLst>
            </c:dLbl>
            <c:dLbl>
              <c:idx val="7"/>
              <c:layout>
                <c:manualLayout>
                  <c:x val="-2.8277449102645954E-2"/>
                  <c:y val="-4.4774011299435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3D4-4EF9-90AD-C381AC8399C8}"/>
                </c:ext>
              </c:extLst>
            </c:dLbl>
            <c:dLbl>
              <c:idx val="8"/>
              <c:layout>
                <c:manualLayout>
                  <c:x val="-3.2601773426970279E-2"/>
                  <c:y val="-3.6299435028248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3D4-4EF9-90AD-C381AC8399C8}"/>
                </c:ext>
              </c:extLst>
            </c:dLbl>
            <c:dLbl>
              <c:idx val="9"/>
              <c:layout>
                <c:manualLayout>
                  <c:x val="-2.971889054408729E-2"/>
                  <c:y val="-3.347457627118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3D4-4EF9-90AD-C381AC8399C8}"/>
                </c:ext>
              </c:extLst>
            </c:dLbl>
            <c:dLbl>
              <c:idx val="10"/>
              <c:layout>
                <c:manualLayout>
                  <c:x val="-3.1160331985528943E-2"/>
                  <c:y val="-4.1949152542372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3D4-4EF9-90AD-C381AC8399C8}"/>
                </c:ext>
              </c:extLst>
            </c:dLbl>
            <c:dLbl>
              <c:idx val="11"/>
              <c:layout>
                <c:manualLayout>
                  <c:x val="-2.9718890544087394E-2"/>
                  <c:y val="-4.1949152542372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3D4-4EF9-90AD-C381AC8399C8}"/>
                </c:ext>
              </c:extLst>
            </c:dLbl>
            <c:spPr>
              <a:noFill/>
              <a:ln w="25400">
                <a:noFill/>
              </a:ln>
            </c:spPr>
            <c:txPr>
              <a:bodyPr/>
              <a:lstStyle/>
              <a:p>
                <a:pPr>
                  <a:defRPr sz="1100" b="0"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⑪高齢者人口!$C$9:$N$9</c:f>
              <c:numCache>
                <c:formatCode>0.0%</c:formatCode>
                <c:ptCount val="12"/>
                <c:pt idx="0">
                  <c:v>4.8000000000000001E-2</c:v>
                </c:pt>
                <c:pt idx="1">
                  <c:v>5.8999999999999997E-2</c:v>
                </c:pt>
                <c:pt idx="2">
                  <c:v>7.1999999999999995E-2</c:v>
                </c:pt>
                <c:pt idx="3">
                  <c:v>8.6999999999999994E-2</c:v>
                </c:pt>
                <c:pt idx="4">
                  <c:v>0.10299999999999999</c:v>
                </c:pt>
                <c:pt idx="5">
                  <c:v>0.127</c:v>
                </c:pt>
                <c:pt idx="6">
                  <c:v>0.157</c:v>
                </c:pt>
                <c:pt idx="7">
                  <c:v>0.192</c:v>
                </c:pt>
                <c:pt idx="8">
                  <c:v>0.222</c:v>
                </c:pt>
                <c:pt idx="9">
                  <c:v>0.251</c:v>
                </c:pt>
                <c:pt idx="10">
                  <c:v>0.29299999999999998</c:v>
                </c:pt>
                <c:pt idx="11">
                  <c:v>0.32300000000000001</c:v>
                </c:pt>
              </c:numCache>
            </c:numRef>
          </c:val>
          <c:smooth val="0"/>
          <c:extLst>
            <c:ext xmlns:c16="http://schemas.microsoft.com/office/drawing/2014/chart" uri="{C3380CC4-5D6E-409C-BE32-E72D297353CC}">
              <c16:uniqueId val="{00000015-33D4-4EF9-90AD-C381AC8399C8}"/>
            </c:ext>
          </c:extLst>
        </c:ser>
        <c:ser>
          <c:idx val="2"/>
          <c:order val="2"/>
          <c:tx>
            <c:strRef>
              <c:f>⑪高齢者人口!$B$10</c:f>
              <c:strCache>
                <c:ptCount val="1"/>
                <c:pt idx="0">
                  <c:v>全国平均の高齢化率</c:v>
                </c:pt>
              </c:strCache>
            </c:strRef>
          </c:tx>
          <c:spPr>
            <a:ln w="9525">
              <a:solidFill>
                <a:schemeClr val="tx1">
                  <a:lumMod val="65000"/>
                  <a:lumOff val="35000"/>
                </a:schemeClr>
              </a:solidFill>
            </a:ln>
          </c:spPr>
          <c:marker>
            <c:symbol val="x"/>
            <c:size val="7"/>
            <c:spPr>
              <a:solidFill>
                <a:schemeClr val="tx1">
                  <a:lumMod val="50000"/>
                  <a:lumOff val="50000"/>
                </a:schemeClr>
              </a:solidFill>
              <a:ln>
                <a:solidFill>
                  <a:schemeClr val="tx1">
                    <a:lumMod val="65000"/>
                    <a:lumOff val="35000"/>
                  </a:schemeClr>
                </a:solidFill>
              </a:ln>
            </c:spPr>
          </c:marker>
          <c:dLbls>
            <c:dLbl>
              <c:idx val="0"/>
              <c:layout>
                <c:manualLayout>
                  <c:x val="-2.7125544442079874E-2"/>
                  <c:y val="-5.396837047911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3D4-4EF9-90AD-C381AC8399C8}"/>
                </c:ext>
              </c:extLst>
            </c:dLbl>
            <c:dLbl>
              <c:idx val="1"/>
              <c:layout>
                <c:manualLayout>
                  <c:x val="-2.4173540469603461E-2"/>
                  <c:y val="-5.39576938475910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3D4-4EF9-90AD-C381AC8399C8}"/>
                </c:ext>
              </c:extLst>
            </c:dLbl>
            <c:dLbl>
              <c:idx val="2"/>
              <c:layout>
                <c:manualLayout>
                  <c:x val="-2.7056423352486345E-2"/>
                  <c:y val="-2.8523065972685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3D4-4EF9-90AD-C381AC8399C8}"/>
                </c:ext>
              </c:extLst>
            </c:dLbl>
            <c:dLbl>
              <c:idx val="3"/>
              <c:layout>
                <c:manualLayout>
                  <c:x val="-2.5614981911044905E-2"/>
                  <c:y val="-3.416210685528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3D4-4EF9-90AD-C381AC8399C8}"/>
                </c:ext>
              </c:extLst>
            </c:dLbl>
            <c:dLbl>
              <c:idx val="4"/>
              <c:layout>
                <c:manualLayout>
                  <c:x val="-3.265152095387925E-2"/>
                  <c:y val="3.6437858040275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3D4-4EF9-90AD-C381AC8399C8}"/>
                </c:ext>
              </c:extLst>
            </c:dLbl>
            <c:dLbl>
              <c:idx val="5"/>
              <c:layout>
                <c:manualLayout>
                  <c:x val="-3.1160331985528835E-2"/>
                  <c:y val="3.9124293785310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3D4-4EF9-90AD-C381AC8399C8}"/>
                </c:ext>
              </c:extLst>
            </c:dLbl>
            <c:dLbl>
              <c:idx val="6"/>
              <c:layout>
                <c:manualLayout>
                  <c:x val="-2.9718890544087394E-2"/>
                  <c:y val="4.7598870056497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3D4-4EF9-90AD-C381AC8399C8}"/>
                </c:ext>
              </c:extLst>
            </c:dLbl>
            <c:dLbl>
              <c:idx val="7"/>
              <c:layout>
                <c:manualLayout>
                  <c:x val="-3.1160331985528835E-2"/>
                  <c:y val="4.1949152542372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3D4-4EF9-90AD-C381AC8399C8}"/>
                </c:ext>
              </c:extLst>
            </c:dLbl>
            <c:dLbl>
              <c:idx val="8"/>
              <c:layout>
                <c:manualLayout>
                  <c:x val="-2.9718890544087394E-2"/>
                  <c:y val="2.78248587570621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3D4-4EF9-90AD-C381AC8399C8}"/>
                </c:ext>
              </c:extLst>
            </c:dLbl>
            <c:dLbl>
              <c:idx val="9"/>
              <c:layout>
                <c:manualLayout>
                  <c:x val="-2.971889054408729E-2"/>
                  <c:y val="3.9124293785310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3D4-4EF9-90AD-C381AC8399C8}"/>
                </c:ext>
              </c:extLst>
            </c:dLbl>
            <c:dLbl>
              <c:idx val="10"/>
              <c:layout>
                <c:manualLayout>
                  <c:x val="-2.8277449102646058E-2"/>
                  <c:y val="3.0649717514124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3D4-4EF9-90AD-C381AC8399C8}"/>
                </c:ext>
              </c:extLst>
            </c:dLbl>
            <c:dLbl>
              <c:idx val="11"/>
              <c:layout>
                <c:manualLayout>
                  <c:x val="-3.1160331985528835E-2"/>
                  <c:y val="5.60734463276836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3D4-4EF9-90AD-C381AC8399C8}"/>
                </c:ext>
              </c:extLst>
            </c:dLbl>
            <c:spPr>
              <a:noFill/>
              <a:ln>
                <a:noFill/>
              </a:ln>
              <a:effectLst/>
            </c:spPr>
            <c:txPr>
              <a:bodyPr/>
              <a:lstStyle/>
              <a:p>
                <a:pPr>
                  <a:defRPr>
                    <a:solidFill>
                      <a:sysClr val="windowText" lastClr="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⑪高齢者人口!$C$10:$N$10</c:f>
              <c:numCache>
                <c:formatCode>0.0%</c:formatCode>
                <c:ptCount val="12"/>
                <c:pt idx="0">
                  <c:v>6.3E-2</c:v>
                </c:pt>
                <c:pt idx="1">
                  <c:v>7.0999999999999994E-2</c:v>
                </c:pt>
                <c:pt idx="2">
                  <c:v>7.9000000000000001E-2</c:v>
                </c:pt>
                <c:pt idx="3">
                  <c:v>9.0999999999999998E-2</c:v>
                </c:pt>
                <c:pt idx="4">
                  <c:v>0.10299999999999999</c:v>
                </c:pt>
                <c:pt idx="5">
                  <c:v>0.12</c:v>
                </c:pt>
                <c:pt idx="6">
                  <c:v>0.14499999999999999</c:v>
                </c:pt>
                <c:pt idx="7">
                  <c:v>0.17299999999999999</c:v>
                </c:pt>
                <c:pt idx="8">
                  <c:v>0.20100000000000001</c:v>
                </c:pt>
                <c:pt idx="9">
                  <c:v>0.22800000000000001</c:v>
                </c:pt>
                <c:pt idx="10">
                  <c:v>0.26600000000000001</c:v>
                </c:pt>
                <c:pt idx="11">
                  <c:v>0.29099999999999998</c:v>
                </c:pt>
              </c:numCache>
            </c:numRef>
          </c:val>
          <c:smooth val="0"/>
          <c:extLst>
            <c:ext xmlns:c16="http://schemas.microsoft.com/office/drawing/2014/chart" uri="{C3380CC4-5D6E-409C-BE32-E72D297353CC}">
              <c16:uniqueId val="{00000022-33D4-4EF9-90AD-C381AC8399C8}"/>
            </c:ext>
          </c:extLst>
        </c:ser>
        <c:dLbls>
          <c:showLegendKey val="0"/>
          <c:showVal val="1"/>
          <c:showCatName val="0"/>
          <c:showSerName val="0"/>
          <c:showPercent val="0"/>
          <c:showBubbleSize val="0"/>
        </c:dLbls>
        <c:marker val="1"/>
        <c:smooth val="0"/>
        <c:axId val="32590464"/>
        <c:axId val="32612736"/>
      </c:lineChart>
      <c:catAx>
        <c:axId val="3313971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en-US" altLang="ja-JP"/>
                  <a:t>(</a:t>
                </a:r>
                <a:r>
                  <a:rPr lang="ja-JP" altLang="en-US"/>
                  <a:t>年度</a:t>
                </a:r>
                <a:r>
                  <a:rPr lang="en-US" altLang="ja-JP"/>
                  <a:t>)</a:t>
                </a:r>
              </a:p>
            </c:rich>
          </c:tx>
          <c:layout>
            <c:manualLayout>
              <c:xMode val="edge"/>
              <c:yMode val="edge"/>
              <c:x val="0.9399778697322414"/>
              <c:y val="0.9512721705261960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3138560"/>
        <c:crosses val="autoZero"/>
        <c:auto val="0"/>
        <c:lblAlgn val="ctr"/>
        <c:lblOffset val="100"/>
        <c:tickLblSkip val="1"/>
        <c:tickMarkSkip val="1"/>
        <c:noMultiLvlLbl val="0"/>
      </c:catAx>
      <c:valAx>
        <c:axId val="33138560"/>
        <c:scaling>
          <c:orientation val="minMax"/>
          <c:max val="310"/>
          <c:min val="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千人</a:t>
                </a:r>
                <a:r>
                  <a:rPr lang="en-US" altLang="ja-JP"/>
                  <a:t>)</a:t>
                </a:r>
              </a:p>
            </c:rich>
          </c:tx>
          <c:layout>
            <c:manualLayout>
              <c:xMode val="edge"/>
              <c:yMode val="edge"/>
              <c:x val="6.7950207450523476E-3"/>
              <c:y val="1.2711877557142931E-2"/>
            </c:manualLayout>
          </c:layout>
          <c:overlay val="0"/>
          <c:spPr>
            <a:noFill/>
            <a:ln w="25400">
              <a:noFill/>
            </a:ln>
          </c:spPr>
        </c:title>
        <c:numFmt formatCode="#,##0;&quot;△ &quot;#,##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139712"/>
        <c:crosses val="autoZero"/>
        <c:crossBetween val="between"/>
        <c:majorUnit val="50"/>
      </c:valAx>
      <c:catAx>
        <c:axId val="32590464"/>
        <c:scaling>
          <c:orientation val="minMax"/>
        </c:scaling>
        <c:delete val="1"/>
        <c:axPos val="b"/>
        <c:numFmt formatCode="General" sourceLinked="1"/>
        <c:majorTickMark val="out"/>
        <c:minorTickMark val="none"/>
        <c:tickLblPos val="nextTo"/>
        <c:crossAx val="32612736"/>
        <c:crosses val="autoZero"/>
        <c:auto val="0"/>
        <c:lblAlgn val="ctr"/>
        <c:lblOffset val="100"/>
        <c:noMultiLvlLbl val="0"/>
      </c:catAx>
      <c:valAx>
        <c:axId val="32612736"/>
        <c:scaling>
          <c:orientation val="minMax"/>
          <c:max val="0.4"/>
          <c:min val="0"/>
        </c:scaling>
        <c:delete val="0"/>
        <c:axPos val="r"/>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590464"/>
        <c:crosses val="max"/>
        <c:crossBetween val="between"/>
        <c:majorUnit val="5.000000000000001E-2"/>
        <c:minorUnit val="2.0000000000000005E-3"/>
      </c:valAx>
      <c:spPr>
        <a:noFill/>
        <a:ln w="25400">
          <a:noFill/>
        </a:ln>
      </c:spPr>
    </c:plotArea>
    <c:legend>
      <c:legendPos val="r"/>
      <c:layout>
        <c:manualLayout>
          <c:xMode val="edge"/>
          <c:yMode val="edge"/>
          <c:x val="0.10198198198198198"/>
          <c:y val="0.10357333511277192"/>
          <c:w val="0.20407096532035818"/>
          <c:h val="0.19398305084745762"/>
        </c:manualLayout>
      </c:layout>
      <c:overlay val="1"/>
      <c:spPr>
        <a:ln>
          <a:solidFill>
            <a:schemeClr val="tx1"/>
          </a:solidFill>
        </a:ln>
      </c:sp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7638780346623E-2"/>
          <c:y val="7.5376884422110546E-2"/>
          <c:w val="0.80544849101270044"/>
          <c:h val="0.85929648241206025"/>
        </c:manualLayout>
      </c:layout>
      <c:barChart>
        <c:barDir val="col"/>
        <c:grouping val="clustered"/>
        <c:varyColors val="0"/>
        <c:ser>
          <c:idx val="1"/>
          <c:order val="0"/>
          <c:tx>
            <c:strRef>
              <c:f>⑪高齢者人口!$B$8</c:f>
              <c:strCache>
                <c:ptCount val="1"/>
                <c:pt idx="0">
                  <c:v>北九州市の高齢者数</c:v>
                </c:pt>
              </c:strCache>
            </c:strRef>
          </c:tx>
          <c:spPr>
            <a:solidFill>
              <a:srgbClr val="CCFFFF"/>
            </a:solidFill>
            <a:ln w="12700">
              <a:solidFill>
                <a:srgbClr val="000000"/>
              </a:solidFill>
              <a:prstDash val="solid"/>
            </a:ln>
          </c:spPr>
          <c:invertIfNegative val="0"/>
          <c:dLbls>
            <c:dLbl>
              <c:idx val="0"/>
              <c:layout>
                <c:manualLayout>
                  <c:x val="3.2100592814469833E-3"/>
                  <c:y val="1.60234242076525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00-42EB-B287-0963FBE78F5B}"/>
                </c:ext>
              </c:extLst>
            </c:dLbl>
            <c:dLbl>
              <c:idx val="1"/>
              <c:layout>
                <c:manualLayout>
                  <c:x val="3.1452934084609425E-3"/>
                  <c:y val="1.9329983249581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00-42EB-B287-0963FBE78F5B}"/>
                </c:ext>
              </c:extLst>
            </c:dLbl>
            <c:dLbl>
              <c:idx val="2"/>
              <c:layout>
                <c:manualLayout>
                  <c:x val="3.0803913657257067E-3"/>
                  <c:y val="2.17019480605125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00-42EB-B287-0963FBE78F5B}"/>
                </c:ext>
              </c:extLst>
            </c:dLbl>
            <c:dLbl>
              <c:idx val="3"/>
              <c:layout>
                <c:manualLayout>
                  <c:x val="1.7186069886934753E-3"/>
                  <c:y val="2.130996188290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00-42EB-B287-0963FBE78F5B}"/>
                </c:ext>
              </c:extLst>
            </c:dLbl>
            <c:dLbl>
              <c:idx val="4"/>
              <c:layout>
                <c:manualLayout>
                  <c:x val="1.6537049459582392E-3"/>
                  <c:y val="1.9842519685039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00-42EB-B287-0963FBE78F5B}"/>
                </c:ext>
              </c:extLst>
            </c:dLbl>
            <c:dLbl>
              <c:idx val="5"/>
              <c:layout>
                <c:manualLayout>
                  <c:x val="1.5888029032230032E-3"/>
                  <c:y val="1.9661562405201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00-42EB-B287-0963FBE78F5B}"/>
                </c:ext>
              </c:extLst>
            </c:dLbl>
            <c:dLbl>
              <c:idx val="6"/>
              <c:layout>
                <c:manualLayout>
                  <c:x val="1.5240370302369766E-3"/>
                  <c:y val="2.15109669080310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00-42EB-B287-0963FBE78F5B}"/>
                </c:ext>
              </c:extLst>
            </c:dLbl>
            <c:dLbl>
              <c:idx val="7"/>
              <c:layout>
                <c:manualLayout>
                  <c:x val="1.6211648345556363E-4"/>
                  <c:y val="2.3711998311768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00-42EB-B287-0963FBE78F5B}"/>
                </c:ext>
              </c:extLst>
            </c:dLbl>
            <c:dLbl>
              <c:idx val="8"/>
              <c:layout>
                <c:manualLayout>
                  <c:x val="2.691387618561946E-3"/>
                  <c:y val="1.89029135177198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00-42EB-B287-0963FBE78F5B}"/>
                </c:ext>
              </c:extLst>
            </c:dLbl>
            <c:dLbl>
              <c:idx val="9"/>
              <c:layout>
                <c:manualLayout>
                  <c:x val="1.3294670717805331E-3"/>
                  <c:y val="1.97873883854970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00-42EB-B287-0963FBE78F5B}"/>
                </c:ext>
              </c:extLst>
            </c:dLbl>
            <c:dLbl>
              <c:idx val="10"/>
              <c:layout>
                <c:manualLayout>
                  <c:x val="2.5615835330915849E-3"/>
                  <c:y val="2.08979279600100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00-42EB-B287-0963FBE78F5B}"/>
                </c:ext>
              </c:extLst>
            </c:dLbl>
            <c:dLbl>
              <c:idx val="11"/>
              <c:layout>
                <c:manualLayout>
                  <c:x val="2.496817660105558E-3"/>
                  <c:y val="2.17570793600548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00-42EB-B287-0963FBE78F5B}"/>
                </c:ext>
              </c:extLst>
            </c:dLbl>
            <c:dLbl>
              <c:idx val="12"/>
              <c:layout>
                <c:manualLayout>
                  <c:x val="2.4319156173703222E-3"/>
                  <c:y val="2.17270077421226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00-42EB-B287-0963FBE78F5B}"/>
                </c:ext>
              </c:extLst>
            </c:dLbl>
            <c:dLbl>
              <c:idx val="13"/>
              <c:layout>
                <c:manualLayout>
                  <c:x val="1.9606748288591722E-3"/>
                  <c:y val="1.32043419195716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00-42EB-B287-0963FBE78F5B}"/>
                </c:ext>
              </c:extLst>
            </c:dLbl>
            <c:dLbl>
              <c:idx val="14"/>
              <c:layout>
                <c:manualLayout>
                  <c:x val="3.5992662056952363E-3"/>
                  <c:y val="1.80384863952307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00-42EB-B287-0963FBE78F5B}"/>
                </c:ext>
              </c:extLst>
            </c:dLbl>
            <c:dLbl>
              <c:idx val="15"/>
              <c:layout>
                <c:manualLayout>
                  <c:x val="2.2373456589138232E-3"/>
                  <c:y val="1.73953758292776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00-42EB-B287-0963FBE78F5B}"/>
                </c:ext>
              </c:extLst>
            </c:dLbl>
            <c:dLbl>
              <c:idx val="16"/>
              <c:layout>
                <c:manualLayout>
                  <c:x val="2.1725797859277968E-3"/>
                  <c:y val="2.01893984357482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E00-42EB-B287-0963FBE78F5B}"/>
                </c:ext>
              </c:extLst>
            </c:dLbl>
            <c:dLbl>
              <c:idx val="17"/>
              <c:layout>
                <c:manualLayout>
                  <c:x val="2.1076777431925605E-3"/>
                  <c:y val="2.12194832429866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00-42EB-B287-0963FBE78F5B}"/>
                </c:ext>
              </c:extLst>
            </c:dLbl>
            <c:dLbl>
              <c:idx val="18"/>
              <c:layout>
                <c:manualLayout>
                  <c:x val="3.3399303742528215E-3"/>
                  <c:y val="1.84254606365158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00-42EB-B287-0963FBE78F5B}"/>
                </c:ext>
              </c:extLst>
            </c:dLbl>
            <c:dLbl>
              <c:idx val="19"/>
              <c:layout>
                <c:manualLayout>
                  <c:x val="1.9780098274712978E-3"/>
                  <c:y val="2.14054524591461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00-42EB-B287-0963FBE78F5B}"/>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⑪高齢者人口!$C$8:$N$8</c:f>
              <c:numCache>
                <c:formatCode>#,##0;"△ "#,##0</c:formatCode>
                <c:ptCount val="12"/>
                <c:pt idx="0">
                  <c:v>50</c:v>
                </c:pt>
                <c:pt idx="1">
                  <c:v>62</c:v>
                </c:pt>
                <c:pt idx="2">
                  <c:v>76</c:v>
                </c:pt>
                <c:pt idx="3">
                  <c:v>92</c:v>
                </c:pt>
                <c:pt idx="4">
                  <c:v>109</c:v>
                </c:pt>
                <c:pt idx="5">
                  <c:v>130</c:v>
                </c:pt>
                <c:pt idx="6">
                  <c:v>161</c:v>
                </c:pt>
                <c:pt idx="7">
                  <c:v>194</c:v>
                </c:pt>
                <c:pt idx="8">
                  <c:v>221</c:v>
                </c:pt>
                <c:pt idx="9">
                  <c:v>245</c:v>
                </c:pt>
                <c:pt idx="10">
                  <c:v>277</c:v>
                </c:pt>
                <c:pt idx="11">
                  <c:v>303</c:v>
                </c:pt>
              </c:numCache>
            </c:numRef>
          </c:val>
          <c:extLst>
            <c:ext xmlns:c16="http://schemas.microsoft.com/office/drawing/2014/chart" uri="{C3380CC4-5D6E-409C-BE32-E72D297353CC}">
              <c16:uniqueId val="{00000014-0E00-42EB-B287-0963FBE78F5B}"/>
            </c:ext>
          </c:extLst>
        </c:ser>
        <c:dLbls>
          <c:showLegendKey val="0"/>
          <c:showVal val="1"/>
          <c:showCatName val="0"/>
          <c:showSerName val="0"/>
          <c:showPercent val="0"/>
          <c:showBubbleSize val="0"/>
        </c:dLbls>
        <c:gapWidth val="20"/>
        <c:axId val="32672384"/>
        <c:axId val="32679808"/>
      </c:barChart>
      <c:lineChart>
        <c:grouping val="standard"/>
        <c:varyColors val="0"/>
        <c:ser>
          <c:idx val="0"/>
          <c:order val="1"/>
          <c:tx>
            <c:strRef>
              <c:f>⑪高齢者人口!$B$9</c:f>
              <c:strCache>
                <c:ptCount val="1"/>
                <c:pt idx="0">
                  <c:v>北九州市の高齢化率</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2.3162615253849668E-2"/>
                  <c:y val="-2.7422941479048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E00-42EB-B287-0963FBE78F5B}"/>
                </c:ext>
              </c:extLst>
            </c:dLbl>
            <c:dLbl>
              <c:idx val="1"/>
              <c:layout>
                <c:manualLayout>
                  <c:x val="-2.1930362622789461E-2"/>
                  <c:y val="2.36898402775029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E00-42EB-B287-0963FBE78F5B}"/>
                </c:ext>
              </c:extLst>
            </c:dLbl>
            <c:dLbl>
              <c:idx val="2"/>
              <c:layout>
                <c:manualLayout>
                  <c:x val="-3.8370056088776663E-3"/>
                  <c:y val="1.57928751368391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E00-42EB-B287-0963FBE78F5B}"/>
                </c:ext>
              </c:extLst>
            </c:dLbl>
            <c:dLbl>
              <c:idx val="3"/>
              <c:layout>
                <c:manualLayout>
                  <c:x val="-2.5951222220398574E-2"/>
                  <c:y val="-2.28283148023582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E00-42EB-B287-0963FBE78F5B}"/>
                </c:ext>
              </c:extLst>
            </c:dLbl>
            <c:dLbl>
              <c:idx val="4"/>
              <c:layout>
                <c:manualLayout>
                  <c:x val="-3.9666735245989012E-3"/>
                  <c:y val="-2.656062464553737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E00-42EB-B287-0963FBE78F5B}"/>
                </c:ext>
              </c:extLst>
            </c:dLbl>
            <c:dLbl>
              <c:idx val="5"/>
              <c:layout>
                <c:manualLayout>
                  <c:x val="-2.7345570632879052E-3"/>
                  <c:y val="2.72781228979543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E00-42EB-B287-0963FBE78F5B}"/>
                </c:ext>
              </c:extLst>
            </c:dLbl>
            <c:dLbl>
              <c:idx val="6"/>
              <c:layout>
                <c:manualLayout>
                  <c:x val="-2.4848637505059605E-2"/>
                  <c:y val="2.6561416003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E00-42EB-B287-0963FBE78F5B}"/>
                </c:ext>
              </c:extLst>
            </c:dLbl>
            <c:dLbl>
              <c:idx val="7"/>
              <c:layout>
                <c:manualLayout>
                  <c:x val="-2.6210558051841016E-2"/>
                  <c:y val="-2.3761590102744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E00-42EB-B287-0963FBE78F5B}"/>
                </c:ext>
              </c:extLst>
            </c:dLbl>
            <c:dLbl>
              <c:idx val="8"/>
              <c:layout>
                <c:manualLayout>
                  <c:x val="-2.4978441590530077E-2"/>
                  <c:y val="3.108402906923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E00-42EB-B287-0963FBE78F5B}"/>
                </c:ext>
              </c:extLst>
            </c:dLbl>
            <c:dLbl>
              <c:idx val="9"/>
              <c:layout>
                <c:manualLayout>
                  <c:x val="-2.5043207463516102E-2"/>
                  <c:y val="-3.1155778894472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E00-42EB-B287-0963FBE78F5B}"/>
                </c:ext>
              </c:extLst>
            </c:dLbl>
            <c:dLbl>
              <c:idx val="10"/>
              <c:layout>
                <c:manualLayout>
                  <c:x val="-2.3811091002205107E-2"/>
                  <c:y val="-5.92964824120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E00-42EB-B287-0963FBE78F5B}"/>
                </c:ext>
              </c:extLst>
            </c:dLbl>
            <c:dLbl>
              <c:idx val="11"/>
              <c:layout>
                <c:manualLayout>
                  <c:x val="-2.5172875379237309E-2"/>
                  <c:y val="2.3402840976536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E00-42EB-B287-0963FBE78F5B}"/>
                </c:ext>
              </c:extLst>
            </c:dLbl>
            <c:dLbl>
              <c:idx val="12"/>
              <c:layout>
                <c:manualLayout>
                  <c:x val="-2.6534795926018723E-2"/>
                  <c:y val="-2.6058903441089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E00-42EB-B287-0963FBE78F5B}"/>
                </c:ext>
              </c:extLst>
            </c:dLbl>
            <c:dLbl>
              <c:idx val="13"/>
              <c:layout>
                <c:manualLayout>
                  <c:x val="-2.5302679464707781E-2"/>
                  <c:y val="-3.0796765982141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E00-42EB-B287-0963FBE78F5B}"/>
                </c:ext>
              </c:extLst>
            </c:dLbl>
            <c:dLbl>
              <c:idx val="14"/>
              <c:layout>
                <c:manualLayout>
                  <c:x val="-2.4070426833647632E-2"/>
                  <c:y val="-2.71356783919597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E00-42EB-B287-0963FBE78F5B}"/>
                </c:ext>
              </c:extLst>
            </c:dLbl>
            <c:dLbl>
              <c:idx val="15"/>
              <c:layout>
                <c:manualLayout>
                  <c:x val="-2.5432347380429043E-2"/>
                  <c:y val="2.6776665479629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E00-42EB-B287-0963FBE78F5B}"/>
                </c:ext>
              </c:extLst>
            </c:dLbl>
            <c:dLbl>
              <c:idx val="16"/>
              <c:layout>
                <c:manualLayout>
                  <c:x val="-2.5497113253415072E-2"/>
                  <c:y val="-1.9574249198749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E00-42EB-B287-0963FBE78F5B}"/>
                </c:ext>
              </c:extLst>
            </c:dLbl>
            <c:dLbl>
              <c:idx val="17"/>
              <c:layout>
                <c:manualLayout>
                  <c:x val="-2.5562015296150306E-2"/>
                  <c:y val="2.532531423521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E00-42EB-B287-0963FBE78F5B}"/>
                </c:ext>
              </c:extLst>
            </c:dLbl>
            <c:dLbl>
              <c:idx val="18"/>
              <c:layout>
                <c:manualLayout>
                  <c:x val="-2.5626917338885544E-2"/>
                  <c:y val="2.2828314802358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E00-42EB-B287-0963FBE78F5B}"/>
                </c:ext>
              </c:extLst>
            </c:dLbl>
            <c:dLbl>
              <c:idx val="19"/>
              <c:layout>
                <c:manualLayout>
                  <c:x val="-2.5691683211871569E-2"/>
                  <c:y val="-2.1974175338635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E00-42EB-B287-0963FBE78F5B}"/>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⑪高齢者人口!$C$9:$N$9</c:f>
              <c:numCache>
                <c:formatCode>0.0%</c:formatCode>
                <c:ptCount val="12"/>
                <c:pt idx="0">
                  <c:v>4.8000000000000001E-2</c:v>
                </c:pt>
                <c:pt idx="1">
                  <c:v>5.8999999999999997E-2</c:v>
                </c:pt>
                <c:pt idx="2">
                  <c:v>7.1999999999999995E-2</c:v>
                </c:pt>
                <c:pt idx="3">
                  <c:v>8.6999999999999994E-2</c:v>
                </c:pt>
                <c:pt idx="4">
                  <c:v>0.10299999999999999</c:v>
                </c:pt>
                <c:pt idx="5">
                  <c:v>0.127</c:v>
                </c:pt>
                <c:pt idx="6">
                  <c:v>0.157</c:v>
                </c:pt>
                <c:pt idx="7">
                  <c:v>0.192</c:v>
                </c:pt>
                <c:pt idx="8">
                  <c:v>0.222</c:v>
                </c:pt>
                <c:pt idx="9">
                  <c:v>0.251</c:v>
                </c:pt>
                <c:pt idx="10">
                  <c:v>0.29299999999999998</c:v>
                </c:pt>
                <c:pt idx="11">
                  <c:v>0.32300000000000001</c:v>
                </c:pt>
              </c:numCache>
            </c:numRef>
          </c:val>
          <c:smooth val="0"/>
          <c:extLst>
            <c:ext xmlns:c16="http://schemas.microsoft.com/office/drawing/2014/chart" uri="{C3380CC4-5D6E-409C-BE32-E72D297353CC}">
              <c16:uniqueId val="{00000029-0E00-42EB-B287-0963FBE78F5B}"/>
            </c:ext>
          </c:extLst>
        </c:ser>
        <c:dLbls>
          <c:showLegendKey val="0"/>
          <c:showVal val="1"/>
          <c:showCatName val="0"/>
          <c:showSerName val="0"/>
          <c:showPercent val="0"/>
          <c:showBubbleSize val="0"/>
        </c:dLbls>
        <c:marker val="1"/>
        <c:smooth val="0"/>
        <c:axId val="32927744"/>
        <c:axId val="32929280"/>
      </c:lineChart>
      <c:catAx>
        <c:axId val="32672384"/>
        <c:scaling>
          <c:orientation val="minMax"/>
        </c:scaling>
        <c:delete val="0"/>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en-US" altLang="ja-JP"/>
                  <a:t>(</a:t>
                </a:r>
                <a:r>
                  <a:rPr lang="ja-JP" altLang="en-US"/>
                  <a:t>年度</a:t>
                </a:r>
                <a:r>
                  <a:rPr lang="en-US" altLang="ja-JP"/>
                  <a:t>)</a:t>
                </a:r>
              </a:p>
            </c:rich>
          </c:tx>
          <c:layout>
            <c:manualLayout>
              <c:xMode val="edge"/>
              <c:yMode val="edge"/>
              <c:x val="0.90142786031212041"/>
              <c:y val="0.94974874371859297"/>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2679808"/>
        <c:crosses val="autoZero"/>
        <c:auto val="0"/>
        <c:lblAlgn val="ctr"/>
        <c:lblOffset val="100"/>
        <c:tickLblSkip val="1"/>
        <c:tickMarkSkip val="1"/>
        <c:noMultiLvlLbl val="0"/>
      </c:catAx>
      <c:valAx>
        <c:axId val="32679808"/>
        <c:scaling>
          <c:orientation val="minMax"/>
          <c:max val="1150"/>
          <c:min val="15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en-US" altLang="ja-JP"/>
                  <a:t>(</a:t>
                </a:r>
                <a:r>
                  <a:rPr lang="ja-JP" altLang="en-US"/>
                  <a:t>億円</a:t>
                </a:r>
                <a:r>
                  <a:rPr lang="en-US" altLang="ja-JP"/>
                  <a:t>)</a:t>
                </a:r>
              </a:p>
            </c:rich>
          </c:tx>
          <c:layout>
            <c:manualLayout>
              <c:xMode val="edge"/>
              <c:yMode val="edge"/>
              <c:x val="4.7989684649710006E-2"/>
              <c:y val="1.2562814070351759E-2"/>
            </c:manualLayout>
          </c:layout>
          <c:overlay val="0"/>
          <c:spPr>
            <a:noFill/>
            <a:ln w="25400">
              <a:noFill/>
            </a:ln>
          </c:spPr>
        </c:title>
        <c:numFmt formatCode="#,##0;&quot;△ &quot;#,##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672384"/>
        <c:crosses val="autoZero"/>
        <c:crossBetween val="between"/>
        <c:majorUnit val="200"/>
        <c:minorUnit val="100"/>
      </c:valAx>
      <c:catAx>
        <c:axId val="32927744"/>
        <c:scaling>
          <c:orientation val="minMax"/>
        </c:scaling>
        <c:delete val="1"/>
        <c:axPos val="b"/>
        <c:numFmt formatCode="General" sourceLinked="1"/>
        <c:majorTickMark val="out"/>
        <c:minorTickMark val="none"/>
        <c:tickLblPos val="nextTo"/>
        <c:crossAx val="32929280"/>
        <c:crosses val="autoZero"/>
        <c:auto val="0"/>
        <c:lblAlgn val="ctr"/>
        <c:lblOffset val="100"/>
        <c:noMultiLvlLbl val="0"/>
      </c:catAx>
      <c:valAx>
        <c:axId val="32929280"/>
        <c:scaling>
          <c:orientation val="minMax"/>
          <c:max val="7.0000000000000007E-2"/>
          <c:min val="0"/>
        </c:scaling>
        <c:delete val="0"/>
        <c:axPos val="r"/>
        <c:numFmt formatCode="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927744"/>
        <c:crosses val="max"/>
        <c:crossBetween val="between"/>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300"/>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190500</xdr:colOff>
      <xdr:row>11</xdr:row>
      <xdr:rowOff>104775</xdr:rowOff>
    </xdr:from>
    <xdr:to>
      <xdr:col>13</xdr:col>
      <xdr:colOff>371475</xdr:colOff>
      <xdr:row>37</xdr:row>
      <xdr:rowOff>142875</xdr:rowOff>
    </xdr:to>
    <xdr:graphicFrame macro="">
      <xdr:nvGraphicFramePr>
        <xdr:cNvPr id="293889" name="グラフ 1">
          <a:extLst>
            <a:ext uri="{FF2B5EF4-FFF2-40B4-BE49-F238E27FC236}">
              <a16:creationId xmlns:a16="http://schemas.microsoft.com/office/drawing/2014/main" id="{00000000-0008-0000-0C00-0000017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542925</xdr:colOff>
      <xdr:row>41</xdr:row>
      <xdr:rowOff>104775</xdr:rowOff>
    </xdr:from>
    <xdr:to>
      <xdr:col>12</xdr:col>
      <xdr:colOff>342900</xdr:colOff>
      <xdr:row>63</xdr:row>
      <xdr:rowOff>123825</xdr:rowOff>
    </xdr:to>
    <xdr:graphicFrame macro="">
      <xdr:nvGraphicFramePr>
        <xdr:cNvPr id="293890" name="グラフ 2">
          <a:extLst>
            <a:ext uri="{FF2B5EF4-FFF2-40B4-BE49-F238E27FC236}">
              <a16:creationId xmlns:a16="http://schemas.microsoft.com/office/drawing/2014/main" id="{00000000-0008-0000-0C00-0000027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0.9373</cdr:x>
      <cdr:y>0.00636</cdr:y>
    </cdr:from>
    <cdr:to>
      <cdr:x>0.99568</cdr:x>
      <cdr:y>0.06144</cdr:y>
    </cdr:to>
    <cdr:sp macro="" textlink="">
      <cdr:nvSpPr>
        <cdr:cNvPr id="2" name="テキスト ボックス 1"/>
        <cdr:cNvSpPr txBox="1"/>
      </cdr:nvSpPr>
      <cdr:spPr>
        <a:xfrm xmlns:a="http://schemas.openxmlformats.org/drawingml/2006/main">
          <a:off x="8258175" y="28576"/>
          <a:ext cx="5143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a:t>
          </a:r>
        </a:p>
      </cdr:txBody>
    </cdr:sp>
  </cdr:relSizeAnchor>
</c:userShapes>
</file>

<file path=xl/drawings/drawing3.xml><?xml version="1.0" encoding="utf-8"?>
<c:userShapes xmlns:c="http://schemas.openxmlformats.org/drawingml/2006/chart">
  <cdr:relSizeAnchor xmlns:cdr="http://schemas.openxmlformats.org/drawingml/2006/chartDrawing">
    <cdr:from>
      <cdr:x>0.01191</cdr:x>
      <cdr:y>0.23287</cdr:y>
    </cdr:from>
    <cdr:to>
      <cdr:x>0.04374</cdr:x>
      <cdr:y>0.73447</cdr:y>
    </cdr:to>
    <cdr:sp macro="" textlink="">
      <cdr:nvSpPr>
        <cdr:cNvPr id="370689" name="Text Box 1025"/>
        <cdr:cNvSpPr txBox="1">
          <a:spLocks xmlns:a="http://schemas.openxmlformats.org/drawingml/2006/main" noChangeArrowheads="1"/>
        </cdr:cNvSpPr>
      </cdr:nvSpPr>
      <cdr:spPr bwMode="auto">
        <a:xfrm xmlns:a="http://schemas.openxmlformats.org/drawingml/2006/main">
          <a:off x="90719" y="888181"/>
          <a:ext cx="234072" cy="1906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wordArtVertRtl" wrap="square" lIns="27432" tIns="0" rIns="27432" bIns="0" anchor="ctr" upright="1"/>
        <a:lstStyle xmlns:a="http://schemas.openxmlformats.org/drawingml/2006/main"/>
        <a:p xmlns:a="http://schemas.openxmlformats.org/drawingml/2006/main">
          <a:pPr algn="dist" rtl="0">
            <a:defRPr sz="1000"/>
          </a:pPr>
          <a:r>
            <a:rPr lang="ja-JP" altLang="en-US" sz="1000" b="0" i="0" u="none" strike="noStrike" baseline="0">
              <a:solidFill>
                <a:srgbClr val="000000"/>
              </a:solidFill>
              <a:latin typeface="ＭＳ Ｐゴシック"/>
              <a:ea typeface="ＭＳ Ｐゴシック"/>
            </a:rPr>
            <a:t>（市債の発行額）</a:t>
          </a:r>
        </a:p>
      </cdr:txBody>
    </cdr:sp>
  </cdr:relSizeAnchor>
  <cdr:relSizeAnchor xmlns:cdr="http://schemas.openxmlformats.org/drawingml/2006/chartDrawing">
    <cdr:from>
      <cdr:x>0.96243</cdr:x>
      <cdr:y>0.23287</cdr:y>
    </cdr:from>
    <cdr:to>
      <cdr:x>0.99352</cdr:x>
      <cdr:y>0.7352</cdr:y>
    </cdr:to>
    <cdr:sp macro="" textlink="">
      <cdr:nvSpPr>
        <cdr:cNvPr id="370690" name="Text Box 1026"/>
        <cdr:cNvSpPr txBox="1">
          <a:spLocks xmlns:a="http://schemas.openxmlformats.org/drawingml/2006/main" noChangeArrowheads="1"/>
        </cdr:cNvSpPr>
      </cdr:nvSpPr>
      <cdr:spPr bwMode="auto">
        <a:xfrm xmlns:a="http://schemas.openxmlformats.org/drawingml/2006/main">
          <a:off x="7080221" y="888181"/>
          <a:ext cx="228629" cy="19091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wordArtVertRtl" wrap="square" lIns="27432" tIns="0" rIns="27432" bIns="0" anchor="ctr" upright="1"/>
        <a:lstStyle xmlns:a="http://schemas.openxmlformats.org/drawingml/2006/main"/>
        <a:p xmlns:a="http://schemas.openxmlformats.org/drawingml/2006/main">
          <a:pPr algn="dist" rtl="0">
            <a:defRPr sz="1000"/>
          </a:pPr>
          <a:r>
            <a:rPr lang="ja-JP" altLang="en-US" sz="1000" b="0" i="0" u="none" strike="noStrike" baseline="0">
              <a:solidFill>
                <a:srgbClr val="000000"/>
              </a:solidFill>
              <a:latin typeface="ＭＳ Ｐゴシック"/>
              <a:ea typeface="ＭＳ Ｐゴシック"/>
            </a:rPr>
            <a:t>（市債の金利）</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4"/>
  <sheetViews>
    <sheetView tabSelected="1" view="pageBreakPreview" zoomScaleNormal="100" zoomScaleSheetLayoutView="100" workbookViewId="0">
      <pane xSplit="2" topLeftCell="C1" activePane="topRight" state="frozen"/>
      <selection activeCell="K22" sqref="K22"/>
      <selection pane="topRight" activeCell="F26" sqref="F26"/>
    </sheetView>
  </sheetViews>
  <sheetFormatPr defaultColWidth="9" defaultRowHeight="13.5"/>
  <cols>
    <col min="1" max="1" width="2" style="11" customWidth="1"/>
    <col min="2" max="2" width="17.625" style="11" customWidth="1"/>
    <col min="3" max="16384" width="9" style="11"/>
  </cols>
  <sheetData>
    <row r="1" spans="2:16" ht="20.25" customHeight="1"/>
    <row r="2" spans="2:16" ht="20.25" customHeight="1" thickBot="1">
      <c r="B2" s="11" t="s">
        <v>42</v>
      </c>
      <c r="K2" s="12"/>
      <c r="L2" s="12"/>
      <c r="M2" s="12"/>
      <c r="N2" s="12"/>
      <c r="O2" s="12"/>
      <c r="P2" s="12" t="s">
        <v>47</v>
      </c>
    </row>
    <row r="3" spans="2:16" ht="20.25" customHeight="1" thickBot="1">
      <c r="B3" s="13"/>
      <c r="C3" s="14" t="s">
        <v>67</v>
      </c>
      <c r="D3" s="14" t="s">
        <v>68</v>
      </c>
      <c r="E3" s="14" t="s">
        <v>69</v>
      </c>
      <c r="F3" s="14" t="s">
        <v>59</v>
      </c>
      <c r="G3" s="14" t="s">
        <v>60</v>
      </c>
      <c r="H3" s="14" t="s">
        <v>61</v>
      </c>
      <c r="I3" s="14" t="s">
        <v>62</v>
      </c>
      <c r="J3" s="14" t="s">
        <v>63</v>
      </c>
      <c r="K3" s="15" t="s">
        <v>64</v>
      </c>
      <c r="L3" s="14" t="s">
        <v>65</v>
      </c>
      <c r="M3" s="16" t="s">
        <v>66</v>
      </c>
      <c r="N3" s="15" t="s">
        <v>72</v>
      </c>
      <c r="O3" s="15" t="s">
        <v>118</v>
      </c>
      <c r="P3" s="17" t="s">
        <v>120</v>
      </c>
    </row>
    <row r="4" spans="2:16" ht="20.25" customHeight="1">
      <c r="B4" s="18" t="s">
        <v>100</v>
      </c>
      <c r="C4" s="19">
        <v>1598</v>
      </c>
      <c r="D4" s="19">
        <v>1555</v>
      </c>
      <c r="E4" s="19">
        <v>1565</v>
      </c>
      <c r="F4" s="19">
        <v>1575</v>
      </c>
      <c r="G4" s="19">
        <v>1566</v>
      </c>
      <c r="H4" s="19">
        <v>1561</v>
      </c>
      <c r="I4" s="19">
        <v>1575</v>
      </c>
      <c r="J4" s="19">
        <v>1716</v>
      </c>
      <c r="K4" s="20">
        <v>1765</v>
      </c>
      <c r="L4" s="19">
        <v>1746</v>
      </c>
      <c r="M4" s="21">
        <v>1749</v>
      </c>
      <c r="N4" s="20">
        <v>1797</v>
      </c>
      <c r="O4" s="20">
        <v>1811</v>
      </c>
      <c r="P4" s="22">
        <v>1802</v>
      </c>
    </row>
    <row r="5" spans="2:16" ht="20.25" customHeight="1">
      <c r="B5" s="23" t="s">
        <v>101</v>
      </c>
      <c r="C5" s="24">
        <v>1112</v>
      </c>
      <c r="D5" s="24">
        <v>1148</v>
      </c>
      <c r="E5" s="24">
        <v>1012</v>
      </c>
      <c r="F5" s="24">
        <v>984</v>
      </c>
      <c r="G5" s="24">
        <v>868</v>
      </c>
      <c r="H5" s="24">
        <v>916</v>
      </c>
      <c r="I5" s="24">
        <v>852</v>
      </c>
      <c r="J5" s="24">
        <v>794</v>
      </c>
      <c r="K5" s="25">
        <v>784</v>
      </c>
      <c r="L5" s="24">
        <v>831</v>
      </c>
      <c r="M5" s="26">
        <v>1042</v>
      </c>
      <c r="N5" s="25">
        <v>907</v>
      </c>
      <c r="O5" s="25">
        <v>881</v>
      </c>
      <c r="P5" s="27">
        <v>853</v>
      </c>
    </row>
    <row r="6" spans="2:16" ht="20.25" customHeight="1" thickBot="1">
      <c r="B6" s="28" t="s">
        <v>102</v>
      </c>
      <c r="C6" s="29">
        <v>2520</v>
      </c>
      <c r="D6" s="29">
        <v>2565</v>
      </c>
      <c r="E6" s="29">
        <v>2545</v>
      </c>
      <c r="F6" s="29">
        <v>2630</v>
      </c>
      <c r="G6" s="29">
        <v>3009</v>
      </c>
      <c r="H6" s="29">
        <v>2663</v>
      </c>
      <c r="I6" s="29">
        <v>3096</v>
      </c>
      <c r="J6" s="29">
        <v>2975</v>
      </c>
      <c r="K6" s="30">
        <v>2950</v>
      </c>
      <c r="L6" s="29">
        <v>4207</v>
      </c>
      <c r="M6" s="31">
        <v>3666</v>
      </c>
      <c r="N6" s="30">
        <v>3290</v>
      </c>
      <c r="O6" s="30">
        <v>3408</v>
      </c>
      <c r="P6" s="32">
        <v>3543</v>
      </c>
    </row>
    <row r="7" spans="2:16" ht="20.25" customHeight="1" thickBot="1">
      <c r="B7" s="33" t="s">
        <v>103</v>
      </c>
      <c r="C7" s="34">
        <f t="shared" ref="C7:I7" si="0">SUM(C4:C6)</f>
        <v>5230</v>
      </c>
      <c r="D7" s="34">
        <f t="shared" si="0"/>
        <v>5268</v>
      </c>
      <c r="E7" s="34">
        <f t="shared" si="0"/>
        <v>5122</v>
      </c>
      <c r="F7" s="34">
        <f t="shared" si="0"/>
        <v>5189</v>
      </c>
      <c r="G7" s="34">
        <f t="shared" si="0"/>
        <v>5443</v>
      </c>
      <c r="H7" s="34">
        <f t="shared" si="0"/>
        <v>5140</v>
      </c>
      <c r="I7" s="34">
        <f t="shared" si="0"/>
        <v>5523</v>
      </c>
      <c r="J7" s="34">
        <f t="shared" ref="J7:P7" si="1">SUM(J4:J6)</f>
        <v>5485</v>
      </c>
      <c r="K7" s="35">
        <f t="shared" si="1"/>
        <v>5499</v>
      </c>
      <c r="L7" s="36">
        <f t="shared" si="1"/>
        <v>6784</v>
      </c>
      <c r="M7" s="37">
        <f t="shared" si="1"/>
        <v>6457</v>
      </c>
      <c r="N7" s="165">
        <f t="shared" si="1"/>
        <v>5994</v>
      </c>
      <c r="O7" s="165">
        <f t="shared" si="1"/>
        <v>6100</v>
      </c>
      <c r="P7" s="38">
        <f t="shared" si="1"/>
        <v>6198</v>
      </c>
    </row>
    <row r="8" spans="2:16" ht="20.25" customHeight="1" thickBot="1">
      <c r="B8" s="39"/>
      <c r="C8" s="37"/>
      <c r="D8" s="37"/>
      <c r="E8" s="37"/>
      <c r="F8" s="37"/>
      <c r="G8" s="37"/>
      <c r="H8" s="37"/>
      <c r="I8" s="37"/>
      <c r="J8" s="37"/>
      <c r="K8" s="37"/>
    </row>
    <row r="9" spans="2:16" ht="20.25" customHeight="1" thickBot="1">
      <c r="B9" s="40"/>
      <c r="C9" s="41" t="s">
        <v>67</v>
      </c>
      <c r="D9" s="41" t="s">
        <v>68</v>
      </c>
      <c r="E9" s="41" t="s">
        <v>69</v>
      </c>
      <c r="F9" s="41" t="s">
        <v>59</v>
      </c>
      <c r="G9" s="41" t="s">
        <v>60</v>
      </c>
      <c r="H9" s="41" t="s">
        <v>61</v>
      </c>
      <c r="I9" s="41" t="s">
        <v>62</v>
      </c>
      <c r="J9" s="41" t="s">
        <v>63</v>
      </c>
      <c r="K9" s="42" t="s">
        <v>64</v>
      </c>
      <c r="L9" s="14" t="s">
        <v>65</v>
      </c>
      <c r="M9" s="16" t="s">
        <v>66</v>
      </c>
      <c r="N9" s="15" t="s">
        <v>72</v>
      </c>
      <c r="O9" s="15" t="s">
        <v>118</v>
      </c>
      <c r="P9" s="17" t="s">
        <v>120</v>
      </c>
    </row>
    <row r="10" spans="2:16" ht="20.25" customHeight="1">
      <c r="B10" s="43" t="s">
        <v>104</v>
      </c>
      <c r="C10" s="44">
        <f t="shared" ref="C10:E10" si="2">SUM(C4:C5)/C7</f>
        <v>0.51816443594646266</v>
      </c>
      <c r="D10" s="44">
        <f t="shared" si="2"/>
        <v>0.5130979498861048</v>
      </c>
      <c r="E10" s="44">
        <f t="shared" si="2"/>
        <v>0.50312377977352596</v>
      </c>
      <c r="F10" s="44">
        <f>SUM(F4:F5)/F7</f>
        <v>0.49315860474079787</v>
      </c>
      <c r="G10" s="44">
        <f t="shared" ref="G10:J10" si="3">SUM(G4:G5)/G7</f>
        <v>0.44717986404556309</v>
      </c>
      <c r="H10" s="44">
        <f t="shared" si="3"/>
        <v>0.48190661478599223</v>
      </c>
      <c r="I10" s="44">
        <f t="shared" si="3"/>
        <v>0.43943508962520367</v>
      </c>
      <c r="J10" s="44">
        <f t="shared" si="3"/>
        <v>0.45761166818596172</v>
      </c>
      <c r="K10" s="45">
        <f t="shared" ref="K10:L10" si="4">SUM(K4:K5)/K7</f>
        <v>0.46353882524095291</v>
      </c>
      <c r="L10" s="44">
        <f t="shared" si="4"/>
        <v>0.37986438679245282</v>
      </c>
      <c r="M10" s="46">
        <f t="shared" ref="M10:P10" si="5">SUM(M4:M5)/M7</f>
        <v>0.432244076196376</v>
      </c>
      <c r="N10" s="45">
        <f t="shared" ref="N10" si="6">SUM(N4:N5)/N7</f>
        <v>0.45111778445111778</v>
      </c>
      <c r="O10" s="45">
        <f t="shared" ref="O10" si="7">SUM(O4:O5)/O7</f>
        <v>0.44131147540983606</v>
      </c>
      <c r="P10" s="47">
        <f t="shared" si="5"/>
        <v>0.42836398838334949</v>
      </c>
    </row>
    <row r="11" spans="2:16" ht="20.25" customHeight="1" thickBot="1">
      <c r="B11" s="48" t="s">
        <v>105</v>
      </c>
      <c r="C11" s="49">
        <f>C4/C7-0.001</f>
        <v>0.30454493307839386</v>
      </c>
      <c r="D11" s="49">
        <f t="shared" ref="D11:E11" si="8">D4/D7</f>
        <v>0.29517843583902809</v>
      </c>
      <c r="E11" s="49">
        <f t="shared" si="8"/>
        <v>0.30554470909800857</v>
      </c>
      <c r="F11" s="49">
        <f>F4/F7</f>
        <v>0.30352669107727887</v>
      </c>
      <c r="G11" s="49">
        <f t="shared" ref="G11:L11" si="9">G4/G7</f>
        <v>0.28770898401616757</v>
      </c>
      <c r="H11" s="49">
        <f t="shared" si="9"/>
        <v>0.30369649805447468</v>
      </c>
      <c r="I11" s="49">
        <f t="shared" si="9"/>
        <v>0.28517110266159695</v>
      </c>
      <c r="J11" s="49">
        <f t="shared" si="9"/>
        <v>0.31285323609845034</v>
      </c>
      <c r="K11" s="50">
        <f t="shared" si="9"/>
        <v>0.32096744862702309</v>
      </c>
      <c r="L11" s="49">
        <f t="shared" si="9"/>
        <v>0.25737028301886794</v>
      </c>
      <c r="M11" s="51">
        <f t="shared" ref="M11" si="10">M4/M7</f>
        <v>0.27086882453151617</v>
      </c>
      <c r="N11" s="50">
        <f>N4/N7</f>
        <v>0.29979979979979982</v>
      </c>
      <c r="O11" s="50">
        <f>O4/O7</f>
        <v>0.29688524590163934</v>
      </c>
      <c r="P11" s="52">
        <f>P4/P7</f>
        <v>0.29073894804775735</v>
      </c>
    </row>
    <row r="12" spans="2:16" ht="20.25" customHeight="1"/>
    <row r="13" spans="2:16" ht="20.25" customHeight="1"/>
    <row r="14" spans="2:16" ht="20.25" customHeight="1"/>
    <row r="15" spans="2:16" ht="20.25" customHeight="1"/>
    <row r="16" spans="2:16"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18.75" customHeight="1"/>
  </sheetData>
  <phoneticPr fontId="3"/>
  <printOptions horizontalCentered="1"/>
  <pageMargins left="0.39370078740157483" right="0.39370078740157483" top="0.78740157480314965" bottom="0.39370078740157483" header="0.51181102362204722" footer="0.51181102362204722"/>
  <pageSetup paperSize="9" scale="91"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53EC-C943-4861-94A8-8073DE27F381}">
  <sheetPr>
    <pageSetUpPr fitToPage="1"/>
  </sheetPr>
  <dimension ref="A1:W31"/>
  <sheetViews>
    <sheetView view="pageBreakPreview" zoomScale="110" zoomScaleNormal="100" zoomScaleSheetLayoutView="110" workbookViewId="0">
      <selection activeCell="G23" sqref="G23:G24"/>
    </sheetView>
  </sheetViews>
  <sheetFormatPr defaultColWidth="9.25" defaultRowHeight="11.25"/>
  <cols>
    <col min="1" max="1" width="25" style="85" customWidth="1"/>
    <col min="2" max="22" width="8.125" style="85" customWidth="1"/>
    <col min="23" max="16384" width="9.25" style="85"/>
  </cols>
  <sheetData>
    <row r="1" spans="1:23" ht="15.75" customHeight="1"/>
    <row r="2" spans="1:23" ht="15.75" customHeight="1">
      <c r="A2" s="85" t="s">
        <v>133</v>
      </c>
    </row>
    <row r="3" spans="1:23" ht="15.75" customHeight="1" thickBot="1"/>
    <row r="4" spans="1:23" ht="15.75" customHeight="1">
      <c r="A4" s="86"/>
      <c r="B4" s="87" t="s">
        <v>74</v>
      </c>
      <c r="C4" s="88" t="s">
        <v>127</v>
      </c>
      <c r="D4" s="88" t="s">
        <v>90</v>
      </c>
      <c r="E4" s="88" t="s">
        <v>86</v>
      </c>
      <c r="F4" s="88" t="s">
        <v>83</v>
      </c>
      <c r="G4" s="88" t="s">
        <v>87</v>
      </c>
      <c r="H4" s="88" t="s">
        <v>92</v>
      </c>
      <c r="I4" s="88" t="s">
        <v>93</v>
      </c>
      <c r="J4" s="88" t="s">
        <v>94</v>
      </c>
      <c r="K4" s="88" t="s">
        <v>77</v>
      </c>
      <c r="L4" s="88" t="s">
        <v>128</v>
      </c>
      <c r="M4" s="88" t="s">
        <v>84</v>
      </c>
      <c r="N4" s="88" t="s">
        <v>129</v>
      </c>
      <c r="O4" s="88" t="s">
        <v>91</v>
      </c>
      <c r="P4" s="88" t="s">
        <v>76</v>
      </c>
      <c r="Q4" s="88" t="s">
        <v>89</v>
      </c>
      <c r="R4" s="88" t="s">
        <v>79</v>
      </c>
      <c r="S4" s="88" t="s">
        <v>81</v>
      </c>
      <c r="T4" s="88" t="s">
        <v>80</v>
      </c>
      <c r="U4" s="88" t="s">
        <v>82</v>
      </c>
      <c r="V4" s="89" t="s">
        <v>78</v>
      </c>
    </row>
    <row r="5" spans="1:23" s="175" customFormat="1" ht="15.75" customHeight="1">
      <c r="A5" s="173" t="s">
        <v>126</v>
      </c>
      <c r="B5" s="91">
        <v>5.2</v>
      </c>
      <c r="C5" s="92">
        <v>4.7</v>
      </c>
      <c r="D5" s="92">
        <v>4.7</v>
      </c>
      <c r="E5" s="92">
        <v>4.4000000000000004</v>
      </c>
      <c r="F5" s="92">
        <v>3.6</v>
      </c>
      <c r="G5" s="92">
        <v>3.5</v>
      </c>
      <c r="H5" s="92">
        <v>3.5</v>
      </c>
      <c r="I5" s="92">
        <v>3.5</v>
      </c>
      <c r="J5" s="92">
        <v>3.4</v>
      </c>
      <c r="K5" s="92">
        <v>3.4</v>
      </c>
      <c r="L5" s="92">
        <v>3.4</v>
      </c>
      <c r="M5" s="92">
        <v>3.3</v>
      </c>
      <c r="N5" s="92">
        <v>3.3</v>
      </c>
      <c r="O5" s="92">
        <v>3</v>
      </c>
      <c r="P5" s="92">
        <v>3</v>
      </c>
      <c r="Q5" s="92">
        <v>2.7</v>
      </c>
      <c r="R5" s="92">
        <v>2.7</v>
      </c>
      <c r="S5" s="92">
        <v>2.5</v>
      </c>
      <c r="T5" s="92">
        <v>2.5</v>
      </c>
      <c r="U5" s="92">
        <v>2.2999999999999998</v>
      </c>
      <c r="V5" s="93">
        <v>2</v>
      </c>
      <c r="W5" s="174" t="s">
        <v>125</v>
      </c>
    </row>
    <row r="6" spans="1:23" ht="15.75" customHeight="1"/>
    <row r="7" spans="1:23" ht="15.75" customHeight="1"/>
    <row r="11" spans="1:23">
      <c r="U11" s="97"/>
    </row>
    <row r="12" spans="1:23">
      <c r="U12" s="97"/>
    </row>
    <row r="13" spans="1:23">
      <c r="U13" s="97"/>
    </row>
    <row r="14" spans="1:23">
      <c r="U14" s="97"/>
    </row>
    <row r="15" spans="1:23">
      <c r="U15" s="97"/>
    </row>
    <row r="16" spans="1:23">
      <c r="U16" s="97"/>
    </row>
    <row r="17" spans="21:21">
      <c r="U17" s="97"/>
    </row>
    <row r="18" spans="21:21">
      <c r="U18" s="97"/>
    </row>
    <row r="19" spans="21:21">
      <c r="U19" s="97"/>
    </row>
    <row r="20" spans="21:21">
      <c r="U20" s="97"/>
    </row>
    <row r="21" spans="21:21">
      <c r="U21" s="97"/>
    </row>
    <row r="22" spans="21:21">
      <c r="U22" s="97"/>
    </row>
    <row r="23" spans="21:21">
      <c r="U23" s="97"/>
    </row>
    <row r="24" spans="21:21">
      <c r="U24" s="97"/>
    </row>
    <row r="25" spans="21:21">
      <c r="U25" s="97"/>
    </row>
    <row r="26" spans="21:21">
      <c r="U26" s="97"/>
    </row>
    <row r="27" spans="21:21">
      <c r="U27" s="97"/>
    </row>
    <row r="28" spans="21:21">
      <c r="U28" s="97"/>
    </row>
    <row r="29" spans="21:21">
      <c r="U29" s="97"/>
    </row>
    <row r="30" spans="21:21">
      <c r="U30" s="97"/>
    </row>
    <row r="31" spans="21:21">
      <c r="U31" s="97"/>
    </row>
  </sheetData>
  <phoneticPr fontId="3"/>
  <pageMargins left="0.19685039370078741" right="0.19685039370078741" top="0.59055118110236227" bottom="0.39370078740157483" header="0.51181102362204722" footer="0.51181102362204722"/>
  <pageSetup paperSize="9" scale="71" orientation="landscape" verticalDpi="300" r:id="rId1"/>
  <headerFooter alignWithMargins="0"/>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ED5D9-E094-469D-80D3-7F86FB23D75F}">
  <sheetPr>
    <pageSetUpPr fitToPage="1"/>
  </sheetPr>
  <dimension ref="A1:W31"/>
  <sheetViews>
    <sheetView view="pageBreakPreview" zoomScaleNormal="100" zoomScaleSheetLayoutView="100" workbookViewId="0">
      <selection activeCell="G23" sqref="G23:G24"/>
    </sheetView>
  </sheetViews>
  <sheetFormatPr defaultColWidth="9.25" defaultRowHeight="11.25"/>
  <cols>
    <col min="1" max="1" width="25" style="85" customWidth="1"/>
    <col min="2" max="22" width="8.125" style="85" customWidth="1"/>
    <col min="23" max="16384" width="9.25" style="85"/>
  </cols>
  <sheetData>
    <row r="1" spans="1:23" ht="15.75" customHeight="1"/>
    <row r="2" spans="1:23" ht="15.75" customHeight="1">
      <c r="A2" s="85" t="s">
        <v>132</v>
      </c>
    </row>
    <row r="3" spans="1:23" ht="15.75" customHeight="1" thickBot="1"/>
    <row r="4" spans="1:23" ht="15.75" customHeight="1">
      <c r="A4" s="86"/>
      <c r="B4" s="87" t="s">
        <v>74</v>
      </c>
      <c r="C4" s="88" t="s">
        <v>75</v>
      </c>
      <c r="D4" s="88" t="s">
        <v>76</v>
      </c>
      <c r="E4" s="88" t="s">
        <v>77</v>
      </c>
      <c r="F4" s="88" t="s">
        <v>78</v>
      </c>
      <c r="G4" s="88" t="s">
        <v>79</v>
      </c>
      <c r="H4" s="88" t="s">
        <v>80</v>
      </c>
      <c r="I4" s="88" t="s">
        <v>81</v>
      </c>
      <c r="J4" s="88" t="s">
        <v>82</v>
      </c>
      <c r="K4" s="88" t="s">
        <v>83</v>
      </c>
      <c r="L4" s="88" t="s">
        <v>84</v>
      </c>
      <c r="M4" s="88" t="s">
        <v>85</v>
      </c>
      <c r="N4" s="88" t="s">
        <v>86</v>
      </c>
      <c r="O4" s="88" t="s">
        <v>87</v>
      </c>
      <c r="P4" s="88" t="s">
        <v>88</v>
      </c>
      <c r="Q4" s="88" t="s">
        <v>89</v>
      </c>
      <c r="R4" s="88" t="s">
        <v>90</v>
      </c>
      <c r="S4" s="88" t="s">
        <v>91</v>
      </c>
      <c r="T4" s="88" t="s">
        <v>92</v>
      </c>
      <c r="U4" s="88" t="s">
        <v>93</v>
      </c>
      <c r="V4" s="89" t="s">
        <v>94</v>
      </c>
    </row>
    <row r="5" spans="1:23" s="175" customFormat="1" ht="15.75" customHeight="1">
      <c r="A5" s="173" t="s">
        <v>124</v>
      </c>
      <c r="B5" s="91">
        <v>97.1</v>
      </c>
      <c r="C5" s="92">
        <v>95.9</v>
      </c>
      <c r="D5" s="92">
        <v>95.4</v>
      </c>
      <c r="E5" s="92">
        <v>97</v>
      </c>
      <c r="F5" s="92">
        <v>95.6</v>
      </c>
      <c r="G5" s="92">
        <v>98.4</v>
      </c>
      <c r="H5" s="92">
        <v>98.1</v>
      </c>
      <c r="I5" s="92">
        <v>97.2</v>
      </c>
      <c r="J5" s="92">
        <v>96</v>
      </c>
      <c r="K5" s="92">
        <v>94.2</v>
      </c>
      <c r="L5" s="92">
        <v>92.8</v>
      </c>
      <c r="M5" s="92">
        <v>91.2</v>
      </c>
      <c r="N5" s="92">
        <v>99.9</v>
      </c>
      <c r="O5" s="92">
        <v>98.5</v>
      </c>
      <c r="P5" s="92">
        <v>92</v>
      </c>
      <c r="Q5" s="92">
        <v>100.9</v>
      </c>
      <c r="R5" s="92">
        <v>97.6</v>
      </c>
      <c r="S5" s="92">
        <v>90</v>
      </c>
      <c r="T5" s="92">
        <v>98.7</v>
      </c>
      <c r="U5" s="92">
        <v>94.1</v>
      </c>
      <c r="V5" s="93">
        <v>93</v>
      </c>
      <c r="W5" s="174" t="s">
        <v>73</v>
      </c>
    </row>
    <row r="6" spans="1:23" ht="15.75" customHeight="1"/>
    <row r="7" spans="1:23" ht="15.75" customHeight="1"/>
    <row r="11" spans="1:23">
      <c r="U11" s="97"/>
    </row>
    <row r="12" spans="1:23">
      <c r="U12" s="97"/>
    </row>
    <row r="13" spans="1:23">
      <c r="U13" s="97"/>
    </row>
    <row r="14" spans="1:23">
      <c r="U14" s="97"/>
    </row>
    <row r="15" spans="1:23">
      <c r="U15" s="97"/>
    </row>
    <row r="16" spans="1:23">
      <c r="U16" s="97"/>
    </row>
    <row r="17" spans="8:21">
      <c r="U17" s="97"/>
    </row>
    <row r="18" spans="8:21">
      <c r="U18" s="97"/>
    </row>
    <row r="19" spans="8:21">
      <c r="U19" s="97"/>
    </row>
    <row r="20" spans="8:21">
      <c r="H20" s="180"/>
      <c r="U20" s="97"/>
    </row>
    <row r="21" spans="8:21" ht="12" thickBot="1">
      <c r="H21" s="181"/>
      <c r="U21" s="97"/>
    </row>
    <row r="22" spans="8:21">
      <c r="U22" s="97"/>
    </row>
    <row r="23" spans="8:21">
      <c r="U23" s="97"/>
    </row>
    <row r="24" spans="8:21">
      <c r="U24" s="97"/>
    </row>
    <row r="25" spans="8:21">
      <c r="U25" s="97"/>
    </row>
    <row r="26" spans="8:21">
      <c r="U26" s="97"/>
    </row>
    <row r="27" spans="8:21">
      <c r="U27" s="97"/>
    </row>
    <row r="28" spans="8:21">
      <c r="U28" s="97"/>
    </row>
    <row r="29" spans="8:21">
      <c r="U29" s="97"/>
    </row>
    <row r="30" spans="8:21">
      <c r="U30" s="97"/>
    </row>
    <row r="31" spans="8:21">
      <c r="U31" s="97"/>
    </row>
  </sheetData>
  <phoneticPr fontId="3"/>
  <pageMargins left="0.19685039370078741" right="0.19685039370078741" top="0.59055118110236227" bottom="0.39370078740157483" header="0.51181102362204722" footer="0.51181102362204722"/>
  <pageSetup paperSize="9" scale="71" orientation="landscape" verticalDpi="300" r:id="rId1"/>
  <headerFooter alignWithMargins="0"/>
  <rowBreaks count="1" manualBreakCount="1">
    <brk id="4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5"/>
  <sheetViews>
    <sheetView view="pageBreakPreview" zoomScale="90" zoomScaleNormal="100" zoomScaleSheetLayoutView="90" workbookViewId="0">
      <selection activeCell="H25" sqref="H25"/>
    </sheetView>
  </sheetViews>
  <sheetFormatPr defaultColWidth="9" defaultRowHeight="13.5"/>
  <cols>
    <col min="1" max="1" width="2.375" style="150" customWidth="1"/>
    <col min="2" max="4" width="24.625" style="150" customWidth="1"/>
    <col min="5" max="16384" width="9" style="150"/>
  </cols>
  <sheetData>
    <row r="1" spans="2:4" s="141" customFormat="1" ht="30" customHeight="1"/>
    <row r="2" spans="2:4" s="141" customFormat="1" ht="30" customHeight="1">
      <c r="B2" s="182" t="s">
        <v>134</v>
      </c>
      <c r="C2" s="182"/>
      <c r="D2" s="182"/>
    </row>
    <row r="3" spans="2:4" ht="22.5" customHeight="1">
      <c r="B3" s="141"/>
      <c r="C3" s="142"/>
      <c r="D3" s="143" t="s">
        <v>15</v>
      </c>
    </row>
    <row r="4" spans="2:4" ht="27" customHeight="1">
      <c r="B4" s="144" t="s">
        <v>16</v>
      </c>
      <c r="C4" s="153" t="s">
        <v>17</v>
      </c>
      <c r="D4" s="145" t="s">
        <v>18</v>
      </c>
    </row>
    <row r="5" spans="2:4" ht="27" customHeight="1">
      <c r="B5" s="146" t="s">
        <v>19</v>
      </c>
      <c r="C5" s="154">
        <v>2.9</v>
      </c>
      <c r="D5" s="151">
        <v>18.2</v>
      </c>
    </row>
    <row r="6" spans="2:4" ht="27" customHeight="1">
      <c r="B6" s="146" t="s">
        <v>20</v>
      </c>
      <c r="C6" s="154">
        <v>6.1</v>
      </c>
      <c r="D6" s="151">
        <v>52.3</v>
      </c>
    </row>
    <row r="7" spans="2:4" ht="27" customHeight="1">
      <c r="B7" s="146" t="s">
        <v>21</v>
      </c>
      <c r="C7" s="154">
        <v>6.3</v>
      </c>
      <c r="D7" s="151">
        <v>20.100000000000001</v>
      </c>
    </row>
    <row r="8" spans="2:4" ht="27" customHeight="1">
      <c r="B8" s="146" t="s">
        <v>22</v>
      </c>
      <c r="C8" s="154">
        <v>10.7</v>
      </c>
      <c r="D8" s="151">
        <v>122.4</v>
      </c>
    </row>
    <row r="9" spans="2:4" ht="27" customHeight="1">
      <c r="B9" s="146" t="s">
        <v>23</v>
      </c>
      <c r="C9" s="154">
        <v>9.5</v>
      </c>
      <c r="D9" s="151">
        <v>127.2</v>
      </c>
    </row>
    <row r="10" spans="2:4" ht="27" customHeight="1">
      <c r="B10" s="146" t="s">
        <v>24</v>
      </c>
      <c r="C10" s="154">
        <v>8.4</v>
      </c>
      <c r="D10" s="151">
        <v>124</v>
      </c>
    </row>
    <row r="11" spans="2:4" ht="27" customHeight="1">
      <c r="B11" s="146" t="s">
        <v>25</v>
      </c>
      <c r="C11" s="154">
        <v>2.8</v>
      </c>
      <c r="D11" s="151">
        <v>0</v>
      </c>
    </row>
    <row r="12" spans="2:4" ht="27" customHeight="1">
      <c r="B12" s="146" t="s">
        <v>26</v>
      </c>
      <c r="C12" s="154">
        <v>12.1</v>
      </c>
      <c r="D12" s="151">
        <v>123</v>
      </c>
    </row>
    <row r="13" spans="2:4" ht="27" customHeight="1">
      <c r="B13" s="146" t="s">
        <v>27</v>
      </c>
      <c r="C13" s="154">
        <v>6.1</v>
      </c>
      <c r="D13" s="151">
        <v>31.9</v>
      </c>
    </row>
    <row r="14" spans="2:4" ht="27" customHeight="1">
      <c r="B14" s="146" t="s">
        <v>28</v>
      </c>
      <c r="C14" s="154">
        <v>3.8</v>
      </c>
      <c r="D14" s="152">
        <v>0</v>
      </c>
    </row>
    <row r="15" spans="2:4" ht="27" customHeight="1">
      <c r="B15" s="146" t="s">
        <v>29</v>
      </c>
      <c r="C15" s="154">
        <v>6.4</v>
      </c>
      <c r="D15" s="151">
        <v>83</v>
      </c>
    </row>
    <row r="16" spans="2:4" ht="27" customHeight="1">
      <c r="B16" s="146" t="s">
        <v>30</v>
      </c>
      <c r="C16" s="154">
        <v>11.8</v>
      </c>
      <c r="D16" s="151">
        <v>140.5</v>
      </c>
    </row>
    <row r="17" spans="1:4" ht="27" customHeight="1">
      <c r="B17" s="146" t="s">
        <v>31</v>
      </c>
      <c r="C17" s="154">
        <v>0.9</v>
      </c>
      <c r="D17" s="151">
        <v>0</v>
      </c>
    </row>
    <row r="18" spans="1:4" ht="27" customHeight="1">
      <c r="B18" s="146" t="s">
        <v>32</v>
      </c>
      <c r="C18" s="154">
        <v>5.4</v>
      </c>
      <c r="D18" s="151">
        <v>0</v>
      </c>
    </row>
    <row r="19" spans="1:4" ht="27" customHeight="1">
      <c r="B19" s="146" t="s">
        <v>33</v>
      </c>
      <c r="C19" s="154">
        <v>4.9000000000000004</v>
      </c>
      <c r="D19" s="151">
        <v>62.6</v>
      </c>
    </row>
    <row r="20" spans="1:4" ht="27" customHeight="1">
      <c r="B20" s="147" t="s">
        <v>34</v>
      </c>
      <c r="C20" s="154">
        <v>5.6</v>
      </c>
      <c r="D20" s="151">
        <v>0</v>
      </c>
    </row>
    <row r="21" spans="1:4" ht="27" customHeight="1" thickBot="1">
      <c r="B21" s="147" t="s">
        <v>35</v>
      </c>
      <c r="C21" s="155">
        <v>9.6</v>
      </c>
      <c r="D21" s="156">
        <v>165.4</v>
      </c>
    </row>
    <row r="22" spans="1:4" ht="27" customHeight="1" thickTop="1" thickBot="1">
      <c r="B22" s="148" t="s">
        <v>36</v>
      </c>
      <c r="C22" s="160">
        <v>10.1</v>
      </c>
      <c r="D22" s="161">
        <v>143.19999999999999</v>
      </c>
    </row>
    <row r="23" spans="1:4" ht="27" customHeight="1" thickTop="1">
      <c r="B23" s="149" t="s">
        <v>37</v>
      </c>
      <c r="C23" s="157">
        <v>8</v>
      </c>
      <c r="D23" s="158">
        <v>66.900000000000006</v>
      </c>
    </row>
    <row r="24" spans="1:4" ht="27" customHeight="1">
      <c r="B24" s="146" t="s">
        <v>38</v>
      </c>
      <c r="C24" s="154">
        <v>5.5</v>
      </c>
      <c r="D24" s="151">
        <v>92.9</v>
      </c>
    </row>
    <row r="25" spans="1:4" s="141" customFormat="1" ht="28.5" customHeight="1">
      <c r="A25" s="150"/>
      <c r="B25" s="159" t="s">
        <v>115</v>
      </c>
      <c r="C25" s="141">
        <v>6.8449999999999989</v>
      </c>
      <c r="D25" s="141">
        <v>68.680000000000021</v>
      </c>
    </row>
  </sheetData>
  <mergeCells count="1">
    <mergeCell ref="B2:D2"/>
  </mergeCells>
  <phoneticPr fontId="3"/>
  <pageMargins left="0.7" right="0.7" top="0.75" bottom="0.75" header="0.3" footer="0.3"/>
  <pageSetup paperSize="9"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5:O11"/>
  <sheetViews>
    <sheetView topLeftCell="A13" zoomScaleNormal="100" workbookViewId="0">
      <selection activeCell="P20" sqref="P20"/>
    </sheetView>
  </sheetViews>
  <sheetFormatPr defaultRowHeight="13.5"/>
  <cols>
    <col min="1" max="1" width="2.25" customWidth="1"/>
    <col min="2" max="2" width="14.25" bestFit="1" customWidth="1"/>
    <col min="14" max="14" width="9" customWidth="1"/>
  </cols>
  <sheetData>
    <row r="5" spans="2:15">
      <c r="B5" t="s">
        <v>7</v>
      </c>
      <c r="D5">
        <v>4.8000000000000001E-2</v>
      </c>
      <c r="E5">
        <v>5.8999999999999997E-2</v>
      </c>
      <c r="F5">
        <v>7.1999999999999995E-2</v>
      </c>
      <c r="G5">
        <v>8.6999999999999994E-2</v>
      </c>
      <c r="H5">
        <v>0.10299999999999999</v>
      </c>
      <c r="I5">
        <v>0.127</v>
      </c>
      <c r="J5">
        <v>0.157</v>
      </c>
      <c r="K5">
        <v>0.192</v>
      </c>
      <c r="L5">
        <v>0.222</v>
      </c>
      <c r="M5">
        <v>0.251</v>
      </c>
      <c r="N5">
        <v>0.29299999999999998</v>
      </c>
      <c r="O5">
        <v>0.32300000000000001</v>
      </c>
    </row>
    <row r="7" spans="2:15">
      <c r="C7" s="3" t="s">
        <v>9</v>
      </c>
      <c r="D7" s="3" t="s">
        <v>8</v>
      </c>
      <c r="E7" s="3" t="s">
        <v>10</v>
      </c>
      <c r="F7" s="3" t="s">
        <v>11</v>
      </c>
      <c r="G7" s="3" t="s">
        <v>12</v>
      </c>
      <c r="H7" s="3" t="s">
        <v>0</v>
      </c>
      <c r="I7" s="3" t="s">
        <v>1</v>
      </c>
      <c r="J7" s="3" t="s">
        <v>2</v>
      </c>
      <c r="K7" s="3" t="s">
        <v>3</v>
      </c>
      <c r="L7" s="3" t="s">
        <v>4</v>
      </c>
      <c r="M7" s="3" t="s">
        <v>5</v>
      </c>
      <c r="N7" s="3" t="s">
        <v>6</v>
      </c>
    </row>
    <row r="8" spans="2:15">
      <c r="B8" s="5" t="s">
        <v>41</v>
      </c>
      <c r="C8" s="2">
        <v>50</v>
      </c>
      <c r="D8" s="2">
        <v>62</v>
      </c>
      <c r="E8" s="2">
        <v>76</v>
      </c>
      <c r="F8" s="2">
        <v>92</v>
      </c>
      <c r="G8" s="2">
        <v>109</v>
      </c>
      <c r="H8" s="2">
        <v>130</v>
      </c>
      <c r="I8" s="2">
        <v>161</v>
      </c>
      <c r="J8" s="2">
        <v>194</v>
      </c>
      <c r="K8" s="2">
        <v>221</v>
      </c>
      <c r="L8" s="2">
        <v>245</v>
      </c>
      <c r="M8" s="2">
        <v>277</v>
      </c>
      <c r="N8" s="9">
        <v>303</v>
      </c>
    </row>
    <row r="9" spans="2:15">
      <c r="B9" s="6" t="s">
        <v>39</v>
      </c>
      <c r="C9" s="4">
        <v>4.8000000000000001E-2</v>
      </c>
      <c r="D9" s="4">
        <v>5.8999999999999997E-2</v>
      </c>
      <c r="E9" s="4">
        <v>7.1999999999999995E-2</v>
      </c>
      <c r="F9" s="4">
        <v>8.6999999999999994E-2</v>
      </c>
      <c r="G9" s="4">
        <v>0.10299999999999999</v>
      </c>
      <c r="H9" s="4">
        <v>0.127</v>
      </c>
      <c r="I9" s="4">
        <v>0.157</v>
      </c>
      <c r="J9" s="4">
        <v>0.192</v>
      </c>
      <c r="K9" s="4">
        <v>0.222</v>
      </c>
      <c r="L9" s="4">
        <v>0.251</v>
      </c>
      <c r="M9" s="4">
        <v>0.29299999999999998</v>
      </c>
      <c r="N9" s="10">
        <v>0.32300000000000001</v>
      </c>
    </row>
    <row r="10" spans="2:15">
      <c r="B10" s="8" t="s">
        <v>40</v>
      </c>
      <c r="C10" s="4">
        <v>6.3E-2</v>
      </c>
      <c r="D10" s="4">
        <v>7.0999999999999994E-2</v>
      </c>
      <c r="E10" s="4">
        <v>7.9000000000000001E-2</v>
      </c>
      <c r="F10" s="4">
        <v>9.0999999999999998E-2</v>
      </c>
      <c r="G10" s="4">
        <v>0.10299999999999999</v>
      </c>
      <c r="H10" s="4">
        <v>0.12</v>
      </c>
      <c r="I10" s="4">
        <v>0.14499999999999999</v>
      </c>
      <c r="J10" s="4">
        <v>0.17299999999999999</v>
      </c>
      <c r="K10" s="4">
        <v>0.20100000000000001</v>
      </c>
      <c r="L10" s="4">
        <v>0.22800000000000001</v>
      </c>
      <c r="M10" s="4">
        <v>0.26600000000000001</v>
      </c>
      <c r="N10" s="10">
        <v>0.29099999999999998</v>
      </c>
    </row>
    <row r="11" spans="2:15" s="1" customFormat="1">
      <c r="C11" s="7"/>
      <c r="D11" s="7"/>
      <c r="E11" s="7"/>
      <c r="F11" s="7"/>
      <c r="G11" s="7"/>
      <c r="H11" s="7"/>
      <c r="I11" s="7"/>
      <c r="J11" s="7"/>
      <c r="K11" s="7"/>
      <c r="L11" s="7"/>
      <c r="M11" s="7"/>
      <c r="N11" s="7"/>
    </row>
  </sheetData>
  <phoneticPr fontId="3"/>
  <pageMargins left="0.19685039370078741" right="0.19685039370078741" top="0.78740157480314965" bottom="0.39370078740157483" header="0.51181102362204722" footer="0.31496062992125984"/>
  <pageSetup paperSize="9"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80"/>
  <sheetViews>
    <sheetView view="pageBreakPreview" zoomScale="75" zoomScaleNormal="100" zoomScaleSheetLayoutView="75" workbookViewId="0">
      <pane xSplit="2" topLeftCell="C1" activePane="topRight" state="frozen"/>
      <selection activeCell="P10" sqref="P10"/>
      <selection pane="topRight" activeCell="I30" sqref="I30"/>
    </sheetView>
  </sheetViews>
  <sheetFormatPr defaultColWidth="9" defaultRowHeight="13.5"/>
  <cols>
    <col min="1" max="1" width="3.875" style="53" customWidth="1"/>
    <col min="2" max="2" width="38" style="53" customWidth="1"/>
    <col min="3" max="3" width="11.25" style="53" customWidth="1"/>
    <col min="4" max="4" width="14.125" style="53" customWidth="1"/>
    <col min="5" max="8" width="11.25" style="53" customWidth="1"/>
    <col min="9" max="9" width="13.625" style="53" customWidth="1"/>
    <col min="10" max="10" width="11.875" style="53" customWidth="1"/>
    <col min="11" max="14" width="11.25" style="53" customWidth="1"/>
    <col min="15" max="15" width="13" style="53" customWidth="1"/>
    <col min="16" max="16" width="11.25" style="53" customWidth="1"/>
    <col min="17" max="17" width="13.25" style="53" customWidth="1"/>
    <col min="18" max="23" width="11.25" style="53" customWidth="1"/>
    <col min="24" max="16384" width="9" style="53"/>
  </cols>
  <sheetData>
    <row r="1" spans="2:24" ht="20.25" customHeight="1"/>
    <row r="2" spans="2:24" ht="20.25" customHeight="1">
      <c r="B2" s="53" t="s">
        <v>131</v>
      </c>
    </row>
    <row r="3" spans="2:24" s="54" customFormat="1" ht="20.25" customHeight="1" thickBot="1">
      <c r="W3" s="12"/>
    </row>
    <row r="4" spans="2:24" s="54" customFormat="1" ht="20.25" customHeight="1" thickBot="1">
      <c r="B4" s="55"/>
      <c r="C4" s="56" t="s">
        <v>74</v>
      </c>
      <c r="D4" s="57" t="s">
        <v>75</v>
      </c>
      <c r="E4" s="57" t="s">
        <v>76</v>
      </c>
      <c r="F4" s="57" t="s">
        <v>77</v>
      </c>
      <c r="G4" s="57" t="s">
        <v>78</v>
      </c>
      <c r="H4" s="57" t="s">
        <v>79</v>
      </c>
      <c r="I4" s="57" t="s">
        <v>80</v>
      </c>
      <c r="J4" s="57" t="s">
        <v>81</v>
      </c>
      <c r="K4" s="57" t="s">
        <v>82</v>
      </c>
      <c r="L4" s="57" t="s">
        <v>83</v>
      </c>
      <c r="M4" s="57" t="s">
        <v>84</v>
      </c>
      <c r="N4" s="57" t="s">
        <v>85</v>
      </c>
      <c r="O4" s="57" t="s">
        <v>86</v>
      </c>
      <c r="P4" s="57" t="s">
        <v>87</v>
      </c>
      <c r="Q4" s="57" t="s">
        <v>88</v>
      </c>
      <c r="R4" s="57" t="s">
        <v>89</v>
      </c>
      <c r="S4" s="57" t="s">
        <v>90</v>
      </c>
      <c r="T4" s="57" t="s">
        <v>91</v>
      </c>
      <c r="U4" s="57" t="s">
        <v>92</v>
      </c>
      <c r="V4" s="57" t="s">
        <v>93</v>
      </c>
      <c r="W4" s="58" t="s">
        <v>94</v>
      </c>
    </row>
    <row r="5" spans="2:24" s="54" customFormat="1" ht="20.25" customHeight="1">
      <c r="B5" s="59" t="s">
        <v>13</v>
      </c>
      <c r="C5" s="60">
        <v>196.5631067223452</v>
      </c>
      <c r="D5" s="61">
        <v>225.97010874107701</v>
      </c>
      <c r="E5" s="61">
        <v>180.77975990940902</v>
      </c>
      <c r="F5" s="61">
        <v>215.03139459208037</v>
      </c>
      <c r="G5" s="61">
        <v>216.0056170502568</v>
      </c>
      <c r="H5" s="61">
        <v>212.44827709498119</v>
      </c>
      <c r="I5" s="61">
        <v>236.16063735138766</v>
      </c>
      <c r="J5" s="61">
        <v>253.6698854778123</v>
      </c>
      <c r="K5" s="61">
        <v>191.6032379527513</v>
      </c>
      <c r="L5" s="61">
        <v>176.66397243230216</v>
      </c>
      <c r="M5" s="61">
        <v>209.51557095978376</v>
      </c>
      <c r="N5" s="61">
        <v>193.12577552171462</v>
      </c>
      <c r="O5" s="61">
        <v>268.72698493522995</v>
      </c>
      <c r="P5" s="61">
        <v>232.00688930787246</v>
      </c>
      <c r="Q5" s="61">
        <v>291.68155438595727</v>
      </c>
      <c r="R5" s="61">
        <v>192.16673949042948</v>
      </c>
      <c r="S5" s="61">
        <v>214.0209820550844</v>
      </c>
      <c r="T5" s="61">
        <v>194.12047014975576</v>
      </c>
      <c r="U5" s="61">
        <v>209.29866310137746</v>
      </c>
      <c r="V5" s="61">
        <v>232.09254548066747</v>
      </c>
      <c r="W5" s="62">
        <v>175.02343922965278</v>
      </c>
      <c r="X5" s="63" t="s">
        <v>47</v>
      </c>
    </row>
    <row r="6" spans="2:24" s="65" customFormat="1" ht="20.25" customHeight="1" thickBot="1">
      <c r="B6" s="176" t="s">
        <v>14</v>
      </c>
      <c r="C6" s="177">
        <v>29.310467257379706</v>
      </c>
      <c r="D6" s="178">
        <v>37.858933100999728</v>
      </c>
      <c r="E6" s="178">
        <v>29.250280560392731</v>
      </c>
      <c r="F6" s="178">
        <v>38.690824699588887</v>
      </c>
      <c r="G6" s="178">
        <v>42.57840981375265</v>
      </c>
      <c r="H6" s="178">
        <v>40.683733124707921</v>
      </c>
      <c r="I6" s="178">
        <v>44.641340823989687</v>
      </c>
      <c r="J6" s="178">
        <v>47.743501124475763</v>
      </c>
      <c r="K6" s="178">
        <v>39.765501297695238</v>
      </c>
      <c r="L6" s="178">
        <v>30.799293036488269</v>
      </c>
      <c r="M6" s="178">
        <v>38.929605001667547</v>
      </c>
      <c r="N6" s="178">
        <v>35.922620321672809</v>
      </c>
      <c r="O6" s="178">
        <v>43.714103099752947</v>
      </c>
      <c r="P6" s="178">
        <v>33.100357118838417</v>
      </c>
      <c r="Q6" s="178">
        <v>40.725776738153669</v>
      </c>
      <c r="R6" s="178">
        <v>34.764120404164508</v>
      </c>
      <c r="S6" s="178">
        <v>33.710325262158051</v>
      </c>
      <c r="T6" s="178">
        <v>34.583630698613838</v>
      </c>
      <c r="U6" s="178">
        <v>34.667693958924943</v>
      </c>
      <c r="V6" s="178">
        <v>32.935574414316264</v>
      </c>
      <c r="W6" s="179">
        <v>30.717820718981088</v>
      </c>
      <c r="X6" s="64" t="s">
        <v>73</v>
      </c>
    </row>
    <row r="7" spans="2:24" ht="20.25" customHeight="1"/>
    <row r="8" spans="2:24" ht="20.25" customHeight="1"/>
    <row r="9" spans="2:24" ht="20.25" customHeight="1"/>
    <row r="10" spans="2:24" ht="20.25" customHeight="1"/>
    <row r="11" spans="2:24" ht="20.25" customHeight="1"/>
    <row r="12" spans="2:24" ht="20.25" customHeight="1"/>
    <row r="13" spans="2:24" ht="20.25" customHeight="1"/>
    <row r="14" spans="2:24" ht="20.25" customHeight="1"/>
    <row r="15" spans="2:24" ht="20.25" customHeight="1"/>
    <row r="16" spans="2:24" ht="20.25" customHeight="1"/>
    <row r="17" spans="21:21" ht="20.25" customHeight="1">
      <c r="U17" s="66"/>
    </row>
    <row r="18" spans="21:21" ht="20.25" customHeight="1">
      <c r="U18" s="66"/>
    </row>
    <row r="19" spans="21:21" ht="20.25" customHeight="1">
      <c r="U19" s="66"/>
    </row>
    <row r="20" spans="21:21" ht="20.25" customHeight="1">
      <c r="U20" s="66"/>
    </row>
    <row r="21" spans="21:21" ht="20.25" customHeight="1">
      <c r="U21" s="66"/>
    </row>
    <row r="22" spans="21:21" ht="20.25" customHeight="1">
      <c r="U22" s="66"/>
    </row>
    <row r="23" spans="21:21" ht="20.25" customHeight="1">
      <c r="U23" s="66"/>
    </row>
    <row r="24" spans="21:21" ht="20.25" customHeight="1">
      <c r="U24" s="66"/>
    </row>
    <row r="25" spans="21:21" ht="20.25" customHeight="1">
      <c r="U25" s="66"/>
    </row>
    <row r="26" spans="21:21" ht="20.25" customHeight="1">
      <c r="U26" s="66"/>
    </row>
    <row r="27" spans="21:21" ht="20.25" customHeight="1">
      <c r="U27" s="66"/>
    </row>
    <row r="28" spans="21:21" ht="20.25" customHeight="1">
      <c r="U28" s="66"/>
    </row>
    <row r="29" spans="21:21" ht="20.25" customHeight="1">
      <c r="U29" s="66"/>
    </row>
    <row r="30" spans="21:21" ht="20.25" customHeight="1">
      <c r="U30" s="66"/>
    </row>
    <row r="31" spans="21:21" ht="20.25" customHeight="1">
      <c r="U31" s="66"/>
    </row>
    <row r="32" spans="21:21" ht="20.25" customHeight="1">
      <c r="U32" s="66"/>
    </row>
    <row r="33" spans="21:21" ht="20.25" customHeight="1">
      <c r="U33" s="66"/>
    </row>
    <row r="34" spans="21:21" ht="20.25" customHeight="1">
      <c r="U34" s="66"/>
    </row>
    <row r="35" spans="21:21" ht="20.25" customHeight="1">
      <c r="U35" s="66"/>
    </row>
    <row r="36" spans="21:21" ht="20.25" customHeight="1">
      <c r="U36" s="66"/>
    </row>
    <row r="37" spans="21:21" ht="20.25" customHeight="1">
      <c r="U37" s="66"/>
    </row>
    <row r="38" spans="21:21" ht="20.25" customHeight="1"/>
    <row r="39" spans="21:21" ht="20.25" customHeight="1"/>
    <row r="40" spans="21:21" ht="20.25" customHeight="1"/>
    <row r="41" spans="21:21" ht="20.25" customHeight="1"/>
    <row r="42" spans="21:21" ht="20.25" customHeight="1"/>
    <row r="43" spans="21:21" ht="20.25" customHeight="1"/>
    <row r="44" spans="21:21" ht="20.25" customHeight="1"/>
    <row r="45" spans="21:21" ht="20.25" customHeight="1"/>
    <row r="46" spans="21:21" ht="20.25" customHeight="1"/>
    <row r="47" spans="21:21" ht="20.25" customHeight="1"/>
    <row r="48" spans="21:21"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sheetData>
  <sortState ref="U25:U45">
    <sortCondition ref="U25:U45"/>
  </sortState>
  <phoneticPr fontId="3"/>
  <pageMargins left="0.19685039370078741" right="0.19685039370078741" top="0.59055118110236227" bottom="0.39370078740157483" header="0.51181102362204722" footer="0.51181102362204722"/>
  <pageSetup paperSize="9" scale="49" orientation="landscape" r:id="rId1"/>
  <headerFooter alignWithMargins="0"/>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115"/>
  <sheetViews>
    <sheetView view="pageBreakPreview" zoomScaleNormal="100" zoomScaleSheetLayoutView="100" workbookViewId="0">
      <pane xSplit="2" topLeftCell="C1" activePane="topRight" state="frozen"/>
      <selection activeCell="P10" sqref="P10"/>
      <selection pane="topRight" activeCell="P7" sqref="P7"/>
    </sheetView>
  </sheetViews>
  <sheetFormatPr defaultColWidth="9" defaultRowHeight="13.5"/>
  <cols>
    <col min="1" max="1" width="2.25" style="11" customWidth="1"/>
    <col min="2" max="2" width="17.5" style="11" customWidth="1"/>
    <col min="3" max="9" width="9.125" style="11" customWidth="1"/>
    <col min="10" max="16384" width="9" style="11"/>
  </cols>
  <sheetData>
    <row r="1" spans="2:16" ht="23.25" customHeight="1"/>
    <row r="2" spans="2:16" ht="23.25" customHeight="1">
      <c r="B2" s="11" t="s">
        <v>43</v>
      </c>
    </row>
    <row r="3" spans="2:16" ht="23.25" customHeight="1" thickBot="1">
      <c r="G3" s="67"/>
      <c r="K3" s="12"/>
      <c r="L3" s="12"/>
      <c r="M3" s="12"/>
      <c r="N3" s="12"/>
      <c r="O3" s="12"/>
      <c r="P3" s="12" t="s">
        <v>47</v>
      </c>
    </row>
    <row r="4" spans="2:16" ht="23.25" customHeight="1">
      <c r="B4" s="68"/>
      <c r="C4" s="69" t="s">
        <v>67</v>
      </c>
      <c r="D4" s="69" t="s">
        <v>68</v>
      </c>
      <c r="E4" s="69" t="s">
        <v>69</v>
      </c>
      <c r="F4" s="69" t="s">
        <v>59</v>
      </c>
      <c r="G4" s="69" t="s">
        <v>60</v>
      </c>
      <c r="H4" s="69" t="s">
        <v>61</v>
      </c>
      <c r="I4" s="69" t="s">
        <v>62</v>
      </c>
      <c r="J4" s="69" t="s">
        <v>63</v>
      </c>
      <c r="K4" s="70" t="s">
        <v>64</v>
      </c>
      <c r="L4" s="69" t="s">
        <v>65</v>
      </c>
      <c r="M4" s="71" t="s">
        <v>66</v>
      </c>
      <c r="N4" s="69" t="s">
        <v>72</v>
      </c>
      <c r="O4" s="70" t="s">
        <v>121</v>
      </c>
      <c r="P4" s="72" t="s">
        <v>122</v>
      </c>
    </row>
    <row r="5" spans="2:16" ht="23.25" customHeight="1">
      <c r="B5" s="23" t="s">
        <v>95</v>
      </c>
      <c r="C5" s="24">
        <v>599</v>
      </c>
      <c r="D5" s="24">
        <v>591</v>
      </c>
      <c r="E5" s="24">
        <v>554</v>
      </c>
      <c r="F5" s="24">
        <v>526</v>
      </c>
      <c r="G5" s="24">
        <v>507</v>
      </c>
      <c r="H5" s="24">
        <v>505</v>
      </c>
      <c r="I5" s="73">
        <v>617</v>
      </c>
      <c r="J5" s="24">
        <v>621</v>
      </c>
      <c r="K5" s="25">
        <v>657</v>
      </c>
      <c r="L5" s="24">
        <v>636</v>
      </c>
      <c r="M5" s="26">
        <v>735</v>
      </c>
      <c r="N5" s="24">
        <v>690</v>
      </c>
      <c r="O5" s="25">
        <v>750</v>
      </c>
      <c r="P5" s="27">
        <v>832</v>
      </c>
    </row>
    <row r="6" spans="2:16" ht="23.25" customHeight="1" thickBot="1">
      <c r="B6" s="74" t="s">
        <v>96</v>
      </c>
      <c r="C6" s="75">
        <v>296</v>
      </c>
      <c r="D6" s="75">
        <v>303</v>
      </c>
      <c r="E6" s="75">
        <v>334</v>
      </c>
      <c r="F6" s="75">
        <v>333</v>
      </c>
      <c r="G6" s="75">
        <v>304</v>
      </c>
      <c r="H6" s="75">
        <v>260</v>
      </c>
      <c r="I6" s="76">
        <v>334</v>
      </c>
      <c r="J6" s="75">
        <v>333</v>
      </c>
      <c r="K6" s="77">
        <v>264</v>
      </c>
      <c r="L6" s="75">
        <v>257</v>
      </c>
      <c r="M6" s="78">
        <v>238</v>
      </c>
      <c r="N6" s="75">
        <v>187</v>
      </c>
      <c r="O6" s="77">
        <v>131</v>
      </c>
      <c r="P6" s="79">
        <v>61</v>
      </c>
    </row>
    <row r="7" spans="2:16" ht="23.25" customHeight="1" thickBot="1">
      <c r="B7" s="80" t="s">
        <v>97</v>
      </c>
      <c r="C7" s="81">
        <f t="shared" ref="C7:I7" si="0">SUM(C5:C6)</f>
        <v>895</v>
      </c>
      <c r="D7" s="81">
        <f t="shared" si="0"/>
        <v>894</v>
      </c>
      <c r="E7" s="81">
        <f t="shared" si="0"/>
        <v>888</v>
      </c>
      <c r="F7" s="81">
        <f t="shared" si="0"/>
        <v>859</v>
      </c>
      <c r="G7" s="81">
        <f t="shared" si="0"/>
        <v>811</v>
      </c>
      <c r="H7" s="81">
        <f t="shared" si="0"/>
        <v>765</v>
      </c>
      <c r="I7" s="82">
        <f t="shared" si="0"/>
        <v>951</v>
      </c>
      <c r="J7" s="82">
        <f t="shared" ref="J7" si="1">SUM(J5:J6)</f>
        <v>954</v>
      </c>
      <c r="K7" s="83">
        <f t="shared" ref="K7:L7" si="2">SUM(K5:K6)</f>
        <v>921</v>
      </c>
      <c r="L7" s="82">
        <f t="shared" si="2"/>
        <v>893</v>
      </c>
      <c r="M7" s="84">
        <f t="shared" ref="M7" si="3">SUM(M5:M6)</f>
        <v>973</v>
      </c>
      <c r="N7" s="82">
        <f t="shared" ref="N7:P7" si="4">SUM(N5:N6)</f>
        <v>877</v>
      </c>
      <c r="O7" s="82">
        <f t="shared" si="4"/>
        <v>881</v>
      </c>
      <c r="P7" s="82">
        <f t="shared" si="4"/>
        <v>893</v>
      </c>
    </row>
    <row r="8" spans="2:16" ht="23.25" customHeight="1"/>
    <row r="9" spans="2:16" ht="23.25" customHeight="1"/>
    <row r="10" spans="2:16" ht="23.25" customHeight="1"/>
    <row r="11" spans="2:16" ht="23.25" customHeight="1"/>
    <row r="12" spans="2:16" ht="23.25" customHeight="1"/>
    <row r="13" spans="2:16" ht="23.25" customHeight="1"/>
    <row r="14" spans="2:16" ht="23.25" customHeight="1"/>
    <row r="15" spans="2:16" ht="23.25" customHeight="1"/>
    <row r="16" spans="2:16"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sheetData>
  <phoneticPr fontId="3"/>
  <pageMargins left="0.19685039370078741" right="0.19685039370078741" top="0.59055118110236227" bottom="0.39370078740157483" header="0.51181102362204722" footer="0.51181102362204722"/>
  <pageSetup paperSize="9" scale="94"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2"/>
  <sheetViews>
    <sheetView view="pageBreakPreview" zoomScale="110" zoomScaleNormal="100" zoomScaleSheetLayoutView="110" workbookViewId="0">
      <selection activeCell="A2" sqref="A2"/>
    </sheetView>
  </sheetViews>
  <sheetFormatPr defaultColWidth="9.25" defaultRowHeight="11.25"/>
  <cols>
    <col min="1" max="1" width="25" style="85" customWidth="1"/>
    <col min="2" max="22" width="8.125" style="85" customWidth="1"/>
    <col min="23" max="16384" width="9.25" style="85"/>
  </cols>
  <sheetData>
    <row r="1" spans="1:23" ht="15.75" customHeight="1"/>
    <row r="2" spans="1:23" ht="15.75" customHeight="1">
      <c r="A2" s="85" t="s">
        <v>130</v>
      </c>
    </row>
    <row r="3" spans="1:23" ht="15.75" customHeight="1" thickBot="1"/>
    <row r="4" spans="1:23" ht="15.75" customHeight="1">
      <c r="A4" s="86"/>
      <c r="B4" s="87" t="s">
        <v>74</v>
      </c>
      <c r="C4" s="88" t="s">
        <v>75</v>
      </c>
      <c r="D4" s="88" t="s">
        <v>76</v>
      </c>
      <c r="E4" s="88" t="s">
        <v>77</v>
      </c>
      <c r="F4" s="88" t="s">
        <v>78</v>
      </c>
      <c r="G4" s="88" t="s">
        <v>79</v>
      </c>
      <c r="H4" s="88" t="s">
        <v>80</v>
      </c>
      <c r="I4" s="88" t="s">
        <v>81</v>
      </c>
      <c r="J4" s="88" t="s">
        <v>82</v>
      </c>
      <c r="K4" s="88" t="s">
        <v>83</v>
      </c>
      <c r="L4" s="88" t="s">
        <v>84</v>
      </c>
      <c r="M4" s="88" t="s">
        <v>85</v>
      </c>
      <c r="N4" s="88" t="s">
        <v>86</v>
      </c>
      <c r="O4" s="88" t="s">
        <v>87</v>
      </c>
      <c r="P4" s="88" t="s">
        <v>88</v>
      </c>
      <c r="Q4" s="88" t="s">
        <v>89</v>
      </c>
      <c r="R4" s="88" t="s">
        <v>90</v>
      </c>
      <c r="S4" s="88" t="s">
        <v>91</v>
      </c>
      <c r="T4" s="88" t="s">
        <v>92</v>
      </c>
      <c r="U4" s="88" t="s">
        <v>93</v>
      </c>
      <c r="V4" s="89" t="s">
        <v>94</v>
      </c>
    </row>
    <row r="5" spans="1:23" s="95" customFormat="1" ht="15.75" customHeight="1">
      <c r="A5" s="90" t="s">
        <v>98</v>
      </c>
      <c r="B5" s="167">
        <v>96</v>
      </c>
      <c r="C5" s="168">
        <v>43</v>
      </c>
      <c r="D5" s="168">
        <v>82</v>
      </c>
      <c r="E5" s="168">
        <v>39</v>
      </c>
      <c r="F5" s="168">
        <v>14</v>
      </c>
      <c r="G5" s="168">
        <v>35</v>
      </c>
      <c r="H5" s="168">
        <v>16</v>
      </c>
      <c r="I5" s="168">
        <v>0</v>
      </c>
      <c r="J5" s="168">
        <v>47</v>
      </c>
      <c r="K5" s="168">
        <v>115</v>
      </c>
      <c r="L5" s="168">
        <v>56</v>
      </c>
      <c r="M5" s="168">
        <v>57</v>
      </c>
      <c r="N5" s="168">
        <v>5</v>
      </c>
      <c r="O5" s="168">
        <v>59</v>
      </c>
      <c r="P5" s="168">
        <v>20</v>
      </c>
      <c r="Q5" s="168">
        <v>71</v>
      </c>
      <c r="R5" s="168">
        <v>72</v>
      </c>
      <c r="S5" s="168">
        <v>78</v>
      </c>
      <c r="T5" s="168">
        <v>68</v>
      </c>
      <c r="U5" s="168">
        <v>35</v>
      </c>
      <c r="V5" s="169">
        <v>90</v>
      </c>
      <c r="W5" s="94" t="s">
        <v>73</v>
      </c>
    </row>
    <row r="6" spans="1:23" ht="15.75" customHeight="1" thickBot="1">
      <c r="A6" s="96" t="s">
        <v>99</v>
      </c>
      <c r="B6" s="170">
        <v>14.256109434847513</v>
      </c>
      <c r="C6" s="171">
        <v>7.2016489074545555</v>
      </c>
      <c r="D6" s="171">
        <v>13.343445961425381</v>
      </c>
      <c r="E6" s="171">
        <v>7.0053632803895249</v>
      </c>
      <c r="F6" s="171">
        <v>2.7377787879985935</v>
      </c>
      <c r="G6" s="171">
        <v>6.6906742707248448</v>
      </c>
      <c r="H6" s="171">
        <v>2.9684213431860376</v>
      </c>
      <c r="I6" s="171">
        <v>6.160640686938109E-2</v>
      </c>
      <c r="J6" s="171">
        <v>9.8517682521340024</v>
      </c>
      <c r="K6" s="171">
        <v>20.059042227899145</v>
      </c>
      <c r="L6" s="171">
        <v>10.462121106777539</v>
      </c>
      <c r="M6" s="171">
        <v>10.69021063641488</v>
      </c>
      <c r="N6" s="171">
        <v>0.86727873326327176</v>
      </c>
      <c r="O6" s="171">
        <v>8.4219328896609742</v>
      </c>
      <c r="P6" s="171">
        <v>2.7429600441241107</v>
      </c>
      <c r="Q6" s="171">
        <v>12.901546572554793</v>
      </c>
      <c r="R6" s="171">
        <v>11.376995870344269</v>
      </c>
      <c r="S6" s="171">
        <v>13.828625740116154</v>
      </c>
      <c r="T6" s="171">
        <v>11.345163971075319</v>
      </c>
      <c r="U6" s="171">
        <v>4.9516543429213771</v>
      </c>
      <c r="V6" s="172">
        <v>15.830090714837455</v>
      </c>
      <c r="W6" s="94" t="s">
        <v>44</v>
      </c>
    </row>
    <row r="7" spans="1:23" ht="15.75" customHeight="1"/>
    <row r="8" spans="1:23" ht="15.75" customHeight="1"/>
    <row r="12" spans="1:23">
      <c r="U12" s="97"/>
    </row>
    <row r="13" spans="1:23">
      <c r="U13" s="97"/>
    </row>
    <row r="14" spans="1:23">
      <c r="U14" s="97"/>
    </row>
    <row r="15" spans="1:23">
      <c r="U15" s="97"/>
    </row>
    <row r="16" spans="1:23">
      <c r="U16" s="97"/>
    </row>
    <row r="17" spans="21:21">
      <c r="U17" s="97"/>
    </row>
    <row r="18" spans="21:21">
      <c r="U18" s="97"/>
    </row>
    <row r="19" spans="21:21">
      <c r="U19" s="97"/>
    </row>
    <row r="20" spans="21:21">
      <c r="U20" s="97"/>
    </row>
    <row r="21" spans="21:21">
      <c r="U21" s="97"/>
    </row>
    <row r="22" spans="21:21">
      <c r="U22" s="97"/>
    </row>
    <row r="23" spans="21:21">
      <c r="U23" s="97"/>
    </row>
    <row r="24" spans="21:21">
      <c r="U24" s="97"/>
    </row>
    <row r="25" spans="21:21">
      <c r="U25" s="97"/>
    </row>
    <row r="26" spans="21:21">
      <c r="U26" s="97"/>
    </row>
    <row r="27" spans="21:21">
      <c r="U27" s="97"/>
    </row>
    <row r="28" spans="21:21">
      <c r="U28" s="97"/>
    </row>
    <row r="29" spans="21:21">
      <c r="U29" s="97"/>
    </row>
    <row r="30" spans="21:21">
      <c r="U30" s="97"/>
    </row>
    <row r="31" spans="21:21">
      <c r="U31" s="97"/>
    </row>
    <row r="32" spans="21:21">
      <c r="U32" s="97"/>
    </row>
  </sheetData>
  <sortState ref="U24:U44">
    <sortCondition ref="U24:U44"/>
  </sortState>
  <phoneticPr fontId="3"/>
  <pageMargins left="0.19685039370078741" right="0.19685039370078741" top="0.59055118110236227" bottom="0.39370078740157483" header="0.51181102362204722" footer="0.51181102362204722"/>
  <pageSetup paperSize="9" scale="71" orientation="landscape" verticalDpi="300" r:id="rId1"/>
  <headerFooter alignWithMargins="0"/>
  <rowBreaks count="1" manualBreakCount="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17"/>
  <sheetViews>
    <sheetView view="pageBreakPreview" zoomScaleNormal="100" zoomScaleSheetLayoutView="100" workbookViewId="0">
      <pane xSplit="2" topLeftCell="C1" activePane="topRight" state="frozen"/>
      <selection activeCell="P10" sqref="P10"/>
      <selection pane="topRight" activeCell="C13" sqref="C13"/>
    </sheetView>
  </sheetViews>
  <sheetFormatPr defaultColWidth="9" defaultRowHeight="13.5"/>
  <cols>
    <col min="1" max="1" width="2" style="11" customWidth="1"/>
    <col min="2" max="2" width="17.625" style="11" customWidth="1"/>
    <col min="3" max="16384" width="9" style="11"/>
  </cols>
  <sheetData>
    <row r="1" spans="2:16" ht="18" customHeight="1">
      <c r="B1" s="11" t="s">
        <v>48</v>
      </c>
    </row>
    <row r="2" spans="2:16" ht="18" customHeight="1" thickBot="1">
      <c r="C2" s="67"/>
      <c r="D2" s="67"/>
      <c r="E2" s="67"/>
      <c r="F2" s="67"/>
      <c r="G2" s="67"/>
      <c r="H2" s="67"/>
      <c r="I2" s="67"/>
      <c r="K2" s="98"/>
      <c r="L2" s="98"/>
      <c r="M2" s="98"/>
      <c r="N2" s="98"/>
      <c r="O2" s="98"/>
      <c r="P2" s="98" t="s">
        <v>47</v>
      </c>
    </row>
    <row r="3" spans="2:16" ht="18" customHeight="1" thickBot="1">
      <c r="B3" s="99"/>
      <c r="C3" s="100" t="s">
        <v>67</v>
      </c>
      <c r="D3" s="100" t="s">
        <v>68</v>
      </c>
      <c r="E3" s="100" t="s">
        <v>69</v>
      </c>
      <c r="F3" s="101" t="s">
        <v>59</v>
      </c>
      <c r="G3" s="101" t="s">
        <v>60</v>
      </c>
      <c r="H3" s="101" t="s">
        <v>61</v>
      </c>
      <c r="I3" s="101" t="s">
        <v>62</v>
      </c>
      <c r="J3" s="14" t="s">
        <v>63</v>
      </c>
      <c r="K3" s="15" t="s">
        <v>64</v>
      </c>
      <c r="L3" s="14" t="s">
        <v>65</v>
      </c>
      <c r="M3" s="16" t="s">
        <v>66</v>
      </c>
      <c r="N3" s="14" t="s">
        <v>72</v>
      </c>
      <c r="O3" s="14" t="s">
        <v>123</v>
      </c>
      <c r="P3" s="17" t="s">
        <v>122</v>
      </c>
    </row>
    <row r="4" spans="2:16" ht="18" customHeight="1">
      <c r="B4" s="18" t="s">
        <v>106</v>
      </c>
      <c r="C4" s="102">
        <v>697</v>
      </c>
      <c r="D4" s="102">
        <v>687</v>
      </c>
      <c r="E4" s="102">
        <v>638</v>
      </c>
      <c r="F4" s="103">
        <v>657</v>
      </c>
      <c r="G4" s="103">
        <v>652</v>
      </c>
      <c r="H4" s="103">
        <v>642</v>
      </c>
      <c r="I4" s="103">
        <v>1106</v>
      </c>
      <c r="J4" s="102">
        <v>1103</v>
      </c>
      <c r="K4" s="104">
        <v>1095</v>
      </c>
      <c r="L4" s="102">
        <v>1093</v>
      </c>
      <c r="M4" s="105">
        <v>1078</v>
      </c>
      <c r="N4" s="102">
        <v>1090</v>
      </c>
      <c r="O4" s="102">
        <v>1020</v>
      </c>
      <c r="P4" s="106">
        <v>1116</v>
      </c>
    </row>
    <row r="5" spans="2:16" ht="18" customHeight="1">
      <c r="B5" s="23" t="s">
        <v>107</v>
      </c>
      <c r="C5" s="107">
        <v>1168</v>
      </c>
      <c r="D5" s="107">
        <v>1181</v>
      </c>
      <c r="E5" s="107">
        <v>1193</v>
      </c>
      <c r="F5" s="108">
        <v>1252</v>
      </c>
      <c r="G5" s="108">
        <v>1271</v>
      </c>
      <c r="H5" s="108">
        <v>1311</v>
      </c>
      <c r="I5" s="108">
        <v>1342</v>
      </c>
      <c r="J5" s="107">
        <v>1333</v>
      </c>
      <c r="K5" s="109">
        <v>1392</v>
      </c>
      <c r="L5" s="107">
        <v>1419</v>
      </c>
      <c r="M5" s="110">
        <v>1714</v>
      </c>
      <c r="N5" s="107">
        <v>1608</v>
      </c>
      <c r="O5" s="107">
        <v>1694</v>
      </c>
      <c r="P5" s="111">
        <v>1752</v>
      </c>
    </row>
    <row r="6" spans="2:16" ht="18" customHeight="1">
      <c r="B6" s="23" t="s">
        <v>108</v>
      </c>
      <c r="C6" s="107">
        <v>648</v>
      </c>
      <c r="D6" s="107">
        <v>661</v>
      </c>
      <c r="E6" s="107">
        <v>661</v>
      </c>
      <c r="F6" s="108">
        <v>650</v>
      </c>
      <c r="G6" s="108">
        <v>643</v>
      </c>
      <c r="H6" s="108">
        <v>660</v>
      </c>
      <c r="I6" s="108">
        <v>662</v>
      </c>
      <c r="J6" s="107">
        <v>668</v>
      </c>
      <c r="K6" s="109">
        <v>665</v>
      </c>
      <c r="L6" s="107">
        <v>675</v>
      </c>
      <c r="M6" s="110">
        <v>679</v>
      </c>
      <c r="N6" s="107">
        <v>659</v>
      </c>
      <c r="O6" s="107">
        <v>676</v>
      </c>
      <c r="P6" s="111">
        <v>662</v>
      </c>
    </row>
    <row r="7" spans="2:16" ht="18" customHeight="1">
      <c r="B7" s="23" t="s">
        <v>46</v>
      </c>
      <c r="C7" s="24">
        <f t="shared" ref="C7:I7" si="0">SUM(C4:C6)</f>
        <v>2513</v>
      </c>
      <c r="D7" s="24">
        <f t="shared" si="0"/>
        <v>2529</v>
      </c>
      <c r="E7" s="24">
        <f t="shared" si="0"/>
        <v>2492</v>
      </c>
      <c r="F7" s="24">
        <f t="shared" si="0"/>
        <v>2559</v>
      </c>
      <c r="G7" s="24">
        <f t="shared" si="0"/>
        <v>2566</v>
      </c>
      <c r="H7" s="24">
        <f t="shared" si="0"/>
        <v>2613</v>
      </c>
      <c r="I7" s="24">
        <f t="shared" si="0"/>
        <v>3110</v>
      </c>
      <c r="J7" s="24">
        <f t="shared" ref="J7:P7" si="1">SUM(J4:J6)</f>
        <v>3104</v>
      </c>
      <c r="K7" s="25">
        <f t="shared" si="1"/>
        <v>3152</v>
      </c>
      <c r="L7" s="24">
        <f t="shared" si="1"/>
        <v>3187</v>
      </c>
      <c r="M7" s="26">
        <f t="shared" si="1"/>
        <v>3471</v>
      </c>
      <c r="N7" s="24">
        <f t="shared" si="1"/>
        <v>3357</v>
      </c>
      <c r="O7" s="24">
        <f>SUM(O4:O6)</f>
        <v>3390</v>
      </c>
      <c r="P7" s="27">
        <f t="shared" si="1"/>
        <v>3530</v>
      </c>
    </row>
    <row r="8" spans="2:16" ht="18" customHeight="1">
      <c r="B8" s="23" t="s">
        <v>109</v>
      </c>
      <c r="C8" s="107">
        <v>703</v>
      </c>
      <c r="D8" s="107">
        <v>703</v>
      </c>
      <c r="E8" s="107">
        <v>642</v>
      </c>
      <c r="F8" s="108">
        <v>704</v>
      </c>
      <c r="G8" s="108">
        <v>645</v>
      </c>
      <c r="H8" s="108">
        <v>730</v>
      </c>
      <c r="I8" s="108">
        <v>664</v>
      </c>
      <c r="J8" s="107">
        <v>680</v>
      </c>
      <c r="K8" s="109">
        <v>621</v>
      </c>
      <c r="L8" s="107">
        <v>693</v>
      </c>
      <c r="M8" s="110">
        <v>657</v>
      </c>
      <c r="N8" s="107">
        <v>516</v>
      </c>
      <c r="O8" s="107">
        <v>668</v>
      </c>
      <c r="P8" s="111">
        <v>749</v>
      </c>
    </row>
    <row r="9" spans="2:16" ht="18" customHeight="1" thickBot="1">
      <c r="B9" s="28" t="s">
        <v>110</v>
      </c>
      <c r="C9" s="112">
        <v>1970</v>
      </c>
      <c r="D9" s="112">
        <v>2006</v>
      </c>
      <c r="E9" s="112">
        <v>1954</v>
      </c>
      <c r="F9" s="113">
        <v>1878</v>
      </c>
      <c r="G9" s="113">
        <v>2198</v>
      </c>
      <c r="H9" s="113">
        <v>1767</v>
      </c>
      <c r="I9" s="113">
        <v>1715</v>
      </c>
      <c r="J9" s="112">
        <v>1669</v>
      </c>
      <c r="K9" s="114">
        <v>1692</v>
      </c>
      <c r="L9" s="112">
        <v>2860</v>
      </c>
      <c r="M9" s="115">
        <v>2252</v>
      </c>
      <c r="N9" s="112">
        <v>2088</v>
      </c>
      <c r="O9" s="112">
        <v>2012</v>
      </c>
      <c r="P9" s="116">
        <v>1880</v>
      </c>
    </row>
    <row r="10" spans="2:16" ht="18" customHeight="1" thickBot="1">
      <c r="B10" s="99" t="s">
        <v>45</v>
      </c>
      <c r="C10" s="117">
        <f>SUM(C7:C9)</f>
        <v>5186</v>
      </c>
      <c r="D10" s="117">
        <f t="shared" ref="D10:I10" si="2">SUM(D7:D9)</f>
        <v>5238</v>
      </c>
      <c r="E10" s="117">
        <f t="shared" si="2"/>
        <v>5088</v>
      </c>
      <c r="F10" s="117">
        <f t="shared" si="2"/>
        <v>5141</v>
      </c>
      <c r="G10" s="117">
        <f t="shared" si="2"/>
        <v>5409</v>
      </c>
      <c r="H10" s="117">
        <f t="shared" si="2"/>
        <v>5110</v>
      </c>
      <c r="I10" s="117">
        <f t="shared" si="2"/>
        <v>5489</v>
      </c>
      <c r="J10" s="117">
        <f t="shared" ref="J10:P10" si="3">SUM(J7:J9)</f>
        <v>5453</v>
      </c>
      <c r="K10" s="118">
        <f t="shared" si="3"/>
        <v>5465</v>
      </c>
      <c r="L10" s="117">
        <f t="shared" si="3"/>
        <v>6740</v>
      </c>
      <c r="M10" s="119">
        <f t="shared" si="3"/>
        <v>6380</v>
      </c>
      <c r="N10" s="117">
        <f t="shared" si="3"/>
        <v>5961</v>
      </c>
      <c r="O10" s="117">
        <f t="shared" si="3"/>
        <v>6070</v>
      </c>
      <c r="P10" s="120">
        <f t="shared" si="3"/>
        <v>6159</v>
      </c>
    </row>
    <row r="11" spans="2:16" ht="18" customHeight="1" thickBot="1">
      <c r="B11" s="67"/>
      <c r="C11" s="121"/>
      <c r="D11" s="121"/>
      <c r="E11" s="121"/>
      <c r="F11" s="121"/>
      <c r="G11" s="121"/>
      <c r="H11" s="121"/>
      <c r="I11" s="121"/>
      <c r="J11" s="121"/>
      <c r="K11" s="121"/>
      <c r="L11" s="121"/>
      <c r="M11" s="121"/>
      <c r="N11" s="121"/>
      <c r="O11" s="121"/>
      <c r="P11" s="121"/>
    </row>
    <row r="12" spans="2:16" ht="18" customHeight="1" thickBot="1">
      <c r="B12" s="99"/>
      <c r="C12" s="100" t="s">
        <v>67</v>
      </c>
      <c r="D12" s="100" t="s">
        <v>68</v>
      </c>
      <c r="E12" s="100" t="s">
        <v>69</v>
      </c>
      <c r="F12" s="101" t="s">
        <v>59</v>
      </c>
      <c r="G12" s="101" t="s">
        <v>60</v>
      </c>
      <c r="H12" s="101" t="s">
        <v>61</v>
      </c>
      <c r="I12" s="101" t="s">
        <v>62</v>
      </c>
      <c r="J12" s="14" t="s">
        <v>63</v>
      </c>
      <c r="K12" s="15" t="s">
        <v>64</v>
      </c>
      <c r="L12" s="14" t="s">
        <v>65</v>
      </c>
      <c r="M12" s="16" t="s">
        <v>66</v>
      </c>
      <c r="N12" s="14" t="s">
        <v>72</v>
      </c>
      <c r="O12" s="14" t="s">
        <v>72</v>
      </c>
      <c r="P12" s="17" t="s">
        <v>117</v>
      </c>
    </row>
    <row r="13" spans="2:16" ht="18" customHeight="1" thickBot="1">
      <c r="B13" s="99" t="s">
        <v>111</v>
      </c>
      <c r="C13" s="122">
        <f t="shared" ref="C13" si="4">C7/C10</f>
        <v>0.48457385268029307</v>
      </c>
      <c r="D13" s="122">
        <f t="shared" ref="D13" si="5">D7/D10</f>
        <v>0.48281786941580757</v>
      </c>
      <c r="E13" s="122">
        <f t="shared" ref="E13" si="6">E7/E10</f>
        <v>0.48977987421383645</v>
      </c>
      <c r="F13" s="122">
        <f t="shared" ref="F13" si="7">F7/F10</f>
        <v>0.49776308111262402</v>
      </c>
      <c r="G13" s="122">
        <f>G7/G10+0.001</f>
        <v>0.47539452763911999</v>
      </c>
      <c r="H13" s="122">
        <f t="shared" ref="H13" si="8">H7/H10</f>
        <v>0.5113502935420744</v>
      </c>
      <c r="I13" s="122">
        <f t="shared" ref="I13" si="9">I7/I10</f>
        <v>0.56658772089633813</v>
      </c>
      <c r="J13" s="122">
        <f>J7/J10</f>
        <v>0.56922794791857689</v>
      </c>
      <c r="K13" s="123">
        <f>K7/K10-0.001</f>
        <v>0.57576120768526995</v>
      </c>
      <c r="L13" s="122">
        <f>L7/L10</f>
        <v>0.47284866468842729</v>
      </c>
      <c r="M13" s="124">
        <f>M7/M10</f>
        <v>0.54404388714733543</v>
      </c>
      <c r="N13" s="122">
        <f>N7/N10</f>
        <v>0.5631605435329643</v>
      </c>
      <c r="O13" s="122">
        <f>O7/O10+0.001</f>
        <v>0.55948434925864909</v>
      </c>
      <c r="P13" s="125">
        <f>P7/P10</f>
        <v>0.57314499106997885</v>
      </c>
    </row>
    <row r="14" spans="2:16" ht="18" customHeight="1"/>
    <row r="15" spans="2:16" ht="18" customHeight="1"/>
    <row r="16" spans="2:16" ht="18" customHeight="1"/>
    <row r="17" ht="18" customHeight="1"/>
  </sheetData>
  <phoneticPr fontId="3"/>
  <pageMargins left="0.39370078740157483" right="0.39370078740157483" top="0.78740157480314965" bottom="0.39370078740157483" header="0.51181102362204722" footer="0.31496062992125984"/>
  <pageSetup paperSize="9" scale="97"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10"/>
  <sheetViews>
    <sheetView view="pageBreakPreview" zoomScaleNormal="100" zoomScaleSheetLayoutView="100" workbookViewId="0">
      <pane xSplit="2" topLeftCell="C1" activePane="topRight" state="frozen"/>
      <selection activeCell="P10" sqref="P10"/>
      <selection pane="topRight" activeCell="U21" sqref="U21"/>
    </sheetView>
  </sheetViews>
  <sheetFormatPr defaultColWidth="9" defaultRowHeight="13.5"/>
  <cols>
    <col min="1" max="1" width="3.375" style="11" customWidth="1"/>
    <col min="2" max="2" width="20.875" style="11" customWidth="1"/>
    <col min="3" max="11" width="9.5" style="11" customWidth="1"/>
    <col min="12" max="16384" width="9" style="11"/>
  </cols>
  <sheetData>
    <row r="1" spans="2:16" ht="19.5" customHeight="1"/>
    <row r="2" spans="2:16" ht="19.5" customHeight="1">
      <c r="B2" s="11" t="s">
        <v>51</v>
      </c>
    </row>
    <row r="3" spans="2:16" ht="19.5" customHeight="1" thickBot="1">
      <c r="K3" s="98"/>
      <c r="L3" s="98"/>
      <c r="M3" s="98"/>
      <c r="N3" s="98"/>
      <c r="O3" s="98"/>
      <c r="P3" s="98" t="s">
        <v>47</v>
      </c>
    </row>
    <row r="4" spans="2:16" ht="19.5" customHeight="1" thickBot="1">
      <c r="B4" s="126"/>
      <c r="C4" s="14" t="s">
        <v>67</v>
      </c>
      <c r="D4" s="14" t="s">
        <v>68</v>
      </c>
      <c r="E4" s="14" t="s">
        <v>69</v>
      </c>
      <c r="F4" s="14" t="s">
        <v>59</v>
      </c>
      <c r="G4" s="14" t="s">
        <v>60</v>
      </c>
      <c r="H4" s="14" t="s">
        <v>61</v>
      </c>
      <c r="I4" s="14" t="s">
        <v>62</v>
      </c>
      <c r="J4" s="14" t="s">
        <v>63</v>
      </c>
      <c r="K4" s="15" t="s">
        <v>64</v>
      </c>
      <c r="L4" s="14" t="s">
        <v>65</v>
      </c>
      <c r="M4" s="16" t="s">
        <v>66</v>
      </c>
      <c r="N4" s="15" t="s">
        <v>72</v>
      </c>
      <c r="O4" s="15" t="s">
        <v>118</v>
      </c>
      <c r="P4" s="17" t="s">
        <v>119</v>
      </c>
    </row>
    <row r="5" spans="2:16" ht="31.5" customHeight="1">
      <c r="B5" s="162" t="s">
        <v>116</v>
      </c>
      <c r="C5" s="19">
        <v>1168</v>
      </c>
      <c r="D5" s="19">
        <v>1181</v>
      </c>
      <c r="E5" s="19">
        <v>1193</v>
      </c>
      <c r="F5" s="19">
        <v>1252</v>
      </c>
      <c r="G5" s="19">
        <v>1271</v>
      </c>
      <c r="H5" s="19">
        <v>1311</v>
      </c>
      <c r="I5" s="127">
        <v>1342</v>
      </c>
      <c r="J5" s="19">
        <v>1333</v>
      </c>
      <c r="K5" s="20">
        <v>1392</v>
      </c>
      <c r="L5" s="19">
        <v>1419</v>
      </c>
      <c r="M5" s="21">
        <v>1714</v>
      </c>
      <c r="N5" s="20">
        <v>1608</v>
      </c>
      <c r="O5" s="20">
        <v>1694</v>
      </c>
      <c r="P5" s="22">
        <v>1752</v>
      </c>
    </row>
    <row r="6" spans="2:16" ht="31.5" customHeight="1">
      <c r="B6" s="23" t="s">
        <v>112</v>
      </c>
      <c r="C6" s="24">
        <v>269</v>
      </c>
      <c r="D6" s="24">
        <v>288</v>
      </c>
      <c r="E6" s="24">
        <v>290</v>
      </c>
      <c r="F6" s="24">
        <v>302</v>
      </c>
      <c r="G6" s="24">
        <v>322</v>
      </c>
      <c r="H6" s="24">
        <v>325</v>
      </c>
      <c r="I6" s="73">
        <v>304</v>
      </c>
      <c r="J6" s="24">
        <v>286</v>
      </c>
      <c r="K6" s="25">
        <v>289</v>
      </c>
      <c r="L6" s="24">
        <v>309</v>
      </c>
      <c r="M6" s="26">
        <v>316</v>
      </c>
      <c r="N6" s="25">
        <v>312</v>
      </c>
      <c r="O6" s="25">
        <v>323</v>
      </c>
      <c r="P6" s="27">
        <v>319</v>
      </c>
    </row>
    <row r="7" spans="2:16" ht="31.5" customHeight="1" thickBot="1">
      <c r="B7" s="28" t="s">
        <v>113</v>
      </c>
      <c r="C7" s="29">
        <v>111</v>
      </c>
      <c r="D7" s="29">
        <v>118</v>
      </c>
      <c r="E7" s="29">
        <v>121</v>
      </c>
      <c r="F7" s="29">
        <v>122</v>
      </c>
      <c r="G7" s="29">
        <v>125</v>
      </c>
      <c r="H7" s="29">
        <v>128</v>
      </c>
      <c r="I7" s="128">
        <v>130</v>
      </c>
      <c r="J7" s="29">
        <v>130</v>
      </c>
      <c r="K7" s="30">
        <v>138</v>
      </c>
      <c r="L7" s="29">
        <v>137</v>
      </c>
      <c r="M7" s="31">
        <v>140</v>
      </c>
      <c r="N7" s="30">
        <v>144</v>
      </c>
      <c r="O7" s="30">
        <v>151</v>
      </c>
      <c r="P7" s="32">
        <v>155</v>
      </c>
    </row>
    <row r="8" spans="2:16" ht="31.5" customHeight="1" thickBot="1">
      <c r="B8" s="99" t="s">
        <v>45</v>
      </c>
      <c r="C8" s="36">
        <f t="shared" ref="C8:L8" si="0">SUM(C5:C7)</f>
        <v>1548</v>
      </c>
      <c r="D8" s="36">
        <f t="shared" si="0"/>
        <v>1587</v>
      </c>
      <c r="E8" s="36">
        <f t="shared" si="0"/>
        <v>1604</v>
      </c>
      <c r="F8" s="36">
        <f t="shared" si="0"/>
        <v>1676</v>
      </c>
      <c r="G8" s="36">
        <f t="shared" si="0"/>
        <v>1718</v>
      </c>
      <c r="H8" s="36">
        <f t="shared" si="0"/>
        <v>1764</v>
      </c>
      <c r="I8" s="129">
        <f t="shared" si="0"/>
        <v>1776</v>
      </c>
      <c r="J8" s="129">
        <f t="shared" si="0"/>
        <v>1749</v>
      </c>
      <c r="K8" s="130">
        <f t="shared" si="0"/>
        <v>1819</v>
      </c>
      <c r="L8" s="129">
        <f t="shared" si="0"/>
        <v>1865</v>
      </c>
      <c r="M8" s="131">
        <f t="shared" ref="M8:P8" si="1">SUM(M5:M7)</f>
        <v>2170</v>
      </c>
      <c r="N8" s="130">
        <f t="shared" ref="N8:O8" si="2">SUM(N5:N7)</f>
        <v>2064</v>
      </c>
      <c r="O8" s="130">
        <f t="shared" si="2"/>
        <v>2168</v>
      </c>
      <c r="P8" s="132">
        <f t="shared" si="1"/>
        <v>2226</v>
      </c>
    </row>
    <row r="9" spans="2:16" ht="19.5" customHeight="1"/>
    <row r="10" spans="2:16" ht="19.5" customHeight="1"/>
  </sheetData>
  <phoneticPr fontId="3"/>
  <pageMargins left="0.19685039370078741" right="0.19685039370078741" top="0.59055118110236227" bottom="0.39370078740157483" header="0.51181102362204722" footer="0.51181102362204722"/>
  <pageSetup paperSize="9" scale="95"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10"/>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3.375" style="11" customWidth="1"/>
    <col min="2" max="2" width="34.375" style="11" customWidth="1"/>
    <col min="3" max="16" width="8.75" style="11" customWidth="1"/>
    <col min="17" max="17" width="7.25" style="11" bestFit="1" customWidth="1"/>
    <col min="18" max="16384" width="9" style="11"/>
  </cols>
  <sheetData>
    <row r="1" spans="2:17" ht="18.75" customHeight="1"/>
    <row r="2" spans="2:17" ht="18.75" customHeight="1">
      <c r="B2" s="11" t="s">
        <v>70</v>
      </c>
    </row>
    <row r="3" spans="2:17" ht="18.75" customHeight="1" thickBot="1">
      <c r="K3" s="98"/>
      <c r="L3" s="98"/>
      <c r="M3" s="98"/>
      <c r="N3" s="98"/>
      <c r="O3" s="98"/>
      <c r="P3" s="98"/>
    </row>
    <row r="4" spans="2:17" s="67" customFormat="1" ht="18.75" customHeight="1" thickBot="1">
      <c r="B4" s="13"/>
      <c r="C4" s="14" t="s">
        <v>67</v>
      </c>
      <c r="D4" s="14" t="s">
        <v>68</v>
      </c>
      <c r="E4" s="14" t="s">
        <v>69</v>
      </c>
      <c r="F4" s="14" t="s">
        <v>59</v>
      </c>
      <c r="G4" s="14" t="s">
        <v>60</v>
      </c>
      <c r="H4" s="14" t="s">
        <v>61</v>
      </c>
      <c r="I4" s="14" t="s">
        <v>62</v>
      </c>
      <c r="J4" s="14" t="s">
        <v>63</v>
      </c>
      <c r="K4" s="15" t="s">
        <v>64</v>
      </c>
      <c r="L4" s="14" t="s">
        <v>65</v>
      </c>
      <c r="M4" s="16" t="s">
        <v>66</v>
      </c>
      <c r="N4" s="14" t="s">
        <v>72</v>
      </c>
      <c r="O4" s="14" t="s">
        <v>117</v>
      </c>
      <c r="P4" s="138" t="s">
        <v>120</v>
      </c>
    </row>
    <row r="5" spans="2:17" ht="18.75" customHeight="1">
      <c r="B5" s="133" t="s">
        <v>53</v>
      </c>
      <c r="C5" s="19">
        <v>703</v>
      </c>
      <c r="D5" s="19">
        <v>703</v>
      </c>
      <c r="E5" s="19">
        <v>642</v>
      </c>
      <c r="F5" s="19">
        <v>704</v>
      </c>
      <c r="G5" s="19">
        <v>645</v>
      </c>
      <c r="H5" s="19">
        <v>730</v>
      </c>
      <c r="I5" s="19">
        <v>664</v>
      </c>
      <c r="J5" s="19">
        <v>680</v>
      </c>
      <c r="K5" s="20">
        <v>621</v>
      </c>
      <c r="L5" s="19">
        <v>693</v>
      </c>
      <c r="M5" s="21">
        <v>657</v>
      </c>
      <c r="N5" s="19">
        <v>516</v>
      </c>
      <c r="O5" s="19">
        <v>668</v>
      </c>
      <c r="P5" s="139">
        <v>749</v>
      </c>
      <c r="Q5" s="11" t="s">
        <v>47</v>
      </c>
    </row>
    <row r="6" spans="2:17" ht="18.75" customHeight="1">
      <c r="B6" s="133" t="s">
        <v>54</v>
      </c>
      <c r="C6" s="134">
        <v>75.82951019566103</v>
      </c>
      <c r="D6" s="134">
        <v>76.476169699564096</v>
      </c>
      <c r="E6" s="134">
        <v>69.592649480127506</v>
      </c>
      <c r="F6" s="134">
        <v>75.546020333056845</v>
      </c>
      <c r="G6" s="134">
        <v>69.820697482330957</v>
      </c>
      <c r="H6" s="134">
        <v>78.898750631377169</v>
      </c>
      <c r="I6" s="134">
        <v>71.037664914174158</v>
      </c>
      <c r="J6" s="134">
        <v>73.399486037891492</v>
      </c>
      <c r="K6" s="135">
        <v>68</v>
      </c>
      <c r="L6" s="134">
        <v>72.900000000000006</v>
      </c>
      <c r="M6" s="163">
        <v>73.099999999999994</v>
      </c>
      <c r="N6" s="134">
        <v>60</v>
      </c>
      <c r="O6" s="134">
        <v>76</v>
      </c>
      <c r="P6" s="166">
        <v>84</v>
      </c>
      <c r="Q6" s="11" t="s">
        <v>56</v>
      </c>
    </row>
    <row r="7" spans="2:17" ht="18.75" customHeight="1" thickBot="1">
      <c r="B7" s="137" t="s">
        <v>55</v>
      </c>
      <c r="C7" s="75">
        <v>50.474664719183373</v>
      </c>
      <c r="D7" s="75">
        <v>48.810873474564282</v>
      </c>
      <c r="E7" s="75">
        <v>51.954262158789916</v>
      </c>
      <c r="F7" s="75">
        <v>54.051341493961345</v>
      </c>
      <c r="G7" s="75">
        <v>52.175048324878176</v>
      </c>
      <c r="H7" s="75">
        <v>52.173282900505136</v>
      </c>
      <c r="I7" s="75">
        <v>53.385763050869286</v>
      </c>
      <c r="J7" s="75">
        <v>56.053207734299676</v>
      </c>
      <c r="K7" s="77">
        <v>58</v>
      </c>
      <c r="L7" s="75">
        <v>59.8</v>
      </c>
      <c r="M7" s="164">
        <v>63</v>
      </c>
      <c r="N7" s="75">
        <v>60</v>
      </c>
      <c r="O7" s="75">
        <v>64</v>
      </c>
      <c r="P7" s="140"/>
      <c r="Q7" s="11" t="s">
        <v>56</v>
      </c>
    </row>
    <row r="8" spans="2:17" ht="18.75" customHeight="1"/>
    <row r="9" spans="2:17" ht="18.75" customHeight="1"/>
    <row r="10" spans="2:17" ht="18.75" customHeight="1"/>
  </sheetData>
  <phoneticPr fontId="3"/>
  <pageMargins left="0.19685039370078741" right="0.19685039370078741" top="0.59055118110236227" bottom="0.39370078740157483" header="0.51181102362204722" footer="0.51181102362204722"/>
  <pageSetup paperSize="9" scale="83"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3.375" style="11" customWidth="1"/>
    <col min="2" max="2" width="23.875" style="11" customWidth="1"/>
    <col min="3" max="11" width="9.875" style="11" customWidth="1"/>
    <col min="12" max="16384" width="9" style="11"/>
  </cols>
  <sheetData>
    <row r="1" spans="2:16" ht="18.75" customHeight="1"/>
    <row r="2" spans="2:16" ht="18.75" customHeight="1">
      <c r="B2" s="11" t="s">
        <v>50</v>
      </c>
    </row>
    <row r="3" spans="2:16" ht="18.75" customHeight="1" thickBot="1">
      <c r="K3" s="98"/>
      <c r="L3" s="98"/>
      <c r="M3" s="98"/>
      <c r="N3" s="98"/>
      <c r="O3" s="98"/>
      <c r="P3" s="98" t="s">
        <v>47</v>
      </c>
    </row>
    <row r="4" spans="2:16" s="67" customFormat="1" ht="18.75" customHeight="1" thickBot="1">
      <c r="B4" s="13"/>
      <c r="C4" s="14" t="s">
        <v>67</v>
      </c>
      <c r="D4" s="14" t="s">
        <v>68</v>
      </c>
      <c r="E4" s="14" t="s">
        <v>69</v>
      </c>
      <c r="F4" s="14" t="s">
        <v>59</v>
      </c>
      <c r="G4" s="14" t="s">
        <v>60</v>
      </c>
      <c r="H4" s="14" t="s">
        <v>61</v>
      </c>
      <c r="I4" s="14" t="s">
        <v>62</v>
      </c>
      <c r="J4" s="14" t="s">
        <v>63</v>
      </c>
      <c r="K4" s="15" t="s">
        <v>64</v>
      </c>
      <c r="L4" s="14" t="s">
        <v>65</v>
      </c>
      <c r="M4" s="16" t="s">
        <v>66</v>
      </c>
      <c r="N4" s="15" t="s">
        <v>72</v>
      </c>
      <c r="O4" s="15" t="s">
        <v>123</v>
      </c>
      <c r="P4" s="17" t="s">
        <v>120</v>
      </c>
    </row>
    <row r="5" spans="2:16" ht="18.75" customHeight="1">
      <c r="B5" s="18" t="s">
        <v>114</v>
      </c>
      <c r="C5" s="19">
        <v>1729</v>
      </c>
      <c r="D5" s="19">
        <v>1975</v>
      </c>
      <c r="E5" s="19">
        <v>2220</v>
      </c>
      <c r="F5" s="19">
        <v>2472</v>
      </c>
      <c r="G5" s="19">
        <v>2707</v>
      </c>
      <c r="H5" s="19">
        <v>2951</v>
      </c>
      <c r="I5" s="19">
        <v>3264</v>
      </c>
      <c r="J5" s="19">
        <v>3572</v>
      </c>
      <c r="K5" s="20">
        <v>3807</v>
      </c>
      <c r="L5" s="19">
        <v>3983</v>
      </c>
      <c r="M5" s="21">
        <v>4122</v>
      </c>
      <c r="N5" s="20">
        <v>4169</v>
      </c>
      <c r="O5" s="20">
        <v>4172</v>
      </c>
      <c r="P5" s="22">
        <v>4116</v>
      </c>
    </row>
    <row r="6" spans="2:16" ht="18.75" customHeight="1">
      <c r="B6" s="23" t="s">
        <v>49</v>
      </c>
      <c r="C6" s="24">
        <v>7731</v>
      </c>
      <c r="D6" s="24">
        <v>7728</v>
      </c>
      <c r="E6" s="24">
        <v>7680</v>
      </c>
      <c r="F6" s="24">
        <v>7560</v>
      </c>
      <c r="G6" s="24">
        <v>7788</v>
      </c>
      <c r="H6" s="24">
        <v>7912</v>
      </c>
      <c r="I6" s="24">
        <v>7765</v>
      </c>
      <c r="J6" s="24">
        <v>7745</v>
      </c>
      <c r="K6" s="25">
        <v>7705</v>
      </c>
      <c r="L6" s="24">
        <f>7684+45</f>
        <v>7729</v>
      </c>
      <c r="M6" s="26">
        <v>7761</v>
      </c>
      <c r="N6" s="25">
        <v>7724</v>
      </c>
      <c r="O6" s="25">
        <v>7803</v>
      </c>
      <c r="P6" s="27">
        <v>7941</v>
      </c>
    </row>
    <row r="7" spans="2:16" ht="18.75" customHeight="1" thickBot="1">
      <c r="B7" s="74" t="s">
        <v>45</v>
      </c>
      <c r="C7" s="75">
        <f t="shared" ref="C7:N7" si="0">SUM(C5:C6)</f>
        <v>9460</v>
      </c>
      <c r="D7" s="75">
        <f t="shared" si="0"/>
        <v>9703</v>
      </c>
      <c r="E7" s="75">
        <f t="shared" si="0"/>
        <v>9900</v>
      </c>
      <c r="F7" s="75">
        <f t="shared" si="0"/>
        <v>10032</v>
      </c>
      <c r="G7" s="75">
        <f t="shared" si="0"/>
        <v>10495</v>
      </c>
      <c r="H7" s="75">
        <f t="shared" si="0"/>
        <v>10863</v>
      </c>
      <c r="I7" s="75">
        <f t="shared" si="0"/>
        <v>11029</v>
      </c>
      <c r="J7" s="75">
        <f t="shared" si="0"/>
        <v>11317</v>
      </c>
      <c r="K7" s="77">
        <f t="shared" si="0"/>
        <v>11512</v>
      </c>
      <c r="L7" s="75">
        <f t="shared" si="0"/>
        <v>11712</v>
      </c>
      <c r="M7" s="78">
        <f t="shared" si="0"/>
        <v>11883</v>
      </c>
      <c r="N7" s="77">
        <f t="shared" si="0"/>
        <v>11893</v>
      </c>
      <c r="O7" s="77">
        <f t="shared" ref="O7:P7" si="1">SUM(O5:O6)</f>
        <v>11975</v>
      </c>
      <c r="P7" s="79">
        <f t="shared" si="1"/>
        <v>12057</v>
      </c>
    </row>
    <row r="8" spans="2:16" ht="18.75" customHeight="1"/>
    <row r="9" spans="2:16" ht="18.75" customHeight="1"/>
    <row r="10" spans="2:16" ht="18.75" customHeight="1"/>
  </sheetData>
  <phoneticPr fontId="3"/>
  <pageMargins left="0.19685039370078741" right="0.19685039370078741" top="0.59055118110236227" bottom="0.39370078740157483" header="0.51181102362204722" footer="0.51181102362204722"/>
  <pageSetup paperSize="9" scale="85"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O9"/>
  <sheetViews>
    <sheetView view="pageBreakPreview" zoomScaleNormal="100" zoomScaleSheetLayoutView="100" workbookViewId="0">
      <pane xSplit="2" topLeftCell="C1" activePane="topRight" state="frozen"/>
      <selection activeCell="P10" sqref="P10"/>
      <selection pane="topRight" activeCell="B6" sqref="B6"/>
    </sheetView>
  </sheetViews>
  <sheetFormatPr defaultColWidth="9" defaultRowHeight="13.5"/>
  <cols>
    <col min="1" max="1" width="3.375" style="11" customWidth="1"/>
    <col min="2" max="2" width="27.5" style="11" customWidth="1"/>
    <col min="3" max="15" width="8.75" style="11" customWidth="1"/>
    <col min="16" max="16384" width="9" style="11"/>
  </cols>
  <sheetData>
    <row r="1" spans="2:15" ht="18.75" customHeight="1"/>
    <row r="2" spans="2:15" ht="18.75" customHeight="1">
      <c r="B2" s="11" t="s">
        <v>71</v>
      </c>
    </row>
    <row r="3" spans="2:15" ht="18.75" customHeight="1" thickBot="1">
      <c r="K3" s="98"/>
      <c r="L3" s="98"/>
      <c r="M3" s="98"/>
      <c r="N3" s="98"/>
      <c r="O3" s="98" t="s">
        <v>56</v>
      </c>
    </row>
    <row r="4" spans="2:15" s="67" customFormat="1" ht="18.75" customHeight="1" thickBot="1">
      <c r="B4" s="13"/>
      <c r="C4" s="14" t="s">
        <v>67</v>
      </c>
      <c r="D4" s="14" t="s">
        <v>68</v>
      </c>
      <c r="E4" s="14" t="s">
        <v>69</v>
      </c>
      <c r="F4" s="14" t="s">
        <v>59</v>
      </c>
      <c r="G4" s="14" t="s">
        <v>60</v>
      </c>
      <c r="H4" s="14" t="s">
        <v>61</v>
      </c>
      <c r="I4" s="14" t="s">
        <v>62</v>
      </c>
      <c r="J4" s="14" t="s">
        <v>63</v>
      </c>
      <c r="K4" s="15" t="s">
        <v>64</v>
      </c>
      <c r="L4" s="15" t="s">
        <v>52</v>
      </c>
      <c r="M4" s="15" t="s">
        <v>66</v>
      </c>
      <c r="N4" s="15" t="s">
        <v>72</v>
      </c>
      <c r="O4" s="17" t="s">
        <v>117</v>
      </c>
    </row>
    <row r="5" spans="2:15" ht="18.75" customHeight="1">
      <c r="B5" s="133" t="s">
        <v>58</v>
      </c>
      <c r="C5" s="134">
        <v>741</v>
      </c>
      <c r="D5" s="134">
        <v>736</v>
      </c>
      <c r="E5" s="134">
        <v>721</v>
      </c>
      <c r="F5" s="134">
        <v>714</v>
      </c>
      <c r="G5" s="134">
        <v>740</v>
      </c>
      <c r="H5" s="134">
        <v>740</v>
      </c>
      <c r="I5" s="134">
        <v>737</v>
      </c>
      <c r="J5" s="134">
        <v>737</v>
      </c>
      <c r="K5" s="135">
        <v>734</v>
      </c>
      <c r="L5" s="135">
        <v>727</v>
      </c>
      <c r="M5" s="135">
        <v>723</v>
      </c>
      <c r="N5" s="135">
        <v>715</v>
      </c>
      <c r="O5" s="136">
        <v>718</v>
      </c>
    </row>
    <row r="6" spans="2:15" ht="18.75" customHeight="1" thickBot="1">
      <c r="B6" s="137" t="s">
        <v>57</v>
      </c>
      <c r="C6" s="75">
        <v>537</v>
      </c>
      <c r="D6" s="75">
        <v>515</v>
      </c>
      <c r="E6" s="75">
        <v>499</v>
      </c>
      <c r="F6" s="75">
        <v>484</v>
      </c>
      <c r="G6" s="75">
        <v>466</v>
      </c>
      <c r="H6" s="75">
        <v>452</v>
      </c>
      <c r="I6" s="75">
        <v>438</v>
      </c>
      <c r="J6" s="75">
        <v>424</v>
      </c>
      <c r="K6" s="77">
        <v>416</v>
      </c>
      <c r="L6" s="77">
        <v>413</v>
      </c>
      <c r="M6" s="77">
        <v>410</v>
      </c>
      <c r="N6" s="77">
        <v>407</v>
      </c>
      <c r="O6" s="79">
        <v>408</v>
      </c>
    </row>
    <row r="7" spans="2:15" ht="18.75" customHeight="1"/>
    <row r="8" spans="2:15" ht="18.75" customHeight="1"/>
    <row r="9" spans="2:15" ht="18.75" customHeight="1"/>
  </sheetData>
  <phoneticPr fontId="3"/>
  <pageMargins left="0.19685039370078741" right="0.19685039370078741" top="0.59055118110236227" bottom="0.39370078740157483"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P19（一般会計歳入決算額の推移）</vt:lpstr>
      <vt:lpstr>P19（市税の割合）</vt:lpstr>
      <vt:lpstr>P20（地方交付税等決算額の推移）</vt:lpstr>
      <vt:lpstr>P20（地方交付税等の割合）</vt:lpstr>
      <vt:lpstr>P21（一般会計歳出決算額（性質別）の推移）</vt:lpstr>
      <vt:lpstr>P21（福祉・医療関係経費決算額の推移）</vt:lpstr>
      <vt:lpstr>P22（投資的経費の推移）</vt:lpstr>
      <vt:lpstr>P22（市債残高決算額の推移）</vt:lpstr>
      <vt:lpstr>P22（市民一人当たりの市債残高）</vt:lpstr>
      <vt:lpstr>P23（市民1人当たりの公共施設保有量）</vt:lpstr>
      <vt:lpstr>P23（経常収支比率）</vt:lpstr>
      <vt:lpstr>P26（実質公債費比率と将来負担比率における政令市の状況）</vt:lpstr>
      <vt:lpstr>⑪高齢者人口</vt:lpstr>
      <vt:lpstr>'P19（一般会計歳入決算額の推移）'!Print_Area</vt:lpstr>
      <vt:lpstr>'P19（市税の割合）'!Print_Area</vt:lpstr>
      <vt:lpstr>'P20（地方交付税等の割合）'!Print_Area</vt:lpstr>
      <vt:lpstr>'P20（地方交付税等決算額の推移）'!Print_Area</vt:lpstr>
      <vt:lpstr>'P21（一般会計歳出決算額（性質別）の推移）'!Print_Area</vt:lpstr>
      <vt:lpstr>'P21（福祉・医療関係経費決算額の推移）'!Print_Area</vt:lpstr>
      <vt:lpstr>'P22（市債残高決算額の推移）'!Print_Area</vt:lpstr>
      <vt:lpstr>'P22（市民一人当たりの市債残高）'!Print_Area</vt:lpstr>
      <vt:lpstr>'P22（投資的経費の推移）'!Print_Area</vt:lpstr>
      <vt:lpstr>'P23（経常収支比率）'!Print_Area</vt:lpstr>
      <vt:lpstr>'P23（市民1人当たりの公共施設保有量）'!Print_Area</vt:lpstr>
      <vt:lpstr>'P26（実質公債費比率と将来負担比率における政令市の状況）'!Print_Area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