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000_技術第一係\2000_働き方改革\02_週休2日\00_週休2日試行\【R0704改定-1】週休2日試行工事(土木)の実施要領改定について(通知)⇦月単位導入\イントラ用\"/>
    </mc:Choice>
  </mc:AlternateContent>
  <xr:revisionPtr revIDLastSave="0" documentId="13_ncr:1_{0FAA7D76-78D6-4F49-BF94-89DFECBFF8AB}" xr6:coauthVersionLast="47" xr6:coauthVersionMax="47" xr10:uidLastSave="{00000000-0000-0000-0000-000000000000}"/>
  <bookViews>
    <workbookView xWindow="20370" yWindow="-120" windowWidth="29040" windowHeight="15720" tabRatio="742" activeTab="1" xr2:uid="{00000000-000D-0000-FFFF-FFFF00000000}"/>
  </bookViews>
  <sheets>
    <sheet name="記入例" sheetId="15" r:id="rId1"/>
    <sheet name="様式１" sheetId="16" r:id="rId2"/>
  </sheets>
  <definedNames>
    <definedName name="_xlnm.Print_Area" localSheetId="0">記入例!$A$2:$AJ$327</definedName>
    <definedName name="_xlnm.Print_Area" localSheetId="1">様式１!$A$2:$AJ$327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323" i="16" l="1"/>
  <c r="AJ321" i="16"/>
  <c r="AJ320" i="16"/>
  <c r="AJ311" i="16"/>
  <c r="AR311" i="16" s="1"/>
  <c r="AJ309" i="16"/>
  <c r="AQ309" i="16" s="1"/>
  <c r="AJ308" i="16"/>
  <c r="AP308" i="16" s="1"/>
  <c r="AJ299" i="16"/>
  <c r="AQ297" i="16"/>
  <c r="AJ297" i="16"/>
  <c r="AJ296" i="16"/>
  <c r="AP296" i="16" s="1"/>
  <c r="AJ287" i="16"/>
  <c r="AJ285" i="16"/>
  <c r="AJ284" i="16"/>
  <c r="AP284" i="16" s="1"/>
  <c r="C278" i="16"/>
  <c r="H277" i="16"/>
  <c r="C277" i="16"/>
  <c r="M276" i="16"/>
  <c r="H276" i="16"/>
  <c r="H275" i="16"/>
  <c r="C275" i="16"/>
  <c r="H274" i="16"/>
  <c r="C274" i="16"/>
  <c r="F272" i="16"/>
  <c r="C272" i="16"/>
  <c r="B272" i="16"/>
  <c r="AJ266" i="16"/>
  <c r="AR266" i="16" s="1"/>
  <c r="AJ264" i="16"/>
  <c r="AJ263" i="16"/>
  <c r="AJ254" i="16"/>
  <c r="AJ252" i="16"/>
  <c r="AJ251" i="16"/>
  <c r="AJ242" i="16"/>
  <c r="AJ240" i="16"/>
  <c r="AQ240" i="16" s="1"/>
  <c r="AJ239" i="16"/>
  <c r="AJ230" i="16"/>
  <c r="AR230" i="16" s="1"/>
  <c r="AJ228" i="16"/>
  <c r="AQ228" i="16" s="1"/>
  <c r="AJ227" i="16"/>
  <c r="AR218" i="16"/>
  <c r="AJ218" i="16"/>
  <c r="AJ216" i="16"/>
  <c r="AJ215" i="16"/>
  <c r="AJ206" i="16"/>
  <c r="AR206" i="16" s="1"/>
  <c r="AJ204" i="16"/>
  <c r="AJ203" i="16"/>
  <c r="AP203" i="16" s="1"/>
  <c r="AJ194" i="16"/>
  <c r="AJ192" i="16"/>
  <c r="AJ191" i="16"/>
  <c r="AP191" i="16" s="1"/>
  <c r="BC188" i="16"/>
  <c r="BB188" i="16"/>
  <c r="BA188" i="16"/>
  <c r="AZ188" i="16"/>
  <c r="AY188" i="16"/>
  <c r="AX188" i="16"/>
  <c r="AW188" i="16"/>
  <c r="AU188" i="16"/>
  <c r="AT188" i="16"/>
  <c r="AS188" i="16"/>
  <c r="X187" i="16"/>
  <c r="C185" i="16"/>
  <c r="H184" i="16"/>
  <c r="C184" i="16"/>
  <c r="M183" i="16"/>
  <c r="H183" i="16"/>
  <c r="H182" i="16"/>
  <c r="C182" i="16"/>
  <c r="H181" i="16"/>
  <c r="C181" i="16"/>
  <c r="F179" i="16"/>
  <c r="C179" i="16"/>
  <c r="B179" i="16"/>
  <c r="AJ173" i="16"/>
  <c r="AQ171" i="16"/>
  <c r="AJ171" i="16"/>
  <c r="AJ170" i="16"/>
  <c r="AP170" i="16" s="1"/>
  <c r="AJ161" i="16"/>
  <c r="AJ159" i="16"/>
  <c r="AQ159" i="16" s="1"/>
  <c r="AJ158" i="16"/>
  <c r="AP158" i="16" s="1"/>
  <c r="AJ149" i="16"/>
  <c r="AJ147" i="16"/>
  <c r="AQ147" i="16" s="1"/>
  <c r="AJ146" i="16"/>
  <c r="AP146" i="16" s="1"/>
  <c r="AJ137" i="16"/>
  <c r="AJ135" i="16"/>
  <c r="AQ135" i="16" s="1"/>
  <c r="AJ134" i="16"/>
  <c r="AJ125" i="16"/>
  <c r="AR125" i="16" s="1"/>
  <c r="AJ123" i="16"/>
  <c r="AQ123" i="16" s="1"/>
  <c r="AJ122" i="16"/>
  <c r="AP122" i="16" s="1"/>
  <c r="AJ113" i="16"/>
  <c r="AR113" i="16" s="1"/>
  <c r="AJ111" i="16"/>
  <c r="AQ111" i="16" s="1"/>
  <c r="AJ110" i="16"/>
  <c r="AP110" i="16" s="1"/>
  <c r="AJ101" i="16"/>
  <c r="AJ99" i="16"/>
  <c r="AQ99" i="16" s="1"/>
  <c r="AJ98" i="16"/>
  <c r="AP98" i="16" s="1"/>
  <c r="C92" i="16"/>
  <c r="H91" i="16"/>
  <c r="C91" i="16"/>
  <c r="M90" i="16"/>
  <c r="H90" i="16"/>
  <c r="H89" i="16"/>
  <c r="C89" i="16"/>
  <c r="H88" i="16"/>
  <c r="C88" i="16"/>
  <c r="F86" i="16"/>
  <c r="C86" i="16"/>
  <c r="B86" i="16"/>
  <c r="AJ80" i="16"/>
  <c r="AR80" i="16" s="1"/>
  <c r="AJ78" i="16"/>
  <c r="AQ78" i="16" s="1"/>
  <c r="AJ77" i="16"/>
  <c r="AJ68" i="16"/>
  <c r="AR68" i="16" s="1"/>
  <c r="AJ66" i="16"/>
  <c r="AJ65" i="16"/>
  <c r="AP65" i="16" s="1"/>
  <c r="AJ56" i="16"/>
  <c r="AR56" i="16" s="1"/>
  <c r="AJ54" i="16"/>
  <c r="AQ54" i="16" s="1"/>
  <c r="AJ53" i="16"/>
  <c r="AP53" i="16" s="1"/>
  <c r="AJ44" i="16"/>
  <c r="AR44" i="16" s="1"/>
  <c r="AJ42" i="16"/>
  <c r="AQ42" i="16" s="1"/>
  <c r="AJ41" i="16"/>
  <c r="AP41" i="16" s="1"/>
  <c r="AJ32" i="16"/>
  <c r="AR32" i="16" s="1"/>
  <c r="AJ30" i="16"/>
  <c r="AQ30" i="16" s="1"/>
  <c r="AJ29" i="16"/>
  <c r="AP29" i="16" s="1"/>
  <c r="AJ20" i="16"/>
  <c r="AJ18" i="16"/>
  <c r="AQ18" i="16" s="1"/>
  <c r="AJ17" i="16"/>
  <c r="AP17" i="16" s="1"/>
  <c r="C15" i="16"/>
  <c r="C16" i="16" s="1"/>
  <c r="B13" i="16"/>
  <c r="AC15" i="16" s="1"/>
  <c r="P9" i="16"/>
  <c r="B9" i="16"/>
  <c r="AC16" i="16" l="1"/>
  <c r="Z15" i="16"/>
  <c r="E15" i="16"/>
  <c r="C276" i="16"/>
  <c r="C183" i="16"/>
  <c r="G15" i="16"/>
  <c r="Q15" i="16"/>
  <c r="AA15" i="16"/>
  <c r="AR20" i="16"/>
  <c r="AR101" i="16"/>
  <c r="Q276" i="16"/>
  <c r="Q183" i="16"/>
  <c r="H15" i="16"/>
  <c r="R15" i="16"/>
  <c r="AQ66" i="16"/>
  <c r="C90" i="16"/>
  <c r="AP134" i="16"/>
  <c r="AB15" i="16"/>
  <c r="T15" i="16"/>
  <c r="L15" i="16"/>
  <c r="D15" i="16"/>
  <c r="AG15" i="16"/>
  <c r="X15" i="16"/>
  <c r="O15" i="16"/>
  <c r="F15" i="16"/>
  <c r="S15" i="16"/>
  <c r="AR149" i="16"/>
  <c r="AD15" i="16"/>
  <c r="C27" i="16"/>
  <c r="J15" i="16"/>
  <c r="U15" i="16"/>
  <c r="AE15" i="16"/>
  <c r="C14" i="16"/>
  <c r="K15" i="16"/>
  <c r="AP77" i="16"/>
  <c r="Q90" i="16"/>
  <c r="P15" i="16"/>
  <c r="I15" i="16"/>
  <c r="V15" i="16"/>
  <c r="AF15" i="16"/>
  <c r="M15" i="16"/>
  <c r="W15" i="16"/>
  <c r="N15" i="16"/>
  <c r="Y15" i="16"/>
  <c r="AR173" i="16"/>
  <c r="AP239" i="16"/>
  <c r="AR137" i="16"/>
  <c r="AR161" i="16"/>
  <c r="AQ192" i="16"/>
  <c r="AQ216" i="16"/>
  <c r="AR194" i="16"/>
  <c r="AP251" i="16"/>
  <c r="AR242" i="16"/>
  <c r="AR254" i="16"/>
  <c r="AQ285" i="16"/>
  <c r="AQ204" i="16"/>
  <c r="AP227" i="16"/>
  <c r="AP215" i="16"/>
  <c r="AQ252" i="16"/>
  <c r="AR287" i="16"/>
  <c r="AP263" i="16"/>
  <c r="AQ264" i="16"/>
  <c r="AR299" i="16"/>
  <c r="AP320" i="16"/>
  <c r="AQ321" i="16"/>
  <c r="AR323" i="16"/>
  <c r="AQ7" i="16" l="1"/>
  <c r="X7" i="16" s="1"/>
  <c r="AP7" i="16"/>
  <c r="D27" i="16"/>
  <c r="E27" i="16" s="1"/>
  <c r="B25" i="16"/>
  <c r="C39" i="16" s="1"/>
  <c r="C28" i="16"/>
  <c r="X16" i="16"/>
  <c r="X14" i="16"/>
  <c r="N16" i="16"/>
  <c r="N14" i="16"/>
  <c r="AD14" i="16"/>
  <c r="AD16" i="16"/>
  <c r="AG16" i="16"/>
  <c r="AG14" i="16"/>
  <c r="E14" i="16"/>
  <c r="E16" i="16"/>
  <c r="AJ15" i="16"/>
  <c r="AN15" i="16" s="1"/>
  <c r="D14" i="16"/>
  <c r="AJ14" i="16" s="1"/>
  <c r="D16" i="16"/>
  <c r="AJ16" i="16" s="1"/>
  <c r="AO16" i="16" s="1"/>
  <c r="AR7" i="16"/>
  <c r="X8" i="16" s="1"/>
  <c r="Z16" i="16"/>
  <c r="Z14" i="16"/>
  <c r="W16" i="16"/>
  <c r="W14" i="16"/>
  <c r="K16" i="16"/>
  <c r="K14" i="16"/>
  <c r="L16" i="16"/>
  <c r="L14" i="16"/>
  <c r="AJ22" i="16"/>
  <c r="P16" i="16"/>
  <c r="P14" i="16"/>
  <c r="R16" i="16"/>
  <c r="R14" i="16"/>
  <c r="AB16" i="16"/>
  <c r="AB14" i="16"/>
  <c r="H16" i="16"/>
  <c r="H14" i="16"/>
  <c r="Q16" i="16"/>
  <c r="Q14" i="16"/>
  <c r="AC14" i="16"/>
  <c r="Y16" i="16"/>
  <c r="Y14" i="16"/>
  <c r="M14" i="16"/>
  <c r="M16" i="16"/>
  <c r="T14" i="16"/>
  <c r="T16" i="16"/>
  <c r="AF14" i="16"/>
  <c r="AF16" i="16"/>
  <c r="U14" i="16"/>
  <c r="U16" i="16"/>
  <c r="G14" i="16"/>
  <c r="G16" i="16"/>
  <c r="AA16" i="16"/>
  <c r="AA14" i="16"/>
  <c r="AE16" i="16"/>
  <c r="AE14" i="16"/>
  <c r="S16" i="16"/>
  <c r="S14" i="16"/>
  <c r="V14" i="16"/>
  <c r="V16" i="16"/>
  <c r="F16" i="16"/>
  <c r="F14" i="16"/>
  <c r="I16" i="16"/>
  <c r="I14" i="16"/>
  <c r="J16" i="16"/>
  <c r="J14" i="16"/>
  <c r="O16" i="16"/>
  <c r="O14" i="16"/>
  <c r="AM14" i="16" l="1"/>
  <c r="AJ13" i="16"/>
  <c r="E28" i="16"/>
  <c r="F27" i="16"/>
  <c r="B37" i="16"/>
  <c r="C51" i="16" s="1"/>
  <c r="AG39" i="16"/>
  <c r="C40" i="16"/>
  <c r="E39" i="16"/>
  <c r="D39" i="16"/>
  <c r="D28" i="16"/>
  <c r="E40" i="16" l="1"/>
  <c r="F28" i="16"/>
  <c r="G27" i="16"/>
  <c r="AG38" i="16"/>
  <c r="AG40" i="16"/>
  <c r="B49" i="16"/>
  <c r="C63" i="16" s="1"/>
  <c r="E51" i="16"/>
  <c r="F51" i="16" s="1"/>
  <c r="C52" i="16"/>
  <c r="D51" i="16"/>
  <c r="AL13" i="16"/>
  <c r="AJ19" i="16"/>
  <c r="AJ21" i="16"/>
  <c r="D40" i="16"/>
  <c r="F39" i="16"/>
  <c r="F52" i="16" l="1"/>
  <c r="G51" i="16"/>
  <c r="AG63" i="16"/>
  <c r="B61" i="16"/>
  <c r="C75" i="16" s="1"/>
  <c r="C64" i="16"/>
  <c r="D63" i="16"/>
  <c r="E63" i="16" s="1"/>
  <c r="D52" i="16"/>
  <c r="G28" i="16"/>
  <c r="H27" i="16"/>
  <c r="F40" i="16"/>
  <c r="G39" i="16"/>
  <c r="E52" i="16"/>
  <c r="E64" i="16" l="1"/>
  <c r="F63" i="16"/>
  <c r="G52" i="16"/>
  <c r="H51" i="16"/>
  <c r="G40" i="16"/>
  <c r="H39" i="16"/>
  <c r="AG62" i="16"/>
  <c r="AG64" i="16"/>
  <c r="H28" i="16"/>
  <c r="I27" i="16"/>
  <c r="D64" i="16"/>
  <c r="E75" i="16"/>
  <c r="F75" i="16" s="1"/>
  <c r="D75" i="16"/>
  <c r="C76" i="16"/>
  <c r="B73" i="16"/>
  <c r="C96" i="16" s="1"/>
  <c r="F76" i="16" l="1"/>
  <c r="G75" i="16"/>
  <c r="D76" i="16"/>
  <c r="H40" i="16"/>
  <c r="I39" i="16"/>
  <c r="E76" i="16"/>
  <c r="F64" i="16"/>
  <c r="G63" i="16"/>
  <c r="H52" i="16"/>
  <c r="I51" i="16"/>
  <c r="B94" i="16"/>
  <c r="C108" i="16" s="1"/>
  <c r="C97" i="16"/>
  <c r="D96" i="16"/>
  <c r="I28" i="16"/>
  <c r="I26" i="16"/>
  <c r="J27" i="16"/>
  <c r="D97" i="16" l="1"/>
  <c r="G64" i="16"/>
  <c r="H63" i="16"/>
  <c r="I50" i="16"/>
  <c r="I52" i="16"/>
  <c r="J51" i="16"/>
  <c r="J26" i="16"/>
  <c r="J28" i="16"/>
  <c r="K27" i="16"/>
  <c r="C109" i="16"/>
  <c r="D108" i="16"/>
  <c r="B106" i="16"/>
  <c r="C120" i="16" s="1"/>
  <c r="AG108" i="16"/>
  <c r="E108" i="16"/>
  <c r="I38" i="16"/>
  <c r="I40" i="16"/>
  <c r="J39" i="16"/>
  <c r="G76" i="16"/>
  <c r="H75" i="16"/>
  <c r="E96" i="16"/>
  <c r="E97" i="16" l="1"/>
  <c r="F96" i="16"/>
  <c r="AG109" i="16"/>
  <c r="AG107" i="16"/>
  <c r="C121" i="16"/>
  <c r="D120" i="16"/>
  <c r="B118" i="16"/>
  <c r="C132" i="16" s="1"/>
  <c r="H64" i="16"/>
  <c r="I63" i="16"/>
  <c r="D109" i="16"/>
  <c r="K28" i="16"/>
  <c r="K26" i="16"/>
  <c r="L27" i="16"/>
  <c r="H76" i="16"/>
  <c r="I75" i="16"/>
  <c r="E109" i="16"/>
  <c r="J50" i="16"/>
  <c r="J52" i="16"/>
  <c r="K51" i="16"/>
  <c r="F108" i="16"/>
  <c r="J40" i="16"/>
  <c r="J38" i="16"/>
  <c r="K39" i="16"/>
  <c r="F109" i="16" l="1"/>
  <c r="G108" i="16"/>
  <c r="F132" i="16"/>
  <c r="G132" i="16"/>
  <c r="H132" i="16" s="1"/>
  <c r="AG132" i="16"/>
  <c r="E132" i="16"/>
  <c r="D132" i="16"/>
  <c r="B130" i="16"/>
  <c r="C144" i="16" s="1"/>
  <c r="C133" i="16"/>
  <c r="I62" i="16"/>
  <c r="I64" i="16"/>
  <c r="J63" i="16"/>
  <c r="F97" i="16"/>
  <c r="G96" i="16"/>
  <c r="I76" i="16"/>
  <c r="I74" i="16"/>
  <c r="J75" i="16"/>
  <c r="L28" i="16"/>
  <c r="L26" i="16"/>
  <c r="M27" i="16"/>
  <c r="K40" i="16"/>
  <c r="K38" i="16"/>
  <c r="L39" i="16"/>
  <c r="K52" i="16"/>
  <c r="K50" i="16"/>
  <c r="L51" i="16"/>
  <c r="D121" i="16"/>
  <c r="E120" i="16"/>
  <c r="H133" i="16" l="1"/>
  <c r="I132" i="16"/>
  <c r="M28" i="16"/>
  <c r="M26" i="16"/>
  <c r="N27" i="16"/>
  <c r="L38" i="16"/>
  <c r="L40" i="16"/>
  <c r="M39" i="16"/>
  <c r="J74" i="16"/>
  <c r="J76" i="16"/>
  <c r="K75" i="16"/>
  <c r="J62" i="16"/>
  <c r="J64" i="16"/>
  <c r="K63" i="16"/>
  <c r="B142" i="16"/>
  <c r="C156" i="16" s="1"/>
  <c r="E144" i="16"/>
  <c r="C145" i="16"/>
  <c r="D144" i="16"/>
  <c r="E133" i="16"/>
  <c r="G109" i="16"/>
  <c r="H108" i="16"/>
  <c r="E121" i="16"/>
  <c r="F120" i="16"/>
  <c r="G133" i="16"/>
  <c r="AG133" i="16"/>
  <c r="AG131" i="16"/>
  <c r="L50" i="16"/>
  <c r="L52" i="16"/>
  <c r="M51" i="16"/>
  <c r="F133" i="16"/>
  <c r="G97" i="16"/>
  <c r="H96" i="16"/>
  <c r="D133" i="16"/>
  <c r="I133" i="16" l="1"/>
  <c r="I131" i="16"/>
  <c r="J132" i="16"/>
  <c r="K74" i="16"/>
  <c r="K76" i="16"/>
  <c r="L75" i="16"/>
  <c r="H97" i="16"/>
  <c r="I96" i="16"/>
  <c r="N26" i="16"/>
  <c r="N28" i="16"/>
  <c r="O27" i="16"/>
  <c r="K62" i="16"/>
  <c r="K64" i="16"/>
  <c r="L63" i="16"/>
  <c r="E145" i="16"/>
  <c r="M50" i="16"/>
  <c r="M52" i="16"/>
  <c r="N51" i="16"/>
  <c r="H109" i="16"/>
  <c r="I108" i="16"/>
  <c r="C157" i="16"/>
  <c r="D156" i="16"/>
  <c r="B154" i="16"/>
  <c r="C168" i="16" s="1"/>
  <c r="F121" i="16"/>
  <c r="G120" i="16"/>
  <c r="D145" i="16"/>
  <c r="F144" i="16"/>
  <c r="M40" i="16"/>
  <c r="M38" i="16"/>
  <c r="N39" i="16"/>
  <c r="G121" i="16" l="1"/>
  <c r="H120" i="16"/>
  <c r="J133" i="16"/>
  <c r="J131" i="16"/>
  <c r="K132" i="16"/>
  <c r="C169" i="16"/>
  <c r="D168" i="16"/>
  <c r="AG168" i="16"/>
  <c r="B166" i="16"/>
  <c r="C189" i="16" s="1"/>
  <c r="AF168" i="16"/>
  <c r="AE168" i="16"/>
  <c r="N52" i="16"/>
  <c r="N50" i="16"/>
  <c r="O51" i="16"/>
  <c r="I107" i="16"/>
  <c r="I109" i="16"/>
  <c r="J108" i="16"/>
  <c r="L62" i="16"/>
  <c r="L64" i="16"/>
  <c r="M63" i="16"/>
  <c r="L74" i="16"/>
  <c r="L76" i="16"/>
  <c r="M75" i="16"/>
  <c r="N40" i="16"/>
  <c r="N38" i="16"/>
  <c r="O39" i="16"/>
  <c r="D157" i="16"/>
  <c r="E156" i="16"/>
  <c r="F145" i="16"/>
  <c r="G144" i="16"/>
  <c r="O28" i="16"/>
  <c r="O26" i="16"/>
  <c r="P27" i="16"/>
  <c r="I97" i="16"/>
  <c r="I95" i="16"/>
  <c r="J96" i="16"/>
  <c r="H121" i="16" l="1"/>
  <c r="I120" i="16"/>
  <c r="C190" i="16"/>
  <c r="D189" i="16"/>
  <c r="B187" i="16"/>
  <c r="C201" i="16" s="1"/>
  <c r="P26" i="16"/>
  <c r="P28" i="16"/>
  <c r="Q27" i="16"/>
  <c r="G145" i="16"/>
  <c r="H144" i="16"/>
  <c r="O52" i="16"/>
  <c r="O50" i="16"/>
  <c r="P51" i="16"/>
  <c r="D169" i="16"/>
  <c r="AG169" i="16"/>
  <c r="AG167" i="16"/>
  <c r="AF169" i="16"/>
  <c r="AF167" i="16"/>
  <c r="E157" i="16"/>
  <c r="F156" i="16"/>
  <c r="M74" i="16"/>
  <c r="M76" i="16"/>
  <c r="N75" i="16"/>
  <c r="J97" i="16"/>
  <c r="J95" i="16"/>
  <c r="K96" i="16"/>
  <c r="AE167" i="16"/>
  <c r="AE169" i="16"/>
  <c r="M62" i="16"/>
  <c r="M64" i="16"/>
  <c r="N63" i="16"/>
  <c r="K133" i="16"/>
  <c r="K131" i="16"/>
  <c r="L132" i="16"/>
  <c r="O38" i="16"/>
  <c r="O40" i="16"/>
  <c r="P39" i="16"/>
  <c r="J107" i="16"/>
  <c r="J109" i="16"/>
  <c r="K108" i="16"/>
  <c r="E168" i="16"/>
  <c r="L133" i="16" l="1"/>
  <c r="L131" i="16"/>
  <c r="M132" i="16"/>
  <c r="AG201" i="16"/>
  <c r="B199" i="16"/>
  <c r="C213" i="16" s="1"/>
  <c r="D201" i="16"/>
  <c r="C202" i="16"/>
  <c r="K109" i="16"/>
  <c r="K107" i="16"/>
  <c r="L108" i="16"/>
  <c r="N64" i="16"/>
  <c r="N62" i="16"/>
  <c r="O63" i="16"/>
  <c r="N76" i="16"/>
  <c r="N74" i="16"/>
  <c r="O75" i="16"/>
  <c r="P50" i="16"/>
  <c r="P52" i="16"/>
  <c r="Q51" i="16"/>
  <c r="D190" i="16"/>
  <c r="K97" i="16"/>
  <c r="K95" i="16"/>
  <c r="L96" i="16"/>
  <c r="I121" i="16"/>
  <c r="I119" i="16"/>
  <c r="J120" i="16"/>
  <c r="E169" i="16"/>
  <c r="F168" i="16"/>
  <c r="Q28" i="16"/>
  <c r="Q26" i="16"/>
  <c r="R27" i="16"/>
  <c r="P38" i="16"/>
  <c r="P40" i="16"/>
  <c r="Q39" i="16"/>
  <c r="F157" i="16"/>
  <c r="G156" i="16"/>
  <c r="H145" i="16"/>
  <c r="I144" i="16"/>
  <c r="E189" i="16"/>
  <c r="Q40" i="16" l="1"/>
  <c r="Q38" i="16"/>
  <c r="R39" i="16"/>
  <c r="Q50" i="16"/>
  <c r="Q52" i="16"/>
  <c r="R51" i="16"/>
  <c r="M133" i="16"/>
  <c r="M131" i="16"/>
  <c r="N132" i="16"/>
  <c r="E190" i="16"/>
  <c r="F189" i="16"/>
  <c r="E201" i="16"/>
  <c r="D213" i="16"/>
  <c r="E213" i="16" s="1"/>
  <c r="C214" i="16"/>
  <c r="B211" i="16"/>
  <c r="C225" i="16" s="1"/>
  <c r="AG200" i="16"/>
  <c r="AG202" i="16"/>
  <c r="L109" i="16"/>
  <c r="L107" i="16"/>
  <c r="M108" i="16"/>
  <c r="F169" i="16"/>
  <c r="G168" i="16"/>
  <c r="R26" i="16"/>
  <c r="R28" i="16"/>
  <c r="S27" i="16"/>
  <c r="O64" i="16"/>
  <c r="O62" i="16"/>
  <c r="P63" i="16"/>
  <c r="I143" i="16"/>
  <c r="I145" i="16"/>
  <c r="J144" i="16"/>
  <c r="O74" i="16"/>
  <c r="O76" i="16"/>
  <c r="P75" i="16"/>
  <c r="D202" i="16"/>
  <c r="G157" i="16"/>
  <c r="H156" i="16"/>
  <c r="L97" i="16"/>
  <c r="L95" i="16"/>
  <c r="M96" i="16"/>
  <c r="J121" i="16"/>
  <c r="J119" i="16"/>
  <c r="K120" i="16"/>
  <c r="E214" i="16" l="1"/>
  <c r="F213" i="16"/>
  <c r="M109" i="16"/>
  <c r="M107" i="16"/>
  <c r="N108" i="16"/>
  <c r="AG225" i="16"/>
  <c r="B223" i="16"/>
  <c r="C237" i="16" s="1"/>
  <c r="D225" i="16"/>
  <c r="E225" i="16" s="1"/>
  <c r="C226" i="16"/>
  <c r="N133" i="16"/>
  <c r="N131" i="16"/>
  <c r="O132" i="16"/>
  <c r="P76" i="16"/>
  <c r="P74" i="16"/>
  <c r="Q75" i="16"/>
  <c r="P64" i="16"/>
  <c r="P62" i="16"/>
  <c r="Q63" i="16"/>
  <c r="D214" i="16"/>
  <c r="E202" i="16"/>
  <c r="F201" i="16"/>
  <c r="R50" i="16"/>
  <c r="R52" i="16"/>
  <c r="S51" i="16"/>
  <c r="G169" i="16"/>
  <c r="H168" i="16"/>
  <c r="F190" i="16"/>
  <c r="G189" i="16"/>
  <c r="M97" i="16"/>
  <c r="M95" i="16"/>
  <c r="N96" i="16"/>
  <c r="H157" i="16"/>
  <c r="I156" i="16"/>
  <c r="K121" i="16"/>
  <c r="K119" i="16"/>
  <c r="L120" i="16"/>
  <c r="J143" i="16"/>
  <c r="J145" i="16"/>
  <c r="K144" i="16"/>
  <c r="S26" i="16"/>
  <c r="S28" i="16"/>
  <c r="T27" i="16"/>
  <c r="R38" i="16"/>
  <c r="R40" i="16"/>
  <c r="S39" i="16"/>
  <c r="E226" i="16" l="1"/>
  <c r="F225" i="16"/>
  <c r="C238" i="16"/>
  <c r="D237" i="16"/>
  <c r="B235" i="16"/>
  <c r="C249" i="16" s="1"/>
  <c r="E237" i="16"/>
  <c r="F214" i="16"/>
  <c r="G213" i="16"/>
  <c r="G190" i="16"/>
  <c r="H189" i="16"/>
  <c r="N109" i="16"/>
  <c r="N107" i="16"/>
  <c r="O108" i="16"/>
  <c r="O131" i="16"/>
  <c r="O133" i="16"/>
  <c r="P132" i="16"/>
  <c r="N97" i="16"/>
  <c r="N95" i="16"/>
  <c r="O96" i="16"/>
  <c r="Q62" i="16"/>
  <c r="Q64" i="16"/>
  <c r="R63" i="16"/>
  <c r="D226" i="16"/>
  <c r="T28" i="16"/>
  <c r="T26" i="16"/>
  <c r="U27" i="16"/>
  <c r="K145" i="16"/>
  <c r="K143" i="16"/>
  <c r="L144" i="16"/>
  <c r="S50" i="16"/>
  <c r="S52" i="16"/>
  <c r="T51" i="16"/>
  <c r="L121" i="16"/>
  <c r="L119" i="16"/>
  <c r="M120" i="16"/>
  <c r="H169" i="16"/>
  <c r="I168" i="16"/>
  <c r="F202" i="16"/>
  <c r="G201" i="16"/>
  <c r="S38" i="16"/>
  <c r="S40" i="16"/>
  <c r="T39" i="16"/>
  <c r="I155" i="16"/>
  <c r="I157" i="16"/>
  <c r="J156" i="16"/>
  <c r="AG226" i="16"/>
  <c r="AG224" i="16"/>
  <c r="Q76" i="16"/>
  <c r="Q74" i="16"/>
  <c r="R75" i="16"/>
  <c r="I167" i="16" l="1"/>
  <c r="I169" i="16"/>
  <c r="J168" i="16"/>
  <c r="O109" i="16"/>
  <c r="O107" i="16"/>
  <c r="P108" i="16"/>
  <c r="G214" i="16"/>
  <c r="H213" i="16"/>
  <c r="E238" i="16"/>
  <c r="R74" i="16"/>
  <c r="R76" i="16"/>
  <c r="S75" i="16"/>
  <c r="T52" i="16"/>
  <c r="T50" i="16"/>
  <c r="U51" i="16"/>
  <c r="L145" i="16"/>
  <c r="L143" i="16"/>
  <c r="M144" i="16"/>
  <c r="F237" i="16"/>
  <c r="D238" i="16"/>
  <c r="P133" i="16"/>
  <c r="P131" i="16"/>
  <c r="Q132" i="16"/>
  <c r="F226" i="16"/>
  <c r="G225" i="16"/>
  <c r="O97" i="16"/>
  <c r="O95" i="16"/>
  <c r="P96" i="16"/>
  <c r="J157" i="16"/>
  <c r="J155" i="16"/>
  <c r="K156" i="16"/>
  <c r="H190" i="16"/>
  <c r="I189" i="16"/>
  <c r="R62" i="16"/>
  <c r="R64" i="16"/>
  <c r="S63" i="16"/>
  <c r="B247" i="16"/>
  <c r="C261" i="16" s="1"/>
  <c r="D249" i="16"/>
  <c r="C250" i="16"/>
  <c r="G202" i="16"/>
  <c r="H201" i="16"/>
  <c r="U28" i="16"/>
  <c r="U26" i="16"/>
  <c r="V27" i="16"/>
  <c r="T40" i="16"/>
  <c r="T38" i="16"/>
  <c r="U39" i="16"/>
  <c r="M121" i="16"/>
  <c r="M119" i="16"/>
  <c r="N120" i="16"/>
  <c r="D250" i="16" l="1"/>
  <c r="U52" i="16"/>
  <c r="U50" i="16"/>
  <c r="V51" i="16"/>
  <c r="J167" i="16"/>
  <c r="J169" i="16"/>
  <c r="K168" i="16"/>
  <c r="E249" i="16"/>
  <c r="S64" i="16"/>
  <c r="S62" i="16"/>
  <c r="T63" i="16"/>
  <c r="I188" i="16"/>
  <c r="I190" i="16"/>
  <c r="J189" i="16"/>
  <c r="H202" i="16"/>
  <c r="I201" i="16"/>
  <c r="G226" i="16"/>
  <c r="H225" i="16"/>
  <c r="P107" i="16"/>
  <c r="P109" i="16"/>
  <c r="Q108" i="16"/>
  <c r="U40" i="16"/>
  <c r="U38" i="16"/>
  <c r="V39" i="16"/>
  <c r="F238" i="16"/>
  <c r="G237" i="16"/>
  <c r="K157" i="16"/>
  <c r="K155" i="16"/>
  <c r="L156" i="16"/>
  <c r="M145" i="16"/>
  <c r="M143" i="16"/>
  <c r="N144" i="16"/>
  <c r="S74" i="16"/>
  <c r="S76" i="16"/>
  <c r="T75" i="16"/>
  <c r="V26" i="16"/>
  <c r="V28" i="16"/>
  <c r="W27" i="16"/>
  <c r="H214" i="16"/>
  <c r="I213" i="16"/>
  <c r="AG261" i="16"/>
  <c r="C262" i="16"/>
  <c r="D261" i="16"/>
  <c r="B259" i="16"/>
  <c r="C282" i="16" s="1"/>
  <c r="Q133" i="16"/>
  <c r="Q131" i="16"/>
  <c r="R132" i="16"/>
  <c r="N119" i="16"/>
  <c r="N121" i="16"/>
  <c r="O120" i="16"/>
  <c r="P95" i="16"/>
  <c r="P97" i="16"/>
  <c r="Q96" i="16"/>
  <c r="H226" i="16" l="1"/>
  <c r="I225" i="16"/>
  <c r="R133" i="16"/>
  <c r="R131" i="16"/>
  <c r="S132" i="16"/>
  <c r="G238" i="16"/>
  <c r="H237" i="16"/>
  <c r="Q107" i="16"/>
  <c r="Q109" i="16"/>
  <c r="R108" i="16"/>
  <c r="T64" i="16"/>
  <c r="T62" i="16"/>
  <c r="U63" i="16"/>
  <c r="D262" i="16"/>
  <c r="T74" i="16"/>
  <c r="T76" i="16"/>
  <c r="U75" i="16"/>
  <c r="AG262" i="16"/>
  <c r="AG260" i="16"/>
  <c r="Q95" i="16"/>
  <c r="Q97" i="16"/>
  <c r="R96" i="16"/>
  <c r="N145" i="16"/>
  <c r="N143" i="16"/>
  <c r="O144" i="16"/>
  <c r="I202" i="16"/>
  <c r="I200" i="16"/>
  <c r="J201" i="16"/>
  <c r="V52" i="16"/>
  <c r="V50" i="16"/>
  <c r="W51" i="16"/>
  <c r="I214" i="16"/>
  <c r="I212" i="16"/>
  <c r="J213" i="16"/>
  <c r="E250" i="16"/>
  <c r="F249" i="16"/>
  <c r="C283" i="16"/>
  <c r="D282" i="16"/>
  <c r="B280" i="16"/>
  <c r="C294" i="16" s="1"/>
  <c r="L157" i="16"/>
  <c r="L155" i="16"/>
  <c r="M156" i="16"/>
  <c r="V40" i="16"/>
  <c r="V38" i="16"/>
  <c r="W39" i="16"/>
  <c r="E261" i="16"/>
  <c r="W28" i="16"/>
  <c r="W26" i="16"/>
  <c r="X27" i="16"/>
  <c r="J190" i="16"/>
  <c r="J188" i="16"/>
  <c r="K189" i="16"/>
  <c r="K169" i="16"/>
  <c r="K167" i="16"/>
  <c r="L168" i="16"/>
  <c r="O119" i="16"/>
  <c r="O121" i="16"/>
  <c r="P120" i="16"/>
  <c r="K190" i="16" l="1"/>
  <c r="K188" i="16"/>
  <c r="L189" i="16"/>
  <c r="U62" i="16"/>
  <c r="U64" i="16"/>
  <c r="V63" i="16"/>
  <c r="W52" i="16"/>
  <c r="W50" i="16"/>
  <c r="X51" i="16"/>
  <c r="O145" i="16"/>
  <c r="O143" i="16"/>
  <c r="P144" i="16"/>
  <c r="H238" i="16"/>
  <c r="I237" i="16"/>
  <c r="I226" i="16"/>
  <c r="I224" i="16"/>
  <c r="J225" i="16"/>
  <c r="M157" i="16"/>
  <c r="M155" i="16"/>
  <c r="N156" i="16"/>
  <c r="E262" i="16"/>
  <c r="F261" i="16"/>
  <c r="U76" i="16"/>
  <c r="U74" i="16"/>
  <c r="V75" i="16"/>
  <c r="R107" i="16"/>
  <c r="R109" i="16"/>
  <c r="S108" i="16"/>
  <c r="P119" i="16"/>
  <c r="P121" i="16"/>
  <c r="Q120" i="16"/>
  <c r="L169" i="16"/>
  <c r="L167" i="16"/>
  <c r="M168" i="16"/>
  <c r="R97" i="16"/>
  <c r="R95" i="16"/>
  <c r="S96" i="16"/>
  <c r="S133" i="16"/>
  <c r="S131" i="16"/>
  <c r="T132" i="16"/>
  <c r="W38" i="16"/>
  <c r="W40" i="16"/>
  <c r="X39" i="16"/>
  <c r="D283" i="16"/>
  <c r="F250" i="16"/>
  <c r="G249" i="16"/>
  <c r="C295" i="16"/>
  <c r="D294" i="16"/>
  <c r="AG294" i="16"/>
  <c r="B292" i="16"/>
  <c r="C306" i="16" s="1"/>
  <c r="E282" i="16"/>
  <c r="X28" i="16"/>
  <c r="X26" i="16"/>
  <c r="Y27" i="16"/>
  <c r="J214" i="16"/>
  <c r="J212" i="16"/>
  <c r="K213" i="16"/>
  <c r="J200" i="16"/>
  <c r="J202" i="16"/>
  <c r="K201" i="16"/>
  <c r="AG295" i="16" l="1"/>
  <c r="AG293" i="16"/>
  <c r="S109" i="16"/>
  <c r="S107" i="16"/>
  <c r="T108" i="16"/>
  <c r="K200" i="16"/>
  <c r="K202" i="16"/>
  <c r="L201" i="16"/>
  <c r="E294" i="16"/>
  <c r="T133" i="16"/>
  <c r="T131" i="16"/>
  <c r="U132" i="16"/>
  <c r="I236" i="16"/>
  <c r="I238" i="16"/>
  <c r="J237" i="16"/>
  <c r="Y26" i="16"/>
  <c r="Y28" i="16"/>
  <c r="Z27" i="16"/>
  <c r="M169" i="16"/>
  <c r="M167" i="16"/>
  <c r="N168" i="16"/>
  <c r="N157" i="16"/>
  <c r="N155" i="16"/>
  <c r="O156" i="16"/>
  <c r="L190" i="16"/>
  <c r="L188" i="16"/>
  <c r="M189" i="16"/>
  <c r="X50" i="16"/>
  <c r="X52" i="16"/>
  <c r="Y51" i="16"/>
  <c r="V76" i="16"/>
  <c r="V74" i="16"/>
  <c r="W75" i="16"/>
  <c r="V62" i="16"/>
  <c r="V64" i="16"/>
  <c r="W63" i="16"/>
  <c r="C307" i="16"/>
  <c r="D306" i="16"/>
  <c r="B304" i="16"/>
  <c r="C318" i="16" s="1"/>
  <c r="P143" i="16"/>
  <c r="P145" i="16"/>
  <c r="Q144" i="16"/>
  <c r="D295" i="16"/>
  <c r="K212" i="16"/>
  <c r="K214" i="16"/>
  <c r="L213" i="16"/>
  <c r="J226" i="16"/>
  <c r="J224" i="16"/>
  <c r="K225" i="16"/>
  <c r="S97" i="16"/>
  <c r="S95" i="16"/>
  <c r="T96" i="16"/>
  <c r="E283" i="16"/>
  <c r="F282" i="16"/>
  <c r="G250" i="16"/>
  <c r="H249" i="16"/>
  <c r="X38" i="16"/>
  <c r="X40" i="16"/>
  <c r="Y39" i="16"/>
  <c r="Q121" i="16"/>
  <c r="Q119" i="16"/>
  <c r="R120" i="16"/>
  <c r="F262" i="16"/>
  <c r="G261" i="16"/>
  <c r="W74" i="16" l="1"/>
  <c r="W76" i="16"/>
  <c r="X75" i="16"/>
  <c r="O155" i="16"/>
  <c r="O157" i="16"/>
  <c r="P156" i="16"/>
  <c r="T97" i="16"/>
  <c r="T95" i="16"/>
  <c r="U96" i="16"/>
  <c r="Z28" i="16"/>
  <c r="Z26" i="16"/>
  <c r="AA27" i="16"/>
  <c r="K224" i="16"/>
  <c r="K226" i="16"/>
  <c r="L225" i="16"/>
  <c r="E306" i="16"/>
  <c r="J238" i="16"/>
  <c r="J236" i="16"/>
  <c r="K237" i="16"/>
  <c r="R121" i="16"/>
  <c r="R119" i="16"/>
  <c r="S120" i="16"/>
  <c r="Y50" i="16"/>
  <c r="Y52" i="16"/>
  <c r="Z51" i="16"/>
  <c r="T109" i="16"/>
  <c r="T107" i="16"/>
  <c r="U108" i="16"/>
  <c r="G262" i="16"/>
  <c r="H261" i="16"/>
  <c r="H250" i="16"/>
  <c r="I249" i="16"/>
  <c r="W64" i="16"/>
  <c r="W62" i="16"/>
  <c r="X63" i="16"/>
  <c r="U133" i="16"/>
  <c r="U131" i="16"/>
  <c r="V132" i="16"/>
  <c r="L212" i="16"/>
  <c r="L214" i="16"/>
  <c r="M213" i="16"/>
  <c r="AC318" i="16"/>
  <c r="U318" i="16"/>
  <c r="M318" i="16"/>
  <c r="C319" i="16"/>
  <c r="AB318" i="16"/>
  <c r="T318" i="16"/>
  <c r="L318" i="16"/>
  <c r="D318" i="16"/>
  <c r="AA318" i="16"/>
  <c r="S318" i="16"/>
  <c r="K318" i="16"/>
  <c r="Z318" i="16"/>
  <c r="R318" i="16"/>
  <c r="J318" i="16"/>
  <c r="AG318" i="16"/>
  <c r="Y318" i="16"/>
  <c r="Q318" i="16"/>
  <c r="I318" i="16"/>
  <c r="AF318" i="16"/>
  <c r="X318" i="16"/>
  <c r="P318" i="16"/>
  <c r="AE318" i="16"/>
  <c r="W318" i="16"/>
  <c r="O318" i="16"/>
  <c r="B316" i="16"/>
  <c r="AD318" i="16"/>
  <c r="V318" i="16"/>
  <c r="N318" i="16"/>
  <c r="F283" i="16"/>
  <c r="G282" i="16"/>
  <c r="N167" i="16"/>
  <c r="N169" i="16"/>
  <c r="O168" i="16"/>
  <c r="E295" i="16"/>
  <c r="F294" i="16"/>
  <c r="Y40" i="16"/>
  <c r="Y38" i="16"/>
  <c r="Z39" i="16"/>
  <c r="Q143" i="16"/>
  <c r="Q145" i="16"/>
  <c r="R144" i="16"/>
  <c r="D307" i="16"/>
  <c r="M190" i="16"/>
  <c r="M188" i="16"/>
  <c r="N189" i="16"/>
  <c r="L202" i="16"/>
  <c r="L200" i="16"/>
  <c r="M201" i="16"/>
  <c r="AC317" i="16" l="1"/>
  <c r="AC319" i="16"/>
  <c r="Z38" i="16"/>
  <c r="Z40" i="16"/>
  <c r="AA39" i="16"/>
  <c r="N317" i="16"/>
  <c r="N319" i="16"/>
  <c r="L319" i="16"/>
  <c r="L317" i="16"/>
  <c r="L224" i="16"/>
  <c r="L226" i="16"/>
  <c r="M225" i="16"/>
  <c r="O167" i="16"/>
  <c r="O169" i="16"/>
  <c r="P168" i="16"/>
  <c r="G283" i="16"/>
  <c r="H282" i="16"/>
  <c r="V317" i="16"/>
  <c r="V319" i="16"/>
  <c r="P319" i="16"/>
  <c r="P317" i="16"/>
  <c r="J319" i="16"/>
  <c r="J317" i="16"/>
  <c r="T319" i="16"/>
  <c r="T317" i="16"/>
  <c r="H262" i="16"/>
  <c r="I261" i="16"/>
  <c r="Z52" i="16"/>
  <c r="Z50" i="16"/>
  <c r="AA51" i="16"/>
  <c r="P157" i="16"/>
  <c r="P155" i="16"/>
  <c r="Q156" i="16"/>
  <c r="AE319" i="16"/>
  <c r="AE317" i="16"/>
  <c r="X319" i="16"/>
  <c r="X317" i="16"/>
  <c r="AB319" i="16"/>
  <c r="AB317" i="16"/>
  <c r="X64" i="16"/>
  <c r="X62" i="16"/>
  <c r="Y63" i="16"/>
  <c r="AG319" i="16"/>
  <c r="AG317" i="16"/>
  <c r="M214" i="16"/>
  <c r="M212" i="16"/>
  <c r="N213" i="16"/>
  <c r="I248" i="16"/>
  <c r="I250" i="16"/>
  <c r="J249" i="16"/>
  <c r="K238" i="16"/>
  <c r="K236" i="16"/>
  <c r="L237" i="16"/>
  <c r="AA28" i="16"/>
  <c r="AA26" i="16"/>
  <c r="AB27" i="16"/>
  <c r="R319" i="16"/>
  <c r="R317" i="16"/>
  <c r="U109" i="16"/>
  <c r="U107" i="16"/>
  <c r="V108" i="16"/>
  <c r="X76" i="16"/>
  <c r="X74" i="16"/>
  <c r="Y75" i="16"/>
  <c r="AD317" i="16"/>
  <c r="AD319" i="16"/>
  <c r="Q319" i="16"/>
  <c r="Q317" i="16"/>
  <c r="D319" i="16"/>
  <c r="N188" i="16"/>
  <c r="N190" i="16"/>
  <c r="O189" i="16"/>
  <c r="M202" i="16"/>
  <c r="M200" i="16"/>
  <c r="N201" i="16"/>
  <c r="AF319" i="16"/>
  <c r="AF317" i="16"/>
  <c r="Z319" i="16"/>
  <c r="Z317" i="16"/>
  <c r="F295" i="16"/>
  <c r="G294" i="16"/>
  <c r="I319" i="16"/>
  <c r="I317" i="16"/>
  <c r="K319" i="16"/>
  <c r="K317" i="16"/>
  <c r="E318" i="16"/>
  <c r="R145" i="16"/>
  <c r="R143" i="16"/>
  <c r="S144" i="16"/>
  <c r="O319" i="16"/>
  <c r="O317" i="16"/>
  <c r="S319" i="16"/>
  <c r="S317" i="16"/>
  <c r="M317" i="16"/>
  <c r="M319" i="16"/>
  <c r="W319" i="16"/>
  <c r="W317" i="16"/>
  <c r="Y319" i="16"/>
  <c r="Y317" i="16"/>
  <c r="AA319" i="16"/>
  <c r="AA317" i="16"/>
  <c r="U317" i="16"/>
  <c r="U319" i="16"/>
  <c r="V133" i="16"/>
  <c r="V131" i="16"/>
  <c r="W132" i="16"/>
  <c r="S121" i="16"/>
  <c r="S119" i="16"/>
  <c r="T120" i="16"/>
  <c r="E307" i="16"/>
  <c r="F306" i="16"/>
  <c r="U97" i="16"/>
  <c r="U95" i="16"/>
  <c r="V96" i="16"/>
  <c r="G295" i="16" l="1"/>
  <c r="H294" i="16"/>
  <c r="Y62" i="16"/>
  <c r="Y64" i="16"/>
  <c r="Z63" i="16"/>
  <c r="V109" i="16"/>
  <c r="V107" i="16"/>
  <c r="W108" i="16"/>
  <c r="Q157" i="16"/>
  <c r="Q155" i="16"/>
  <c r="R156" i="16"/>
  <c r="P169" i="16"/>
  <c r="P167" i="16"/>
  <c r="Q168" i="16"/>
  <c r="W131" i="16"/>
  <c r="W133" i="16"/>
  <c r="X132" i="16"/>
  <c r="L238" i="16"/>
  <c r="L236" i="16"/>
  <c r="M237" i="16"/>
  <c r="N212" i="16"/>
  <c r="N214" i="16"/>
  <c r="O213" i="16"/>
  <c r="N202" i="16"/>
  <c r="N200" i="16"/>
  <c r="O201" i="16"/>
  <c r="F307" i="16"/>
  <c r="G306" i="16"/>
  <c r="E319" i="16"/>
  <c r="F318" i="16"/>
  <c r="O190" i="16"/>
  <c r="O188" i="16"/>
  <c r="P189" i="16"/>
  <c r="I262" i="16"/>
  <c r="I260" i="16"/>
  <c r="J261" i="16"/>
  <c r="S143" i="16"/>
  <c r="S145" i="16"/>
  <c r="T144" i="16"/>
  <c r="J248" i="16"/>
  <c r="J250" i="16"/>
  <c r="K249" i="16"/>
  <c r="AA50" i="16"/>
  <c r="AA52" i="16"/>
  <c r="AB51" i="16"/>
  <c r="M226" i="16"/>
  <c r="M224" i="16"/>
  <c r="N225" i="16"/>
  <c r="AA40" i="16"/>
  <c r="AA38" i="16"/>
  <c r="AB39" i="16"/>
  <c r="V97" i="16"/>
  <c r="V95" i="16"/>
  <c r="W96" i="16"/>
  <c r="T121" i="16"/>
  <c r="T119" i="16"/>
  <c r="U120" i="16"/>
  <c r="Y76" i="16"/>
  <c r="Y74" i="16"/>
  <c r="Z75" i="16"/>
  <c r="AB28" i="16"/>
  <c r="AB26" i="16"/>
  <c r="AC27" i="16"/>
  <c r="H283" i="16"/>
  <c r="I282" i="16"/>
  <c r="I283" i="16" l="1"/>
  <c r="I281" i="16"/>
  <c r="J282" i="16"/>
  <c r="F319" i="16"/>
  <c r="G318" i="16"/>
  <c r="U121" i="16"/>
  <c r="U119" i="16"/>
  <c r="V120" i="16"/>
  <c r="J260" i="16"/>
  <c r="J262" i="16"/>
  <c r="K261" i="16"/>
  <c r="O202" i="16"/>
  <c r="O200" i="16"/>
  <c r="P201" i="16"/>
  <c r="Q169" i="16"/>
  <c r="Q167" i="16"/>
  <c r="R168" i="16"/>
  <c r="N226" i="16"/>
  <c r="N224" i="16"/>
  <c r="O225" i="16"/>
  <c r="M236" i="16"/>
  <c r="M238" i="16"/>
  <c r="N237" i="16"/>
  <c r="W97" i="16"/>
  <c r="W95" i="16"/>
  <c r="X96" i="16"/>
  <c r="R157" i="16"/>
  <c r="R155" i="16"/>
  <c r="S156" i="16"/>
  <c r="Z62" i="16"/>
  <c r="Z64" i="16"/>
  <c r="AA63" i="16"/>
  <c r="P190" i="16"/>
  <c r="P188" i="16"/>
  <c r="Q189" i="16"/>
  <c r="O212" i="16"/>
  <c r="O214" i="16"/>
  <c r="P213" i="16"/>
  <c r="Z74" i="16"/>
  <c r="Z76" i="16"/>
  <c r="AA75" i="16"/>
  <c r="G307" i="16"/>
  <c r="H306" i="16"/>
  <c r="X133" i="16"/>
  <c r="X131" i="16"/>
  <c r="Y132" i="16"/>
  <c r="AC28" i="16"/>
  <c r="AC26" i="16"/>
  <c r="AD27" i="16"/>
  <c r="K250" i="16"/>
  <c r="K248" i="16"/>
  <c r="L249" i="16"/>
  <c r="AB50" i="16"/>
  <c r="AB52" i="16"/>
  <c r="AC51" i="16"/>
  <c r="AB38" i="16"/>
  <c r="AB40" i="16"/>
  <c r="AC39" i="16"/>
  <c r="T143" i="16"/>
  <c r="T145" i="16"/>
  <c r="U144" i="16"/>
  <c r="W109" i="16"/>
  <c r="W107" i="16"/>
  <c r="X108" i="16"/>
  <c r="H295" i="16"/>
  <c r="I294" i="16"/>
  <c r="V119" i="16" l="1"/>
  <c r="V121" i="16"/>
  <c r="W120" i="16"/>
  <c r="X109" i="16"/>
  <c r="X107" i="16"/>
  <c r="Y108" i="16"/>
  <c r="AC40" i="16"/>
  <c r="AC38" i="16"/>
  <c r="AD39" i="16"/>
  <c r="X95" i="16"/>
  <c r="X97" i="16"/>
  <c r="Y96" i="16"/>
  <c r="O224" i="16"/>
  <c r="O226" i="16"/>
  <c r="P225" i="16"/>
  <c r="L250" i="16"/>
  <c r="L248" i="16"/>
  <c r="M249" i="16"/>
  <c r="P202" i="16"/>
  <c r="P200" i="16"/>
  <c r="Q201" i="16"/>
  <c r="J283" i="16"/>
  <c r="J281" i="16"/>
  <c r="K282" i="16"/>
  <c r="AA62" i="16"/>
  <c r="AA64" i="16"/>
  <c r="AB63" i="16"/>
  <c r="Y133" i="16"/>
  <c r="Y131" i="16"/>
  <c r="Z132" i="16"/>
  <c r="N238" i="16"/>
  <c r="N236" i="16"/>
  <c r="O237" i="16"/>
  <c r="P214" i="16"/>
  <c r="P212" i="16"/>
  <c r="Q213" i="16"/>
  <c r="R169" i="16"/>
  <c r="R167" i="16"/>
  <c r="S168" i="16"/>
  <c r="K260" i="16"/>
  <c r="K262" i="16"/>
  <c r="L261" i="16"/>
  <c r="H307" i="16"/>
  <c r="I306" i="16"/>
  <c r="U143" i="16"/>
  <c r="U145" i="16"/>
  <c r="V144" i="16"/>
  <c r="S157" i="16"/>
  <c r="S155" i="16"/>
  <c r="T156" i="16"/>
  <c r="G319" i="16"/>
  <c r="G317" i="16"/>
  <c r="H318" i="16"/>
  <c r="Q188" i="16"/>
  <c r="Q190" i="16"/>
  <c r="R189" i="16"/>
  <c r="AD26" i="16"/>
  <c r="AD28" i="16"/>
  <c r="AE27" i="16"/>
  <c r="I293" i="16"/>
  <c r="I295" i="16"/>
  <c r="J294" i="16"/>
  <c r="AC50" i="16"/>
  <c r="AC52" i="16"/>
  <c r="AD51" i="16"/>
  <c r="AA74" i="16"/>
  <c r="AA76" i="16"/>
  <c r="AB75" i="16"/>
  <c r="Y107" i="16" l="1"/>
  <c r="Y109" i="16"/>
  <c r="Z108" i="16"/>
  <c r="Q214" i="16"/>
  <c r="Q212" i="16"/>
  <c r="R213" i="16"/>
  <c r="Q202" i="16"/>
  <c r="Q200" i="16"/>
  <c r="R201" i="16"/>
  <c r="H319" i="16"/>
  <c r="AJ319" i="16" s="1"/>
  <c r="AO319" i="16" s="1"/>
  <c r="H317" i="16"/>
  <c r="AJ325" i="16"/>
  <c r="F317" i="16"/>
  <c r="AJ318" i="16"/>
  <c r="AN318" i="16" s="1"/>
  <c r="E317" i="16"/>
  <c r="C317" i="16"/>
  <c r="AB62" i="16"/>
  <c r="AB64" i="16"/>
  <c r="AC63" i="16"/>
  <c r="Y97" i="16"/>
  <c r="Y95" i="16"/>
  <c r="Z96" i="16"/>
  <c r="J295" i="16"/>
  <c r="J293" i="16"/>
  <c r="K294" i="16"/>
  <c r="AD52" i="16"/>
  <c r="AD50" i="16"/>
  <c r="AE51" i="16"/>
  <c r="W121" i="16"/>
  <c r="W119" i="16"/>
  <c r="X120" i="16"/>
  <c r="O238" i="16"/>
  <c r="O236" i="16"/>
  <c r="P237" i="16"/>
  <c r="M248" i="16"/>
  <c r="M250" i="16"/>
  <c r="N249" i="16"/>
  <c r="L262" i="16"/>
  <c r="L260" i="16"/>
  <c r="M261" i="16"/>
  <c r="AD40" i="16"/>
  <c r="AD38" i="16"/>
  <c r="AE39" i="16"/>
  <c r="V145" i="16"/>
  <c r="V143" i="16"/>
  <c r="W144" i="16"/>
  <c r="AE26" i="16"/>
  <c r="AE28" i="16"/>
  <c r="AF27" i="16"/>
  <c r="T157" i="16"/>
  <c r="T155" i="16"/>
  <c r="U156" i="16"/>
  <c r="I305" i="16"/>
  <c r="I307" i="16"/>
  <c r="J306" i="16"/>
  <c r="S169" i="16"/>
  <c r="S167" i="16"/>
  <c r="T168" i="16"/>
  <c r="K283" i="16"/>
  <c r="K281" i="16"/>
  <c r="L282" i="16"/>
  <c r="AB74" i="16"/>
  <c r="AB76" i="16"/>
  <c r="AC75" i="16"/>
  <c r="R190" i="16"/>
  <c r="R188" i="16"/>
  <c r="S189" i="16"/>
  <c r="Z131" i="16"/>
  <c r="Z133" i="16"/>
  <c r="AA132" i="16"/>
  <c r="P226" i="16"/>
  <c r="P224" i="16"/>
  <c r="Q225" i="16"/>
  <c r="D317" i="16"/>
  <c r="AC76" i="16" l="1"/>
  <c r="AC74" i="16"/>
  <c r="AD75" i="16"/>
  <c r="P238" i="16"/>
  <c r="P236" i="16"/>
  <c r="Q237" i="16"/>
  <c r="AC64" i="16"/>
  <c r="AC62" i="16"/>
  <c r="AD63" i="16"/>
  <c r="Z107" i="16"/>
  <c r="Z109" i="16"/>
  <c r="AA108" i="16"/>
  <c r="L283" i="16"/>
  <c r="L281" i="16"/>
  <c r="M282" i="16"/>
  <c r="U155" i="16"/>
  <c r="U157" i="16"/>
  <c r="V156" i="16"/>
  <c r="M262" i="16"/>
  <c r="M260" i="16"/>
  <c r="N261" i="16"/>
  <c r="T169" i="16"/>
  <c r="T167" i="16"/>
  <c r="U168" i="16"/>
  <c r="AE38" i="16"/>
  <c r="AE40" i="16"/>
  <c r="AF39" i="16"/>
  <c r="K295" i="16"/>
  <c r="K293" i="16"/>
  <c r="L294" i="16"/>
  <c r="R202" i="16"/>
  <c r="R200" i="16"/>
  <c r="S201" i="16"/>
  <c r="W145" i="16"/>
  <c r="W143" i="16"/>
  <c r="X144" i="16"/>
  <c r="S190" i="16"/>
  <c r="S188" i="16"/>
  <c r="T189" i="16"/>
  <c r="X119" i="16"/>
  <c r="X121" i="16"/>
  <c r="Y120" i="16"/>
  <c r="AJ317" i="16"/>
  <c r="AE52" i="16"/>
  <c r="AE50" i="16"/>
  <c r="AF51" i="16"/>
  <c r="Q226" i="16"/>
  <c r="Q224" i="16"/>
  <c r="R225" i="16"/>
  <c r="AF28" i="16"/>
  <c r="AF26" i="16"/>
  <c r="AG27" i="16"/>
  <c r="N248" i="16"/>
  <c r="N250" i="16"/>
  <c r="O249" i="16"/>
  <c r="AA131" i="16"/>
  <c r="AA133" i="16"/>
  <c r="AB132" i="16"/>
  <c r="J307" i="16"/>
  <c r="J305" i="16"/>
  <c r="K306" i="16"/>
  <c r="Z95" i="16"/>
  <c r="Z97" i="16"/>
  <c r="AA96" i="16"/>
  <c r="R214" i="16"/>
  <c r="R212" i="16"/>
  <c r="S213" i="16"/>
  <c r="AB131" i="16" l="1"/>
  <c r="AB133" i="16"/>
  <c r="AC132" i="16"/>
  <c r="AM317" i="16"/>
  <c r="AJ316" i="16"/>
  <c r="AF38" i="16"/>
  <c r="AF40" i="16"/>
  <c r="AJ40" i="16" s="1"/>
  <c r="AO40" i="16" s="1"/>
  <c r="H38" i="16"/>
  <c r="AJ39" i="16"/>
  <c r="AN39" i="16" s="1"/>
  <c r="C38" i="16"/>
  <c r="F38" i="16"/>
  <c r="E38" i="16"/>
  <c r="G38" i="16"/>
  <c r="D38" i="16"/>
  <c r="AA109" i="16"/>
  <c r="AA107" i="16"/>
  <c r="AB108" i="16"/>
  <c r="AD74" i="16"/>
  <c r="AD76" i="16"/>
  <c r="AE75" i="16"/>
  <c r="N260" i="16"/>
  <c r="N262" i="16"/>
  <c r="O261" i="16"/>
  <c r="S202" i="16"/>
  <c r="S200" i="16"/>
  <c r="T201" i="16"/>
  <c r="V155" i="16"/>
  <c r="V157" i="16"/>
  <c r="W156" i="16"/>
  <c r="Q238" i="16"/>
  <c r="Q236" i="16"/>
  <c r="R237" i="16"/>
  <c r="AD64" i="16"/>
  <c r="AD62" i="16"/>
  <c r="AE63" i="16"/>
  <c r="AG28" i="16"/>
  <c r="AJ28" i="16" s="1"/>
  <c r="AO28" i="16" s="1"/>
  <c r="AG26" i="16"/>
  <c r="AJ27" i="16"/>
  <c r="AN27" i="16" s="1"/>
  <c r="F26" i="16"/>
  <c r="C26" i="16"/>
  <c r="E26" i="16"/>
  <c r="H26" i="16"/>
  <c r="D26" i="16"/>
  <c r="G26" i="16"/>
  <c r="X143" i="16"/>
  <c r="X145" i="16"/>
  <c r="Y144" i="16"/>
  <c r="S212" i="16"/>
  <c r="S214" i="16"/>
  <c r="T213" i="16"/>
  <c r="Y119" i="16"/>
  <c r="Y121" i="16"/>
  <c r="Z120" i="16"/>
  <c r="R226" i="16"/>
  <c r="R224" i="16"/>
  <c r="S225" i="16"/>
  <c r="O250" i="16"/>
  <c r="O248" i="16"/>
  <c r="P249" i="16"/>
  <c r="U169" i="16"/>
  <c r="U167" i="16"/>
  <c r="V168" i="16"/>
  <c r="AA97" i="16"/>
  <c r="AA95" i="16"/>
  <c r="AB96" i="16"/>
  <c r="K307" i="16"/>
  <c r="K305" i="16"/>
  <c r="L306" i="16"/>
  <c r="T190" i="16"/>
  <c r="T188" i="16"/>
  <c r="U189" i="16"/>
  <c r="AF50" i="16"/>
  <c r="AF52" i="16"/>
  <c r="AG51" i="16"/>
  <c r="L295" i="16"/>
  <c r="L293" i="16"/>
  <c r="M294" i="16"/>
  <c r="M281" i="16"/>
  <c r="M283" i="16"/>
  <c r="N282" i="16"/>
  <c r="P250" i="16" l="1"/>
  <c r="P248" i="16"/>
  <c r="Q249" i="16"/>
  <c r="AE76" i="16"/>
  <c r="AE74" i="16"/>
  <c r="AF75" i="16"/>
  <c r="AL316" i="16"/>
  <c r="AJ322" i="16"/>
  <c r="AJ324" i="16"/>
  <c r="M295" i="16"/>
  <c r="M293" i="16"/>
  <c r="N294" i="16"/>
  <c r="T214" i="16"/>
  <c r="T212" i="16"/>
  <c r="U213" i="16"/>
  <c r="AE64" i="16"/>
  <c r="AE62" i="16"/>
  <c r="AF63" i="16"/>
  <c r="T202" i="16"/>
  <c r="T200" i="16"/>
  <c r="U201" i="16"/>
  <c r="AJ38" i="16"/>
  <c r="AC133" i="16"/>
  <c r="AC131" i="16"/>
  <c r="AD132" i="16"/>
  <c r="Z121" i="16"/>
  <c r="Z119" i="16"/>
  <c r="AA120" i="16"/>
  <c r="L307" i="16"/>
  <c r="L305" i="16"/>
  <c r="M306" i="16"/>
  <c r="AB97" i="16"/>
  <c r="AB95" i="16"/>
  <c r="AC96" i="16"/>
  <c r="S224" i="16"/>
  <c r="S226" i="16"/>
  <c r="T225" i="16"/>
  <c r="AB107" i="16"/>
  <c r="AB109" i="16"/>
  <c r="AC108" i="16"/>
  <c r="Y143" i="16"/>
  <c r="Y145" i="16"/>
  <c r="Z144" i="16"/>
  <c r="W157" i="16"/>
  <c r="W155" i="16"/>
  <c r="X156" i="16"/>
  <c r="N281" i="16"/>
  <c r="N283" i="16"/>
  <c r="O282" i="16"/>
  <c r="AG50" i="16"/>
  <c r="AG52" i="16"/>
  <c r="AJ52" i="16" s="1"/>
  <c r="AO52" i="16" s="1"/>
  <c r="AJ51" i="16"/>
  <c r="AN51" i="16" s="1"/>
  <c r="F50" i="16"/>
  <c r="H50" i="16"/>
  <c r="D50" i="16"/>
  <c r="C50" i="16"/>
  <c r="G50" i="16"/>
  <c r="E50" i="16"/>
  <c r="AJ26" i="16"/>
  <c r="U190" i="16"/>
  <c r="U188" i="16"/>
  <c r="V189" i="16"/>
  <c r="R238" i="16"/>
  <c r="R236" i="16"/>
  <c r="S237" i="16"/>
  <c r="V167" i="16"/>
  <c r="V169" i="16"/>
  <c r="W168" i="16"/>
  <c r="O262" i="16"/>
  <c r="O260" i="16"/>
  <c r="P261" i="16"/>
  <c r="M305" i="16" l="1"/>
  <c r="M307" i="16"/>
  <c r="N306" i="16"/>
  <c r="AJ50" i="16"/>
  <c r="AM38" i="16"/>
  <c r="AJ37" i="16"/>
  <c r="AF76" i="16"/>
  <c r="AF74" i="16"/>
  <c r="AG75" i="16"/>
  <c r="U202" i="16"/>
  <c r="U200" i="16"/>
  <c r="V201" i="16"/>
  <c r="V190" i="16"/>
  <c r="V188" i="16"/>
  <c r="W189" i="16"/>
  <c r="O281" i="16"/>
  <c r="O283" i="16"/>
  <c r="P282" i="16"/>
  <c r="AC97" i="16"/>
  <c r="AC95" i="16"/>
  <c r="AD96" i="16"/>
  <c r="AA121" i="16"/>
  <c r="AA119" i="16"/>
  <c r="AB120" i="16"/>
  <c r="N295" i="16"/>
  <c r="N293" i="16"/>
  <c r="O294" i="16"/>
  <c r="T224" i="16"/>
  <c r="T226" i="16"/>
  <c r="U225" i="16"/>
  <c r="P262" i="16"/>
  <c r="P260" i="16"/>
  <c r="Q261" i="16"/>
  <c r="Z145" i="16"/>
  <c r="Z143" i="16"/>
  <c r="AA144" i="16"/>
  <c r="U214" i="16"/>
  <c r="U212" i="16"/>
  <c r="V213" i="16"/>
  <c r="W167" i="16"/>
  <c r="W169" i="16"/>
  <c r="X168" i="16"/>
  <c r="AC107" i="16"/>
  <c r="AC109" i="16"/>
  <c r="AD108" i="16"/>
  <c r="AF64" i="16"/>
  <c r="AJ64" i="16" s="1"/>
  <c r="AO64" i="16" s="1"/>
  <c r="AF62" i="16"/>
  <c r="D62" i="16"/>
  <c r="AJ63" i="16"/>
  <c r="AN63" i="16" s="1"/>
  <c r="C62" i="16"/>
  <c r="E62" i="16"/>
  <c r="F62" i="16"/>
  <c r="G62" i="16"/>
  <c r="H62" i="16"/>
  <c r="Q248" i="16"/>
  <c r="Q250" i="16"/>
  <c r="R249" i="16"/>
  <c r="S238" i="16"/>
  <c r="S236" i="16"/>
  <c r="T237" i="16"/>
  <c r="AJ25" i="16"/>
  <c r="AM26" i="16"/>
  <c r="X157" i="16"/>
  <c r="X155" i="16"/>
  <c r="Y156" i="16"/>
  <c r="AD133" i="16"/>
  <c r="AD131" i="16"/>
  <c r="AE132" i="16"/>
  <c r="AE131" i="16" l="1"/>
  <c r="AE133" i="16"/>
  <c r="AF132" i="16"/>
  <c r="AL25" i="16"/>
  <c r="AJ33" i="16"/>
  <c r="AJ34" i="16" s="1"/>
  <c r="AJ31" i="16"/>
  <c r="T238" i="16"/>
  <c r="T236" i="16"/>
  <c r="U237" i="16"/>
  <c r="AD97" i="16"/>
  <c r="AD95" i="16"/>
  <c r="AE96" i="16"/>
  <c r="AJ62" i="16"/>
  <c r="AA145" i="16"/>
  <c r="AA143" i="16"/>
  <c r="AB144" i="16"/>
  <c r="V200" i="16"/>
  <c r="V202" i="16"/>
  <c r="W201" i="16"/>
  <c r="AJ49" i="16"/>
  <c r="AM50" i="16"/>
  <c r="U226" i="16"/>
  <c r="U224" i="16"/>
  <c r="V225" i="16"/>
  <c r="R248" i="16"/>
  <c r="R250" i="16"/>
  <c r="S249" i="16"/>
  <c r="X167" i="16"/>
  <c r="X169" i="16"/>
  <c r="Y168" i="16"/>
  <c r="O293" i="16"/>
  <c r="O295" i="16"/>
  <c r="P294" i="16"/>
  <c r="N307" i="16"/>
  <c r="N305" i="16"/>
  <c r="O306" i="16"/>
  <c r="AD109" i="16"/>
  <c r="AD107" i="16"/>
  <c r="AE108" i="16"/>
  <c r="AL37" i="16"/>
  <c r="AJ45" i="16"/>
  <c r="AJ46" i="16" s="1"/>
  <c r="AJ43" i="16"/>
  <c r="P281" i="16"/>
  <c r="P283" i="16"/>
  <c r="Q282" i="16"/>
  <c r="W190" i="16"/>
  <c r="W188" i="16"/>
  <c r="X189" i="16"/>
  <c r="Y157" i="16"/>
  <c r="Y155" i="16"/>
  <c r="Z156" i="16"/>
  <c r="Q262" i="16"/>
  <c r="Q260" i="16"/>
  <c r="R261" i="16"/>
  <c r="AG76" i="16"/>
  <c r="AJ76" i="16" s="1"/>
  <c r="AO76" i="16" s="1"/>
  <c r="AG74" i="16"/>
  <c r="AJ75" i="16"/>
  <c r="AN75" i="16" s="1"/>
  <c r="C74" i="16"/>
  <c r="F74" i="16"/>
  <c r="D74" i="16"/>
  <c r="G74" i="16"/>
  <c r="E74" i="16"/>
  <c r="H74" i="16"/>
  <c r="V214" i="16"/>
  <c r="V212" i="16"/>
  <c r="W213" i="16"/>
  <c r="AB121" i="16"/>
  <c r="AB119" i="16"/>
  <c r="AC120" i="16"/>
  <c r="Y169" i="16" l="1"/>
  <c r="Y167" i="16"/>
  <c r="Z168" i="16"/>
  <c r="W212" i="16"/>
  <c r="W214" i="16"/>
  <c r="X213" i="16"/>
  <c r="S248" i="16"/>
  <c r="S250" i="16"/>
  <c r="T249" i="16"/>
  <c r="W200" i="16"/>
  <c r="W202" i="16"/>
  <c r="X201" i="16"/>
  <c r="P293" i="16"/>
  <c r="P295" i="16"/>
  <c r="Q294" i="16"/>
  <c r="AF131" i="16"/>
  <c r="AF133" i="16"/>
  <c r="AJ133" i="16" s="1"/>
  <c r="AO133" i="16" s="1"/>
  <c r="AJ132" i="16"/>
  <c r="AN132" i="16" s="1"/>
  <c r="C131" i="16"/>
  <c r="D131" i="16"/>
  <c r="H131" i="16"/>
  <c r="E131" i="16"/>
  <c r="F131" i="16"/>
  <c r="G131" i="16"/>
  <c r="Q281" i="16"/>
  <c r="Q283" i="16"/>
  <c r="R282" i="16"/>
  <c r="AJ61" i="16"/>
  <c r="AM62" i="16"/>
  <c r="Z157" i="16"/>
  <c r="Z155" i="16"/>
  <c r="AA156" i="16"/>
  <c r="AJ57" i="16"/>
  <c r="AJ58" i="16" s="1"/>
  <c r="AL49" i="16"/>
  <c r="AJ55" i="16"/>
  <c r="AE97" i="16"/>
  <c r="AE95" i="16"/>
  <c r="AF96" i="16"/>
  <c r="AJ74" i="16"/>
  <c r="AC121" i="16"/>
  <c r="AC119" i="16"/>
  <c r="AD120" i="16"/>
  <c r="X190" i="16"/>
  <c r="X188" i="16"/>
  <c r="Y189" i="16"/>
  <c r="U238" i="16"/>
  <c r="U236" i="16"/>
  <c r="V237" i="16"/>
  <c r="R260" i="16"/>
  <c r="R262" i="16"/>
  <c r="S261" i="16"/>
  <c r="O307" i="16"/>
  <c r="O305" i="16"/>
  <c r="P306" i="16"/>
  <c r="AE109" i="16"/>
  <c r="AE107" i="16"/>
  <c r="AF108" i="16"/>
  <c r="V226" i="16"/>
  <c r="V224" i="16"/>
  <c r="W225" i="16"/>
  <c r="AB145" i="16"/>
  <c r="AB143" i="16"/>
  <c r="AC144" i="16"/>
  <c r="W224" i="16" l="1"/>
  <c r="W226" i="16"/>
  <c r="X225" i="16"/>
  <c r="AJ131" i="16"/>
  <c r="AD119" i="16"/>
  <c r="AD121" i="16"/>
  <c r="AE120" i="16"/>
  <c r="X202" i="16"/>
  <c r="X200" i="16"/>
  <c r="Y201" i="16"/>
  <c r="AF109" i="16"/>
  <c r="AJ109" i="16" s="1"/>
  <c r="AO109" i="16" s="1"/>
  <c r="AF107" i="16"/>
  <c r="AJ108" i="16"/>
  <c r="AN108" i="16" s="1"/>
  <c r="E107" i="16"/>
  <c r="C107" i="16"/>
  <c r="AJ107" i="16" s="1"/>
  <c r="G107" i="16"/>
  <c r="D107" i="16"/>
  <c r="F107" i="16"/>
  <c r="H107" i="16"/>
  <c r="Z169" i="16"/>
  <c r="Z167" i="16"/>
  <c r="AA168" i="16"/>
  <c r="X214" i="16"/>
  <c r="X212" i="16"/>
  <c r="Y213" i="16"/>
  <c r="AM74" i="16"/>
  <c r="AJ73" i="16"/>
  <c r="T250" i="16"/>
  <c r="T248" i="16"/>
  <c r="U249" i="16"/>
  <c r="R283" i="16"/>
  <c r="R281" i="16"/>
  <c r="S282" i="16"/>
  <c r="AC143" i="16"/>
  <c r="AC145" i="16"/>
  <c r="AD144" i="16"/>
  <c r="AF95" i="16"/>
  <c r="AF97" i="16"/>
  <c r="AG96" i="16"/>
  <c r="AL61" i="16"/>
  <c r="AJ69" i="16"/>
  <c r="AJ70" i="16" s="1"/>
  <c r="AJ67" i="16"/>
  <c r="S260" i="16"/>
  <c r="S262" i="16"/>
  <c r="T261" i="16"/>
  <c r="V238" i="16"/>
  <c r="V236" i="16"/>
  <c r="W237" i="16"/>
  <c r="AA157" i="16"/>
  <c r="AA155" i="16"/>
  <c r="AB156" i="16"/>
  <c r="P307" i="16"/>
  <c r="P305" i="16"/>
  <c r="Q306" i="16"/>
  <c r="Q293" i="16"/>
  <c r="Q295" i="16"/>
  <c r="R294" i="16"/>
  <c r="Y188" i="16"/>
  <c r="Y190" i="16"/>
  <c r="Z189" i="16"/>
  <c r="AJ325" i="15"/>
  <c r="U250" i="16" l="1"/>
  <c r="U248" i="16"/>
  <c r="V249" i="16"/>
  <c r="AJ130" i="16"/>
  <c r="AM131" i="16"/>
  <c r="T260" i="16"/>
  <c r="T262" i="16"/>
  <c r="U261" i="16"/>
  <c r="AJ81" i="16"/>
  <c r="AJ82" i="16" s="1"/>
  <c r="AL73" i="16"/>
  <c r="AJ79" i="16"/>
  <c r="S283" i="16"/>
  <c r="S281" i="16"/>
  <c r="T282" i="16"/>
  <c r="Y214" i="16"/>
  <c r="Y212" i="16"/>
  <c r="Z213" i="16"/>
  <c r="Y202" i="16"/>
  <c r="Y200" i="16"/>
  <c r="Z201" i="16"/>
  <c r="X226" i="16"/>
  <c r="X224" i="16"/>
  <c r="Y225" i="16"/>
  <c r="AM107" i="16"/>
  <c r="AJ106" i="16"/>
  <c r="Z190" i="16"/>
  <c r="Z188" i="16"/>
  <c r="AA189" i="16"/>
  <c r="AD145" i="16"/>
  <c r="AD143" i="16"/>
  <c r="AE144" i="16"/>
  <c r="R295" i="16"/>
  <c r="R293" i="16"/>
  <c r="S294" i="16"/>
  <c r="W236" i="16"/>
  <c r="W238" i="16"/>
  <c r="X237" i="16"/>
  <c r="Q305" i="16"/>
  <c r="Q307" i="16"/>
  <c r="R306" i="16"/>
  <c r="AA169" i="16"/>
  <c r="AA167" i="16"/>
  <c r="AB168" i="16"/>
  <c r="AE121" i="16"/>
  <c r="AE119" i="16"/>
  <c r="AF120" i="16"/>
  <c r="AB157" i="16"/>
  <c r="AB155" i="16"/>
  <c r="AC156" i="16"/>
  <c r="AG95" i="16"/>
  <c r="AG97" i="16"/>
  <c r="AJ97" i="16" s="1"/>
  <c r="AO97" i="16" s="1"/>
  <c r="AJ96" i="16"/>
  <c r="AN96" i="16" s="1"/>
  <c r="C95" i="16"/>
  <c r="AJ95" i="16" s="1"/>
  <c r="D95" i="16"/>
  <c r="F95" i="16"/>
  <c r="E95" i="16"/>
  <c r="H95" i="16"/>
  <c r="G95" i="16"/>
  <c r="X8" i="15"/>
  <c r="M276" i="15"/>
  <c r="C278" i="15"/>
  <c r="C277" i="15"/>
  <c r="C275" i="15"/>
  <c r="C274" i="15"/>
  <c r="M183" i="15"/>
  <c r="C185" i="15"/>
  <c r="C184" i="15"/>
  <c r="C182" i="15"/>
  <c r="C181" i="15"/>
  <c r="M90" i="15"/>
  <c r="C92" i="15"/>
  <c r="C91" i="15"/>
  <c r="C89" i="15"/>
  <c r="C88" i="15"/>
  <c r="B9" i="15"/>
  <c r="C183" i="15" s="1"/>
  <c r="AM95" i="16" l="1"/>
  <c r="AJ94" i="16"/>
  <c r="AE145" i="16"/>
  <c r="AE143" i="16"/>
  <c r="AF144" i="16"/>
  <c r="Y226" i="16"/>
  <c r="Y224" i="16"/>
  <c r="Z225" i="16"/>
  <c r="T283" i="16"/>
  <c r="T281" i="16"/>
  <c r="U282" i="16"/>
  <c r="X236" i="16"/>
  <c r="X238" i="16"/>
  <c r="Y237" i="16"/>
  <c r="Z200" i="16"/>
  <c r="Z202" i="16"/>
  <c r="AA201" i="16"/>
  <c r="AL130" i="16"/>
  <c r="AJ136" i="16"/>
  <c r="AJ138" i="16"/>
  <c r="AJ139" i="16" s="1"/>
  <c r="U260" i="16"/>
  <c r="U262" i="16"/>
  <c r="V261" i="16"/>
  <c r="V250" i="16"/>
  <c r="V248" i="16"/>
  <c r="W249" i="16"/>
  <c r="AF121" i="16"/>
  <c r="AF119" i="16"/>
  <c r="AG120" i="16"/>
  <c r="AB169" i="16"/>
  <c r="AB167" i="16"/>
  <c r="AC168" i="16"/>
  <c r="AA190" i="16"/>
  <c r="AA188" i="16"/>
  <c r="AB189" i="16"/>
  <c r="AC155" i="16"/>
  <c r="AC157" i="16"/>
  <c r="AD156" i="16"/>
  <c r="S295" i="16"/>
  <c r="S293" i="16"/>
  <c r="T294" i="16"/>
  <c r="R305" i="16"/>
  <c r="R307" i="16"/>
  <c r="S306" i="16"/>
  <c r="AL106" i="16"/>
  <c r="AJ112" i="16"/>
  <c r="AJ114" i="16"/>
  <c r="AJ115" i="16" s="1"/>
  <c r="Z212" i="16"/>
  <c r="Z214" i="16"/>
  <c r="AA213" i="16"/>
  <c r="C276" i="15"/>
  <c r="C90" i="15"/>
  <c r="V262" i="16" l="1"/>
  <c r="V260" i="16"/>
  <c r="W261" i="16"/>
  <c r="Y236" i="16"/>
  <c r="Y238" i="16"/>
  <c r="Z237" i="16"/>
  <c r="AF143" i="16"/>
  <c r="AF145" i="16"/>
  <c r="AG144" i="16"/>
  <c r="Z226" i="16"/>
  <c r="Z224" i="16"/>
  <c r="AA225" i="16"/>
  <c r="AB190" i="16"/>
  <c r="AB188" i="16"/>
  <c r="AC189" i="16"/>
  <c r="S307" i="16"/>
  <c r="S305" i="16"/>
  <c r="T306" i="16"/>
  <c r="AD155" i="16"/>
  <c r="AD157" i="16"/>
  <c r="AE156" i="16"/>
  <c r="AL94" i="16"/>
  <c r="AJ100" i="16"/>
  <c r="AJ102" i="16"/>
  <c r="AJ103" i="16" s="1"/>
  <c r="AG119" i="16"/>
  <c r="AG121" i="16"/>
  <c r="AJ121" i="16" s="1"/>
  <c r="AO121" i="16" s="1"/>
  <c r="AJ120" i="16"/>
  <c r="AN120" i="16" s="1"/>
  <c r="C119" i="16"/>
  <c r="AJ119" i="16" s="1"/>
  <c r="D119" i="16"/>
  <c r="H119" i="16"/>
  <c r="E119" i="16"/>
  <c r="G119" i="16"/>
  <c r="F119" i="16"/>
  <c r="AA212" i="16"/>
  <c r="AA214" i="16"/>
  <c r="AB213" i="16"/>
  <c r="U281" i="16"/>
  <c r="U283" i="16"/>
  <c r="V282" i="16"/>
  <c r="T295" i="16"/>
  <c r="T293" i="16"/>
  <c r="U294" i="16"/>
  <c r="W250" i="16"/>
  <c r="W248" i="16"/>
  <c r="X249" i="16"/>
  <c r="AC169" i="16"/>
  <c r="AC167" i="16"/>
  <c r="AD168" i="16"/>
  <c r="AA200" i="16"/>
  <c r="AA202" i="16"/>
  <c r="AB201" i="16"/>
  <c r="F272" i="15"/>
  <c r="C272" i="15"/>
  <c r="B272" i="15"/>
  <c r="F179" i="15"/>
  <c r="C179" i="15"/>
  <c r="B179" i="15"/>
  <c r="F86" i="15"/>
  <c r="C86" i="15"/>
  <c r="B86" i="15"/>
  <c r="H277" i="15"/>
  <c r="H276" i="15"/>
  <c r="H275" i="15"/>
  <c r="H274" i="15"/>
  <c r="AC190" i="16" l="1"/>
  <c r="AC188" i="16"/>
  <c r="AD189" i="16"/>
  <c r="X250" i="16"/>
  <c r="X248" i="16"/>
  <c r="Y249" i="16"/>
  <c r="Z238" i="16"/>
  <c r="Z236" i="16"/>
  <c r="AA237" i="16"/>
  <c r="AM119" i="16"/>
  <c r="AJ118" i="16"/>
  <c r="AE157" i="16"/>
  <c r="AE155" i="16"/>
  <c r="AF156" i="16"/>
  <c r="AB214" i="16"/>
  <c r="AB212" i="16"/>
  <c r="AC213" i="16"/>
  <c r="AA224" i="16"/>
  <c r="AA226" i="16"/>
  <c r="AB225" i="16"/>
  <c r="U295" i="16"/>
  <c r="U293" i="16"/>
  <c r="V294" i="16"/>
  <c r="W262" i="16"/>
  <c r="W260" i="16"/>
  <c r="X261" i="16"/>
  <c r="V281" i="16"/>
  <c r="V283" i="16"/>
  <c r="W282" i="16"/>
  <c r="AB202" i="16"/>
  <c r="AB200" i="16"/>
  <c r="AC201" i="16"/>
  <c r="T307" i="16"/>
  <c r="T305" i="16"/>
  <c r="U306" i="16"/>
  <c r="AD167" i="16"/>
  <c r="AD169" i="16"/>
  <c r="AJ169" i="16" s="1"/>
  <c r="AO169" i="16" s="1"/>
  <c r="E167" i="16"/>
  <c r="C167" i="16"/>
  <c r="AJ168" i="16"/>
  <c r="AN168" i="16" s="1"/>
  <c r="D167" i="16"/>
  <c r="F167" i="16"/>
  <c r="H167" i="16"/>
  <c r="G167" i="16"/>
  <c r="AG143" i="16"/>
  <c r="AG145" i="16"/>
  <c r="AJ145" i="16" s="1"/>
  <c r="AO145" i="16" s="1"/>
  <c r="C143" i="16"/>
  <c r="E143" i="16"/>
  <c r="AJ144" i="16"/>
  <c r="AN144" i="16" s="1"/>
  <c r="D143" i="16"/>
  <c r="F143" i="16"/>
  <c r="G143" i="16"/>
  <c r="H143" i="16"/>
  <c r="AJ323" i="15"/>
  <c r="AR323" i="15" s="1"/>
  <c r="AJ321" i="15"/>
  <c r="AQ321" i="15" s="1"/>
  <c r="AJ320" i="15"/>
  <c r="AP320" i="15" s="1"/>
  <c r="AJ311" i="15"/>
  <c r="AR311" i="15" s="1"/>
  <c r="AJ309" i="15"/>
  <c r="AQ309" i="15" s="1"/>
  <c r="AJ308" i="15"/>
  <c r="AP308" i="15" s="1"/>
  <c r="AJ299" i="15"/>
  <c r="AR299" i="15" s="1"/>
  <c r="AJ297" i="15"/>
  <c r="AQ297" i="15" s="1"/>
  <c r="AJ296" i="15"/>
  <c r="AP296" i="15" s="1"/>
  <c r="AJ287" i="15"/>
  <c r="AR287" i="15" s="1"/>
  <c r="AJ285" i="15"/>
  <c r="AQ285" i="15" s="1"/>
  <c r="AJ284" i="15"/>
  <c r="AP284" i="15" s="1"/>
  <c r="AJ266" i="15"/>
  <c r="AR266" i="15" s="1"/>
  <c r="AJ264" i="15"/>
  <c r="AQ264" i="15" s="1"/>
  <c r="AJ263" i="15"/>
  <c r="AP263" i="15" s="1"/>
  <c r="AJ254" i="15"/>
  <c r="AR254" i="15" s="1"/>
  <c r="AJ252" i="15"/>
  <c r="AQ252" i="15" s="1"/>
  <c r="AJ251" i="15"/>
  <c r="AP251" i="15" s="1"/>
  <c r="AJ242" i="15"/>
  <c r="AR242" i="15" s="1"/>
  <c r="AJ240" i="15"/>
  <c r="AQ240" i="15" s="1"/>
  <c r="AJ239" i="15"/>
  <c r="AP239" i="15" s="1"/>
  <c r="AJ230" i="15"/>
  <c r="AR230" i="15" s="1"/>
  <c r="AJ228" i="15"/>
  <c r="AQ228" i="15" s="1"/>
  <c r="AJ227" i="15"/>
  <c r="AP227" i="15" s="1"/>
  <c r="H184" i="15"/>
  <c r="H183" i="15"/>
  <c r="H182" i="15"/>
  <c r="H181" i="15"/>
  <c r="H91" i="15"/>
  <c r="H90" i="15"/>
  <c r="H89" i="15"/>
  <c r="H88" i="15"/>
  <c r="AJ218" i="15"/>
  <c r="AR218" i="15" s="1"/>
  <c r="AJ216" i="15"/>
  <c r="AQ216" i="15" s="1"/>
  <c r="AJ215" i="15"/>
  <c r="AP215" i="15" s="1"/>
  <c r="AJ206" i="15"/>
  <c r="AR206" i="15" s="1"/>
  <c r="AJ204" i="15"/>
  <c r="AQ204" i="15" s="1"/>
  <c r="AJ203" i="15"/>
  <c r="AP203" i="15" s="1"/>
  <c r="AJ194" i="15"/>
  <c r="AR194" i="15" s="1"/>
  <c r="AJ192" i="15"/>
  <c r="AQ192" i="15" s="1"/>
  <c r="AJ191" i="15"/>
  <c r="AP191" i="15" s="1"/>
  <c r="AJ173" i="15"/>
  <c r="AR173" i="15" s="1"/>
  <c r="AJ171" i="15"/>
  <c r="AQ171" i="15" s="1"/>
  <c r="AJ170" i="15"/>
  <c r="AP170" i="15" s="1"/>
  <c r="AJ161" i="15"/>
  <c r="AR161" i="15" s="1"/>
  <c r="AJ159" i="15"/>
  <c r="AQ159" i="15" s="1"/>
  <c r="AJ158" i="15"/>
  <c r="AJ149" i="15"/>
  <c r="AR149" i="15" s="1"/>
  <c r="AJ147" i="15"/>
  <c r="AQ147" i="15" s="1"/>
  <c r="AJ146" i="15"/>
  <c r="AP146" i="15" s="1"/>
  <c r="AJ137" i="15"/>
  <c r="AR137" i="15" s="1"/>
  <c r="AJ135" i="15"/>
  <c r="AQ135" i="15" s="1"/>
  <c r="AJ134" i="15"/>
  <c r="AP134" i="15" s="1"/>
  <c r="AJ125" i="15"/>
  <c r="AR125" i="15" s="1"/>
  <c r="AJ123" i="15"/>
  <c r="AQ123" i="15" s="1"/>
  <c r="AJ122" i="15"/>
  <c r="AP122" i="15" s="1"/>
  <c r="AJ113" i="15"/>
  <c r="AR113" i="15" s="1"/>
  <c r="AJ111" i="15"/>
  <c r="AQ111" i="15" s="1"/>
  <c r="AJ110" i="15"/>
  <c r="AP110" i="15" s="1"/>
  <c r="AJ101" i="15"/>
  <c r="AR101" i="15" s="1"/>
  <c r="AJ99" i="15"/>
  <c r="AQ99" i="15" s="1"/>
  <c r="AJ98" i="15"/>
  <c r="AP98" i="15" s="1"/>
  <c r="AJ80" i="15"/>
  <c r="AR80" i="15" s="1"/>
  <c r="AJ78" i="15"/>
  <c r="AQ78" i="15" s="1"/>
  <c r="AJ77" i="15"/>
  <c r="AP77" i="15" s="1"/>
  <c r="AJ68" i="15"/>
  <c r="AR68" i="15" s="1"/>
  <c r="AJ66" i="15"/>
  <c r="AQ66" i="15" s="1"/>
  <c r="AJ65" i="15"/>
  <c r="AP65" i="15" s="1"/>
  <c r="AJ56" i="15"/>
  <c r="AR56" i="15" s="1"/>
  <c r="AJ54" i="15"/>
  <c r="AQ54" i="15" s="1"/>
  <c r="AJ53" i="15"/>
  <c r="AP53" i="15" s="1"/>
  <c r="AJ44" i="15"/>
  <c r="AR44" i="15" s="1"/>
  <c r="AJ42" i="15"/>
  <c r="AQ42" i="15" s="1"/>
  <c r="AJ41" i="15"/>
  <c r="AP41" i="15" s="1"/>
  <c r="AJ32" i="15"/>
  <c r="AJ30" i="15"/>
  <c r="AQ30" i="15" s="1"/>
  <c r="AJ29" i="15"/>
  <c r="AP29" i="15" s="1"/>
  <c r="AJ17" i="15"/>
  <c r="AP17" i="15" s="1"/>
  <c r="Y248" i="16" l="1"/>
  <c r="Y250" i="16"/>
  <c r="Z249" i="16"/>
  <c r="V295" i="16"/>
  <c r="V293" i="16"/>
  <c r="W294" i="16"/>
  <c r="U305" i="16"/>
  <c r="U307" i="16"/>
  <c r="V306" i="16"/>
  <c r="AB224" i="16"/>
  <c r="AB226" i="16"/>
  <c r="AC225" i="16"/>
  <c r="W283" i="16"/>
  <c r="W281" i="16"/>
  <c r="X282" i="16"/>
  <c r="X262" i="16"/>
  <c r="X260" i="16"/>
  <c r="Y261" i="16"/>
  <c r="AJ124" i="16"/>
  <c r="AL118" i="16"/>
  <c r="AJ126" i="16"/>
  <c r="AJ127" i="16" s="1"/>
  <c r="AD188" i="16"/>
  <c r="AD190" i="16"/>
  <c r="AE189" i="16"/>
  <c r="AJ143" i="16"/>
  <c r="AF155" i="16"/>
  <c r="AF157" i="16"/>
  <c r="AG156" i="16"/>
  <c r="AJ167" i="16"/>
  <c r="AC202" i="16"/>
  <c r="AC200" i="16"/>
  <c r="AD201" i="16"/>
  <c r="AC214" i="16"/>
  <c r="AC212" i="16"/>
  <c r="AD213" i="16"/>
  <c r="AA236" i="16"/>
  <c r="AA238" i="16"/>
  <c r="AB237" i="16"/>
  <c r="AR32" i="15"/>
  <c r="AP158" i="15"/>
  <c r="AP7" i="15" s="1"/>
  <c r="AM167" i="16" l="1"/>
  <c r="AJ166" i="16"/>
  <c r="W293" i="16"/>
  <c r="W295" i="16"/>
  <c r="X294" i="16"/>
  <c r="AC226" i="16"/>
  <c r="AC224" i="16"/>
  <c r="AD225" i="16"/>
  <c r="AD214" i="16"/>
  <c r="AD212" i="16"/>
  <c r="AE213" i="16"/>
  <c r="Y262" i="16"/>
  <c r="Y260" i="16"/>
  <c r="Z261" i="16"/>
  <c r="Z248" i="16"/>
  <c r="Z250" i="16"/>
  <c r="AA249" i="16"/>
  <c r="AB236" i="16"/>
  <c r="AB238" i="16"/>
  <c r="AC237" i="16"/>
  <c r="AD202" i="16"/>
  <c r="AD200" i="16"/>
  <c r="AE201" i="16"/>
  <c r="X283" i="16"/>
  <c r="X281" i="16"/>
  <c r="Y282" i="16"/>
  <c r="AG155" i="16"/>
  <c r="AG157" i="16"/>
  <c r="AJ157" i="16" s="1"/>
  <c r="AO157" i="16" s="1"/>
  <c r="AJ156" i="16"/>
  <c r="AN156" i="16" s="1"/>
  <c r="F155" i="16"/>
  <c r="C155" i="16"/>
  <c r="AJ155" i="16" s="1"/>
  <c r="E155" i="16"/>
  <c r="D155" i="16"/>
  <c r="G155" i="16"/>
  <c r="H155" i="16"/>
  <c r="AJ142" i="16"/>
  <c r="AM143" i="16"/>
  <c r="V307" i="16"/>
  <c r="V305" i="16"/>
  <c r="W306" i="16"/>
  <c r="AE190" i="16"/>
  <c r="AE188" i="16"/>
  <c r="AF189" i="16"/>
  <c r="C15" i="15"/>
  <c r="AE200" i="16" l="1"/>
  <c r="AE202" i="16"/>
  <c r="AF201" i="16"/>
  <c r="Z260" i="16"/>
  <c r="Z262" i="16"/>
  <c r="AA261" i="16"/>
  <c r="X295" i="16"/>
  <c r="X293" i="16"/>
  <c r="Y294" i="16"/>
  <c r="AL142" i="16"/>
  <c r="AJ148" i="16"/>
  <c r="AJ150" i="16"/>
  <c r="AJ151" i="16" s="1"/>
  <c r="AE212" i="16"/>
  <c r="AE214" i="16"/>
  <c r="AF213" i="16"/>
  <c r="AJ172" i="16"/>
  <c r="AL166" i="16"/>
  <c r="AJ174" i="16"/>
  <c r="AJ175" i="16" s="1"/>
  <c r="AJ154" i="16"/>
  <c r="AM155" i="16"/>
  <c r="AD226" i="16"/>
  <c r="AD224" i="16"/>
  <c r="AE225" i="16"/>
  <c r="AF190" i="16"/>
  <c r="AF188" i="16"/>
  <c r="AG189" i="16"/>
  <c r="AC236" i="16"/>
  <c r="AC238" i="16"/>
  <c r="AD237" i="16"/>
  <c r="Y281" i="16"/>
  <c r="Y283" i="16"/>
  <c r="Z282" i="16"/>
  <c r="W307" i="16"/>
  <c r="W305" i="16"/>
  <c r="X306" i="16"/>
  <c r="AA250" i="16"/>
  <c r="AA248" i="16"/>
  <c r="AB249" i="16"/>
  <c r="C16" i="15"/>
  <c r="C14" i="15"/>
  <c r="X187" i="15"/>
  <c r="AB250" i="16" l="1"/>
  <c r="AB248" i="16"/>
  <c r="AC249" i="16"/>
  <c r="AD238" i="16"/>
  <c r="AD236" i="16"/>
  <c r="AE237" i="16"/>
  <c r="AA260" i="16"/>
  <c r="AA262" i="16"/>
  <c r="AB261" i="16"/>
  <c r="AF214" i="16"/>
  <c r="AF212" i="16"/>
  <c r="AG213" i="16"/>
  <c r="AF202" i="16"/>
  <c r="AJ202" i="16" s="1"/>
  <c r="AO202" i="16" s="1"/>
  <c r="AF200" i="16"/>
  <c r="AJ201" i="16"/>
  <c r="AN201" i="16" s="1"/>
  <c r="C200" i="16"/>
  <c r="D200" i="16"/>
  <c r="E200" i="16"/>
  <c r="F200" i="16"/>
  <c r="G200" i="16"/>
  <c r="H200" i="16"/>
  <c r="AE224" i="16"/>
  <c r="AE226" i="16"/>
  <c r="AF225" i="16"/>
  <c r="X307" i="16"/>
  <c r="X305" i="16"/>
  <c r="Y306" i="16"/>
  <c r="AG188" i="16"/>
  <c r="AG190" i="16"/>
  <c r="AJ190" i="16" s="1"/>
  <c r="AO190" i="16" s="1"/>
  <c r="AJ189" i="16"/>
  <c r="AN189" i="16" s="1"/>
  <c r="C188" i="16"/>
  <c r="F188" i="16"/>
  <c r="E188" i="16"/>
  <c r="D188" i="16"/>
  <c r="G188" i="16"/>
  <c r="H188" i="16"/>
  <c r="AL154" i="16"/>
  <c r="AJ162" i="16"/>
  <c r="AJ163" i="16" s="1"/>
  <c r="AJ160" i="16"/>
  <c r="Z283" i="16"/>
  <c r="Z281" i="16"/>
  <c r="AA282" i="16"/>
  <c r="Y295" i="16"/>
  <c r="Y293" i="16"/>
  <c r="Z294" i="16"/>
  <c r="BC188" i="15"/>
  <c r="BB188" i="15"/>
  <c r="BA188" i="15"/>
  <c r="AZ188" i="15"/>
  <c r="AY188" i="15"/>
  <c r="AX188" i="15"/>
  <c r="AW188" i="15"/>
  <c r="AU188" i="15"/>
  <c r="AT188" i="15"/>
  <c r="AS188" i="15"/>
  <c r="AJ200" i="16" l="1"/>
  <c r="AM200" i="16" s="1"/>
  <c r="Y305" i="16"/>
  <c r="Y307" i="16"/>
  <c r="Z306" i="16"/>
  <c r="Z295" i="16"/>
  <c r="Z293" i="16"/>
  <c r="AA294" i="16"/>
  <c r="AC248" i="16"/>
  <c r="AC250" i="16"/>
  <c r="AD249" i="16"/>
  <c r="AA283" i="16"/>
  <c r="AA281" i="16"/>
  <c r="AB282" i="16"/>
  <c r="AE238" i="16"/>
  <c r="AE236" i="16"/>
  <c r="AF237" i="16"/>
  <c r="AG214" i="16"/>
  <c r="AJ214" i="16" s="1"/>
  <c r="AO214" i="16" s="1"/>
  <c r="AG212" i="16"/>
  <c r="AJ213" i="16"/>
  <c r="AN213" i="16" s="1"/>
  <c r="C212" i="16"/>
  <c r="E212" i="16"/>
  <c r="H212" i="16"/>
  <c r="G212" i="16"/>
  <c r="F212" i="16"/>
  <c r="D212" i="16"/>
  <c r="AJ188" i="16"/>
  <c r="AF226" i="16"/>
  <c r="AJ226" i="16" s="1"/>
  <c r="AO226" i="16" s="1"/>
  <c r="AF224" i="16"/>
  <c r="AJ225" i="16"/>
  <c r="AN225" i="16" s="1"/>
  <c r="C224" i="16"/>
  <c r="E224" i="16"/>
  <c r="D224" i="16"/>
  <c r="F224" i="16"/>
  <c r="G224" i="16"/>
  <c r="H224" i="16"/>
  <c r="AB262" i="16"/>
  <c r="AB260" i="16"/>
  <c r="AC261" i="16"/>
  <c r="AJ20" i="15"/>
  <c r="AR20" i="15" s="1"/>
  <c r="AR7" i="15" s="1"/>
  <c r="AJ18" i="15"/>
  <c r="AQ18" i="15" s="1"/>
  <c r="B13" i="15"/>
  <c r="P9" i="15"/>
  <c r="Q276" i="15" s="1"/>
  <c r="AJ199" i="16" l="1"/>
  <c r="Z307" i="16"/>
  <c r="Z305" i="16"/>
  <c r="AA306" i="16"/>
  <c r="AJ212" i="16"/>
  <c r="AD250" i="16"/>
  <c r="AD248" i="16"/>
  <c r="AE249" i="16"/>
  <c r="AJ187" i="16"/>
  <c r="AM188" i="16"/>
  <c r="AC262" i="16"/>
  <c r="AC260" i="16"/>
  <c r="AD261" i="16"/>
  <c r="AF236" i="16"/>
  <c r="AF238" i="16"/>
  <c r="AG237" i="16"/>
  <c r="AL199" i="16"/>
  <c r="AJ207" i="16"/>
  <c r="AJ208" i="16" s="1"/>
  <c r="AJ205" i="16"/>
  <c r="AB283" i="16"/>
  <c r="AB281" i="16"/>
  <c r="AC282" i="16"/>
  <c r="AJ224" i="16"/>
  <c r="AA295" i="16"/>
  <c r="AA293" i="16"/>
  <c r="AB294" i="16"/>
  <c r="AQ7" i="15"/>
  <c r="X7" i="15" s="1"/>
  <c r="Q90" i="15"/>
  <c r="Q183" i="15"/>
  <c r="C27" i="15"/>
  <c r="AD15" i="15"/>
  <c r="R15" i="15"/>
  <c r="F15" i="15"/>
  <c r="L15" i="15"/>
  <c r="J15" i="15"/>
  <c r="AC15" i="15"/>
  <c r="Q15" i="15"/>
  <c r="E15" i="15"/>
  <c r="AB15" i="15"/>
  <c r="P15" i="15"/>
  <c r="AG15" i="15"/>
  <c r="D15" i="15"/>
  <c r="AA15" i="15"/>
  <c r="O15" i="15"/>
  <c r="AF15" i="15"/>
  <c r="M15" i="15"/>
  <c r="K15" i="15"/>
  <c r="H15" i="15"/>
  <c r="G15" i="15"/>
  <c r="Z15" i="15"/>
  <c r="N15" i="15"/>
  <c r="AE15" i="15"/>
  <c r="Y15" i="15"/>
  <c r="V15" i="15"/>
  <c r="T15" i="15"/>
  <c r="X15" i="15"/>
  <c r="X14" i="15" s="1"/>
  <c r="W15" i="15"/>
  <c r="W14" i="15" s="1"/>
  <c r="U15" i="15"/>
  <c r="I15" i="15"/>
  <c r="S15" i="15"/>
  <c r="AC281" i="16" l="1"/>
  <c r="AC283" i="16"/>
  <c r="AD282" i="16"/>
  <c r="AM212" i="16"/>
  <c r="AJ211" i="16"/>
  <c r="AA307" i="16"/>
  <c r="AA305" i="16"/>
  <c r="AB306" i="16"/>
  <c r="AB295" i="16"/>
  <c r="AB293" i="16"/>
  <c r="AC294" i="16"/>
  <c r="AM224" i="16"/>
  <c r="AJ223" i="16"/>
  <c r="AE250" i="16"/>
  <c r="AE248" i="16"/>
  <c r="AF249" i="16"/>
  <c r="AD260" i="16"/>
  <c r="AD262" i="16"/>
  <c r="AE261" i="16"/>
  <c r="AG236" i="16"/>
  <c r="AG238" i="16"/>
  <c r="AJ238" i="16" s="1"/>
  <c r="AO238" i="16" s="1"/>
  <c r="E236" i="16"/>
  <c r="AJ237" i="16"/>
  <c r="AN237" i="16" s="1"/>
  <c r="D236" i="16"/>
  <c r="C236" i="16"/>
  <c r="F236" i="16"/>
  <c r="G236" i="16"/>
  <c r="H236" i="16"/>
  <c r="AL187" i="16"/>
  <c r="AJ195" i="16"/>
  <c r="AJ196" i="16" s="1"/>
  <c r="AJ193" i="16"/>
  <c r="AJ22" i="15"/>
  <c r="AJ15" i="15"/>
  <c r="AN15" i="15" s="1"/>
  <c r="C28" i="15"/>
  <c r="V16" i="15"/>
  <c r="V14" i="15"/>
  <c r="M16" i="15"/>
  <c r="M14" i="15"/>
  <c r="E16" i="15"/>
  <c r="E14" i="15"/>
  <c r="Y14" i="15"/>
  <c r="Q16" i="15"/>
  <c r="Q14" i="15"/>
  <c r="S16" i="15"/>
  <c r="S14" i="15"/>
  <c r="I16" i="15"/>
  <c r="I14" i="15"/>
  <c r="N16" i="15"/>
  <c r="N14" i="15"/>
  <c r="J16" i="15"/>
  <c r="J14" i="15"/>
  <c r="U16" i="15"/>
  <c r="U14" i="15"/>
  <c r="D16" i="15"/>
  <c r="D14" i="15"/>
  <c r="L16" i="15"/>
  <c r="L14" i="15"/>
  <c r="G16" i="15"/>
  <c r="G14" i="15"/>
  <c r="F16" i="15"/>
  <c r="F14" i="15"/>
  <c r="H16" i="15"/>
  <c r="H14" i="15"/>
  <c r="P16" i="15"/>
  <c r="P14" i="15"/>
  <c r="R16" i="15"/>
  <c r="R14" i="15"/>
  <c r="O16" i="15"/>
  <c r="O14" i="15"/>
  <c r="T16" i="15"/>
  <c r="T14" i="15"/>
  <c r="K16" i="15"/>
  <c r="K14" i="15"/>
  <c r="AA14" i="15"/>
  <c r="Z14" i="15"/>
  <c r="AF14" i="15"/>
  <c r="AE14" i="15"/>
  <c r="AG14" i="15"/>
  <c r="AB14" i="15"/>
  <c r="AD14" i="15"/>
  <c r="AC14" i="15"/>
  <c r="Y16" i="15"/>
  <c r="AF16" i="15"/>
  <c r="AE16" i="15"/>
  <c r="AC16" i="15"/>
  <c r="AA16" i="15"/>
  <c r="Z16" i="15"/>
  <c r="W16" i="15"/>
  <c r="AG16" i="15"/>
  <c r="X16" i="15"/>
  <c r="AB16" i="15"/>
  <c r="AD16" i="15"/>
  <c r="B25" i="15"/>
  <c r="C39" i="15" s="1"/>
  <c r="D27" i="15"/>
  <c r="AF250" i="16" l="1"/>
  <c r="AF248" i="16"/>
  <c r="AG249" i="16"/>
  <c r="AJ229" i="16"/>
  <c r="AL223" i="16"/>
  <c r="AJ231" i="16"/>
  <c r="AJ232" i="16" s="1"/>
  <c r="AJ219" i="16"/>
  <c r="AJ220" i="16" s="1"/>
  <c r="AL211" i="16"/>
  <c r="AJ217" i="16"/>
  <c r="AC295" i="16"/>
  <c r="AC293" i="16"/>
  <c r="AD294" i="16"/>
  <c r="AD281" i="16"/>
  <c r="AD283" i="16"/>
  <c r="AE282" i="16"/>
  <c r="AB307" i="16"/>
  <c r="AB305" i="16"/>
  <c r="AC306" i="16"/>
  <c r="AE260" i="16"/>
  <c r="AE262" i="16"/>
  <c r="AF261" i="16"/>
  <c r="AJ236" i="16"/>
  <c r="D28" i="15"/>
  <c r="D39" i="15"/>
  <c r="B37" i="15"/>
  <c r="C51" i="15" s="1"/>
  <c r="C40" i="15"/>
  <c r="AJ16" i="15"/>
  <c r="E27" i="15"/>
  <c r="AJ14" i="15"/>
  <c r="AE283" i="16" l="1"/>
  <c r="AE281" i="16"/>
  <c r="AF282" i="16"/>
  <c r="AF262" i="16"/>
  <c r="AJ262" i="16" s="1"/>
  <c r="AO262" i="16" s="1"/>
  <c r="AF260" i="16"/>
  <c r="AJ261" i="16"/>
  <c r="AN261" i="16" s="1"/>
  <c r="C260" i="16"/>
  <c r="AJ260" i="16" s="1"/>
  <c r="D260" i="16"/>
  <c r="F260" i="16"/>
  <c r="E260" i="16"/>
  <c r="H260" i="16"/>
  <c r="G260" i="16"/>
  <c r="AD295" i="16"/>
  <c r="AD293" i="16"/>
  <c r="AE294" i="16"/>
  <c r="AM236" i="16"/>
  <c r="AJ235" i="16"/>
  <c r="AC305" i="16"/>
  <c r="AC307" i="16"/>
  <c r="AD306" i="16"/>
  <c r="AG248" i="16"/>
  <c r="AG250" i="16"/>
  <c r="AJ250" i="16" s="1"/>
  <c r="AO250" i="16" s="1"/>
  <c r="D248" i="16"/>
  <c r="AJ249" i="16"/>
  <c r="AN249" i="16" s="1"/>
  <c r="E248" i="16"/>
  <c r="F248" i="16"/>
  <c r="G248" i="16"/>
  <c r="C248" i="16"/>
  <c r="H248" i="16"/>
  <c r="AO16" i="15"/>
  <c r="D40" i="15"/>
  <c r="AJ13" i="15"/>
  <c r="AM14" i="15"/>
  <c r="E28" i="15"/>
  <c r="C52" i="15"/>
  <c r="E39" i="15"/>
  <c r="D51" i="15"/>
  <c r="F27" i="15"/>
  <c r="B49" i="15"/>
  <c r="C63" i="15" s="1"/>
  <c r="AE293" i="16" l="1"/>
  <c r="AE295" i="16"/>
  <c r="AF294" i="16"/>
  <c r="AJ248" i="16"/>
  <c r="AF283" i="16"/>
  <c r="AF281" i="16"/>
  <c r="AG282" i="16"/>
  <c r="AM260" i="16"/>
  <c r="AJ259" i="16"/>
  <c r="AL235" i="16"/>
  <c r="AJ241" i="16"/>
  <c r="AJ243" i="16"/>
  <c r="AJ244" i="16" s="1"/>
  <c r="AD307" i="16"/>
  <c r="AD305" i="16"/>
  <c r="AE306" i="16"/>
  <c r="AJ19" i="15"/>
  <c r="E51" i="15"/>
  <c r="F51" i="15" s="1"/>
  <c r="E40" i="15"/>
  <c r="AJ21" i="15"/>
  <c r="AL13" i="15"/>
  <c r="F28" i="15"/>
  <c r="F39" i="15"/>
  <c r="D52" i="15"/>
  <c r="G27" i="15"/>
  <c r="D63" i="15"/>
  <c r="B61" i="15"/>
  <c r="C75" i="15" s="1"/>
  <c r="C64" i="15"/>
  <c r="AG283" i="16" l="1"/>
  <c r="AJ283" i="16" s="1"/>
  <c r="AO283" i="16" s="1"/>
  <c r="AG281" i="16"/>
  <c r="AJ282" i="16"/>
  <c r="AN282" i="16" s="1"/>
  <c r="C281" i="16"/>
  <c r="D281" i="16"/>
  <c r="E281" i="16"/>
  <c r="F281" i="16"/>
  <c r="H281" i="16"/>
  <c r="G281" i="16"/>
  <c r="AJ247" i="16"/>
  <c r="AM248" i="16"/>
  <c r="AL259" i="16"/>
  <c r="AJ267" i="16"/>
  <c r="AJ268" i="16" s="1"/>
  <c r="AJ265" i="16"/>
  <c r="AF293" i="16"/>
  <c r="AF295" i="16"/>
  <c r="AJ295" i="16" s="1"/>
  <c r="AO295" i="16" s="1"/>
  <c r="C293" i="16"/>
  <c r="AJ293" i="16" s="1"/>
  <c r="AJ294" i="16"/>
  <c r="AN294" i="16" s="1"/>
  <c r="D293" i="16"/>
  <c r="H293" i="16"/>
  <c r="F293" i="16"/>
  <c r="E293" i="16"/>
  <c r="G293" i="16"/>
  <c r="AE307" i="16"/>
  <c r="AE305" i="16"/>
  <c r="AF306" i="16"/>
  <c r="E52" i="15"/>
  <c r="D64" i="15"/>
  <c r="F40" i="15"/>
  <c r="H27" i="15"/>
  <c r="H28" i="15" s="1"/>
  <c r="G39" i="15"/>
  <c r="E63" i="15"/>
  <c r="G28" i="15"/>
  <c r="D75" i="15"/>
  <c r="B73" i="15"/>
  <c r="C96" i="15" s="1"/>
  <c r="C76" i="15"/>
  <c r="F52" i="15"/>
  <c r="G51" i="15"/>
  <c r="AJ281" i="16" l="1"/>
  <c r="AM281" i="16" s="1"/>
  <c r="AF307" i="16"/>
  <c r="AF305" i="16"/>
  <c r="AG306" i="16"/>
  <c r="AL247" i="16"/>
  <c r="AJ253" i="16"/>
  <c r="AJ255" i="16"/>
  <c r="AJ256" i="16" s="1"/>
  <c r="AJ292" i="16"/>
  <c r="AM293" i="16"/>
  <c r="I27" i="15"/>
  <c r="I26" i="15" s="1"/>
  <c r="E64" i="15"/>
  <c r="C97" i="15"/>
  <c r="G40" i="15"/>
  <c r="D76" i="15"/>
  <c r="H39" i="15"/>
  <c r="H40" i="15" s="1"/>
  <c r="F63" i="15"/>
  <c r="D96" i="15"/>
  <c r="D97" i="15" s="1"/>
  <c r="E75" i="15"/>
  <c r="B94" i="15"/>
  <c r="C108" i="15" s="1"/>
  <c r="G52" i="15"/>
  <c r="H51" i="15"/>
  <c r="AJ280" i="16" l="1"/>
  <c r="AG305" i="16"/>
  <c r="AG307" i="16"/>
  <c r="AJ307" i="16" s="1"/>
  <c r="AO307" i="16" s="1"/>
  <c r="AO7" i="16" s="1"/>
  <c r="AJ306" i="16"/>
  <c r="AN306" i="16" s="1"/>
  <c r="AN7" i="16" s="1"/>
  <c r="V7" i="16" s="1"/>
  <c r="F305" i="16"/>
  <c r="E305" i="16"/>
  <c r="C305" i="16"/>
  <c r="H305" i="16"/>
  <c r="D305" i="16"/>
  <c r="G305" i="16"/>
  <c r="AJ298" i="16"/>
  <c r="AL292" i="16"/>
  <c r="AJ300" i="16"/>
  <c r="AJ301" i="16" s="1"/>
  <c r="AL280" i="16"/>
  <c r="AJ286" i="16"/>
  <c r="AJ288" i="16"/>
  <c r="AJ289" i="16" s="1"/>
  <c r="J27" i="15"/>
  <c r="J26" i="15" s="1"/>
  <c r="I28" i="15"/>
  <c r="E76" i="15"/>
  <c r="E96" i="15"/>
  <c r="F64" i="15"/>
  <c r="B106" i="15"/>
  <c r="C120" i="15" s="1"/>
  <c r="C109" i="15"/>
  <c r="I39" i="15"/>
  <c r="J39" i="15" s="1"/>
  <c r="J38" i="15" s="1"/>
  <c r="G63" i="15"/>
  <c r="F75" i="15"/>
  <c r="D108" i="15"/>
  <c r="H52" i="15"/>
  <c r="I51" i="15"/>
  <c r="V8" i="16" l="1"/>
  <c r="Z8" i="16" s="1"/>
  <c r="AI6" i="16" s="1"/>
  <c r="Z7" i="16"/>
  <c r="AJ312" i="16"/>
  <c r="AJ305" i="16"/>
  <c r="AJ313" i="16"/>
  <c r="K27" i="15"/>
  <c r="K26" i="15" s="1"/>
  <c r="J28" i="15"/>
  <c r="C121" i="15"/>
  <c r="B118" i="15"/>
  <c r="C132" i="15" s="1"/>
  <c r="D120" i="15"/>
  <c r="J40" i="15"/>
  <c r="I50" i="15"/>
  <c r="F96" i="15"/>
  <c r="E97" i="15"/>
  <c r="H63" i="15"/>
  <c r="G64" i="15"/>
  <c r="K39" i="15"/>
  <c r="K40" i="15" s="1"/>
  <c r="I38" i="15"/>
  <c r="I40" i="15"/>
  <c r="E108" i="15"/>
  <c r="F76" i="15"/>
  <c r="G75" i="15"/>
  <c r="D109" i="15"/>
  <c r="I52" i="15"/>
  <c r="J51" i="15"/>
  <c r="AJ304" i="16" l="1"/>
  <c r="AM305" i="16"/>
  <c r="AM7" i="16" s="1"/>
  <c r="L27" i="15"/>
  <c r="L26" i="15" s="1"/>
  <c r="K28" i="15"/>
  <c r="E120" i="15"/>
  <c r="B130" i="15"/>
  <c r="C144" i="15" s="1"/>
  <c r="D121" i="15"/>
  <c r="D132" i="15"/>
  <c r="C133" i="15"/>
  <c r="K38" i="15"/>
  <c r="H64" i="15"/>
  <c r="H75" i="15"/>
  <c r="H76" i="15" s="1"/>
  <c r="G96" i="15"/>
  <c r="H96" i="15" s="1"/>
  <c r="F97" i="15"/>
  <c r="J50" i="15"/>
  <c r="I63" i="15"/>
  <c r="I62" i="15" s="1"/>
  <c r="L39" i="15"/>
  <c r="L40" i="15" s="1"/>
  <c r="G76" i="15"/>
  <c r="F108" i="15"/>
  <c r="E109" i="15"/>
  <c r="E121" i="15"/>
  <c r="F120" i="15"/>
  <c r="J52" i="15"/>
  <c r="K51" i="15"/>
  <c r="K50" i="15" s="1"/>
  <c r="AL304" i="16" l="1"/>
  <c r="AL7" i="16" s="1"/>
  <c r="AJ310" i="16"/>
  <c r="AI8" i="16" s="1"/>
  <c r="C145" i="15"/>
  <c r="M27" i="15"/>
  <c r="M28" i="15" s="1"/>
  <c r="L28" i="15"/>
  <c r="B142" i="15"/>
  <c r="C156" i="15" s="1"/>
  <c r="D144" i="15"/>
  <c r="D145" i="15" s="1"/>
  <c r="I75" i="15"/>
  <c r="I74" i="15" s="1"/>
  <c r="E132" i="15"/>
  <c r="D133" i="15"/>
  <c r="J63" i="15"/>
  <c r="J62" i="15" s="1"/>
  <c r="I64" i="15"/>
  <c r="M39" i="15"/>
  <c r="M38" i="15" s="1"/>
  <c r="L38" i="15"/>
  <c r="G108" i="15"/>
  <c r="G97" i="15"/>
  <c r="F109" i="15"/>
  <c r="F121" i="15"/>
  <c r="I96" i="15"/>
  <c r="I95" i="15" s="1"/>
  <c r="H97" i="15"/>
  <c r="G120" i="15"/>
  <c r="L51" i="15"/>
  <c r="K52" i="15"/>
  <c r="N27" i="15"/>
  <c r="N26" i="15" s="1"/>
  <c r="B154" i="15" l="1"/>
  <c r="C168" i="15" s="1"/>
  <c r="E133" i="15"/>
  <c r="D156" i="15"/>
  <c r="E156" i="15" s="1"/>
  <c r="I76" i="15"/>
  <c r="C157" i="15"/>
  <c r="J75" i="15"/>
  <c r="J74" i="15" s="1"/>
  <c r="E144" i="15"/>
  <c r="E145" i="15" s="1"/>
  <c r="M26" i="15"/>
  <c r="F132" i="15"/>
  <c r="G132" i="15" s="1"/>
  <c r="J64" i="15"/>
  <c r="N39" i="15"/>
  <c r="N38" i="15" s="1"/>
  <c r="M40" i="15"/>
  <c r="K63" i="15"/>
  <c r="K62" i="15" s="1"/>
  <c r="L50" i="15"/>
  <c r="G109" i="15"/>
  <c r="H108" i="15"/>
  <c r="J96" i="15"/>
  <c r="I97" i="15"/>
  <c r="H120" i="15"/>
  <c r="G121" i="15"/>
  <c r="N28" i="15"/>
  <c r="O27" i="15"/>
  <c r="O26" i="15" s="1"/>
  <c r="M51" i="15"/>
  <c r="M50" i="15" s="1"/>
  <c r="L52" i="15"/>
  <c r="C169" i="15"/>
  <c r="D168" i="15"/>
  <c r="B166" i="15"/>
  <c r="C189" i="15" s="1"/>
  <c r="D157" i="15" l="1"/>
  <c r="K75" i="15"/>
  <c r="K74" i="15" s="1"/>
  <c r="O39" i="15"/>
  <c r="O38" i="15" s="1"/>
  <c r="F144" i="15"/>
  <c r="J76" i="15"/>
  <c r="F133" i="15"/>
  <c r="N40" i="15"/>
  <c r="L63" i="15"/>
  <c r="L62" i="15" s="1"/>
  <c r="K64" i="15"/>
  <c r="H109" i="15"/>
  <c r="I108" i="15"/>
  <c r="G133" i="15"/>
  <c r="I120" i="15"/>
  <c r="I119" i="15" s="1"/>
  <c r="K96" i="15"/>
  <c r="J95" i="15"/>
  <c r="F156" i="15"/>
  <c r="F157" i="15" s="1"/>
  <c r="H132" i="15"/>
  <c r="I132" i="15" s="1"/>
  <c r="I131" i="15" s="1"/>
  <c r="H121" i="15"/>
  <c r="J97" i="15"/>
  <c r="D169" i="15"/>
  <c r="E157" i="15"/>
  <c r="M52" i="15"/>
  <c r="N51" i="15"/>
  <c r="O28" i="15"/>
  <c r="P27" i="15"/>
  <c r="P26" i="15" s="1"/>
  <c r="D189" i="15"/>
  <c r="C190" i="15"/>
  <c r="B187" i="15"/>
  <c r="C201" i="15" s="1"/>
  <c r="E168" i="15"/>
  <c r="F145" i="15" l="1"/>
  <c r="L75" i="15"/>
  <c r="K76" i="15"/>
  <c r="G144" i="15"/>
  <c r="P39" i="15"/>
  <c r="P38" i="15" s="1"/>
  <c r="O40" i="15"/>
  <c r="M63" i="15"/>
  <c r="M62" i="15" s="1"/>
  <c r="L64" i="15"/>
  <c r="J120" i="15"/>
  <c r="J119" i="15" s="1"/>
  <c r="N50" i="15"/>
  <c r="L74" i="15"/>
  <c r="I107" i="15"/>
  <c r="I109" i="15"/>
  <c r="J108" i="15"/>
  <c r="G156" i="15"/>
  <c r="H156" i="15" s="1"/>
  <c r="K95" i="15"/>
  <c r="L96" i="15"/>
  <c r="H133" i="15"/>
  <c r="K97" i="15"/>
  <c r="I121" i="15"/>
  <c r="D190" i="15"/>
  <c r="E189" i="15"/>
  <c r="L76" i="15"/>
  <c r="M75" i="15"/>
  <c r="M74" i="15" s="1"/>
  <c r="P28" i="15"/>
  <c r="Q27" i="15"/>
  <c r="Q26" i="15" s="1"/>
  <c r="O51" i="15"/>
  <c r="O50" i="15" s="1"/>
  <c r="N52" i="15"/>
  <c r="I133" i="15"/>
  <c r="J132" i="15"/>
  <c r="J131" i="15" s="1"/>
  <c r="G145" i="15"/>
  <c r="H144" i="15"/>
  <c r="AG201" i="15"/>
  <c r="AG200" i="15" s="1"/>
  <c r="B199" i="15"/>
  <c r="C213" i="15" s="1"/>
  <c r="D201" i="15"/>
  <c r="C202" i="15"/>
  <c r="E169" i="15"/>
  <c r="F168" i="15"/>
  <c r="M64" i="15"/>
  <c r="N63" i="15"/>
  <c r="P40" i="15"/>
  <c r="Q39" i="15"/>
  <c r="K120" i="15" l="1"/>
  <c r="K119" i="15" s="1"/>
  <c r="J121" i="15"/>
  <c r="Q38" i="15"/>
  <c r="L95" i="15"/>
  <c r="N62" i="15"/>
  <c r="M96" i="15"/>
  <c r="N96" i="15" s="1"/>
  <c r="N95" i="15" s="1"/>
  <c r="E201" i="15"/>
  <c r="L97" i="15"/>
  <c r="G157" i="15"/>
  <c r="J107" i="15"/>
  <c r="K108" i="15"/>
  <c r="J109" i="15"/>
  <c r="H157" i="15"/>
  <c r="I156" i="15"/>
  <c r="D202" i="15"/>
  <c r="E190" i="15"/>
  <c r="AG202" i="15"/>
  <c r="F189" i="15"/>
  <c r="N75" i="15"/>
  <c r="N74" i="15" s="1"/>
  <c r="M76" i="15"/>
  <c r="P51" i="15"/>
  <c r="P50" i="15" s="1"/>
  <c r="O52" i="15"/>
  <c r="Q28" i="15"/>
  <c r="R27" i="15"/>
  <c r="R26" i="15" s="1"/>
  <c r="F169" i="15"/>
  <c r="G168" i="15"/>
  <c r="C214" i="15"/>
  <c r="B211" i="15"/>
  <c r="C225" i="15" s="1"/>
  <c r="D213" i="15"/>
  <c r="H145" i="15"/>
  <c r="I144" i="15"/>
  <c r="N64" i="15"/>
  <c r="O63" i="15"/>
  <c r="O62" i="15" s="1"/>
  <c r="J133" i="15"/>
  <c r="K132" i="15"/>
  <c r="K131" i="15" s="1"/>
  <c r="Q40" i="15"/>
  <c r="R39" i="15"/>
  <c r="R38" i="15" s="1"/>
  <c r="L120" i="15" l="1"/>
  <c r="L119" i="15" s="1"/>
  <c r="K121" i="15"/>
  <c r="M95" i="15"/>
  <c r="M97" i="15"/>
  <c r="K107" i="15"/>
  <c r="K109" i="15"/>
  <c r="L108" i="15"/>
  <c r="E213" i="15"/>
  <c r="F201" i="15"/>
  <c r="E202" i="15"/>
  <c r="I143" i="15"/>
  <c r="I157" i="15"/>
  <c r="I155" i="15"/>
  <c r="J156" i="15"/>
  <c r="D214" i="15"/>
  <c r="G189" i="15"/>
  <c r="F190" i="15"/>
  <c r="O75" i="15"/>
  <c r="N76" i="15"/>
  <c r="R28" i="15"/>
  <c r="S27" i="15"/>
  <c r="S26" i="15" s="1"/>
  <c r="P52" i="15"/>
  <c r="Q51" i="15"/>
  <c r="Q50" i="15" s="1"/>
  <c r="K133" i="15"/>
  <c r="L132" i="15"/>
  <c r="O64" i="15"/>
  <c r="P63" i="15"/>
  <c r="P62" i="15" s="1"/>
  <c r="G169" i="15"/>
  <c r="H168" i="15"/>
  <c r="N97" i="15"/>
  <c r="O96" i="15"/>
  <c r="O95" i="15" s="1"/>
  <c r="AG225" i="15"/>
  <c r="AG224" i="15" s="1"/>
  <c r="D225" i="15"/>
  <c r="C226" i="15"/>
  <c r="B223" i="15"/>
  <c r="C237" i="15" s="1"/>
  <c r="I145" i="15"/>
  <c r="J144" i="15"/>
  <c r="R40" i="15"/>
  <c r="S39" i="15"/>
  <c r="E214" i="15" l="1"/>
  <c r="M120" i="15"/>
  <c r="M119" i="15" s="1"/>
  <c r="L121" i="15"/>
  <c r="S38" i="15"/>
  <c r="L131" i="15"/>
  <c r="J143" i="15"/>
  <c r="F202" i="15"/>
  <c r="G201" i="15"/>
  <c r="O74" i="15"/>
  <c r="L107" i="15"/>
  <c r="M108" i="15"/>
  <c r="L109" i="15"/>
  <c r="F213" i="15"/>
  <c r="E225" i="15"/>
  <c r="J155" i="15"/>
  <c r="K156" i="15"/>
  <c r="J157" i="15"/>
  <c r="D226" i="15"/>
  <c r="AG226" i="15"/>
  <c r="H189" i="15"/>
  <c r="G190" i="15"/>
  <c r="P75" i="15"/>
  <c r="P74" i="15" s="1"/>
  <c r="O76" i="15"/>
  <c r="Q52" i="15"/>
  <c r="R51" i="15"/>
  <c r="R50" i="15" s="1"/>
  <c r="S28" i="15"/>
  <c r="T27" i="15"/>
  <c r="T26" i="15" s="1"/>
  <c r="P64" i="15"/>
  <c r="Q63" i="15"/>
  <c r="Q62" i="15" s="1"/>
  <c r="J145" i="15"/>
  <c r="K144" i="15"/>
  <c r="S40" i="15"/>
  <c r="T39" i="15"/>
  <c r="T38" i="15" s="1"/>
  <c r="D237" i="15"/>
  <c r="C238" i="15"/>
  <c r="B235" i="15"/>
  <c r="C249" i="15" s="1"/>
  <c r="M121" i="15"/>
  <c r="L133" i="15"/>
  <c r="M132" i="15"/>
  <c r="M131" i="15" s="1"/>
  <c r="O97" i="15"/>
  <c r="P96" i="15"/>
  <c r="P95" i="15" s="1"/>
  <c r="H169" i="15"/>
  <c r="I168" i="15"/>
  <c r="N120" i="15" l="1"/>
  <c r="N119" i="15" s="1"/>
  <c r="C250" i="15"/>
  <c r="B247" i="15"/>
  <c r="C261" i="15" s="1"/>
  <c r="D249" i="15"/>
  <c r="E249" i="15" s="1"/>
  <c r="K143" i="15"/>
  <c r="G202" i="15"/>
  <c r="H201" i="15"/>
  <c r="E237" i="15"/>
  <c r="E238" i="15" s="1"/>
  <c r="M107" i="15"/>
  <c r="M109" i="15"/>
  <c r="N108" i="15"/>
  <c r="F214" i="15"/>
  <c r="G213" i="15"/>
  <c r="F225" i="15"/>
  <c r="E226" i="15"/>
  <c r="K155" i="15"/>
  <c r="I167" i="15"/>
  <c r="L156" i="15"/>
  <c r="L155" i="15" s="1"/>
  <c r="K157" i="15"/>
  <c r="D238" i="15"/>
  <c r="I189" i="15"/>
  <c r="H190" i="15"/>
  <c r="Q75" i="15"/>
  <c r="Q74" i="15" s="1"/>
  <c r="P76" i="15"/>
  <c r="T28" i="15"/>
  <c r="U27" i="15"/>
  <c r="U26" i="15" s="1"/>
  <c r="R52" i="15"/>
  <c r="S51" i="15"/>
  <c r="S50" i="15" s="1"/>
  <c r="P97" i="15"/>
  <c r="Q96" i="15"/>
  <c r="Q95" i="15" s="1"/>
  <c r="K145" i="15"/>
  <c r="L144" i="15"/>
  <c r="I169" i="15"/>
  <c r="J168" i="15"/>
  <c r="J167" i="15" s="1"/>
  <c r="Q64" i="15"/>
  <c r="R63" i="15"/>
  <c r="R62" i="15" s="1"/>
  <c r="O120" i="15"/>
  <c r="O119" i="15" s="1"/>
  <c r="T40" i="15"/>
  <c r="U39" i="15"/>
  <c r="U38" i="15" s="1"/>
  <c r="M133" i="15"/>
  <c r="N132" i="15"/>
  <c r="N121" i="15" l="1"/>
  <c r="E250" i="15"/>
  <c r="D250" i="15"/>
  <c r="C262" i="15"/>
  <c r="D261" i="15"/>
  <c r="B259" i="15"/>
  <c r="C282" i="15" s="1"/>
  <c r="AG261" i="15"/>
  <c r="F249" i="15"/>
  <c r="F237" i="15"/>
  <c r="F238" i="15" s="1"/>
  <c r="H213" i="15"/>
  <c r="G214" i="15"/>
  <c r="I201" i="15"/>
  <c r="H202" i="15"/>
  <c r="L143" i="15"/>
  <c r="N107" i="15"/>
  <c r="N109" i="15"/>
  <c r="O108" i="15"/>
  <c r="N131" i="15"/>
  <c r="G225" i="15"/>
  <c r="F226" i="15"/>
  <c r="I188" i="15"/>
  <c r="M156" i="15"/>
  <c r="N156" i="15" s="1"/>
  <c r="N155" i="15" s="1"/>
  <c r="L157" i="15"/>
  <c r="J189" i="15"/>
  <c r="J188" i="15" s="1"/>
  <c r="I190" i="15"/>
  <c r="Q76" i="15"/>
  <c r="R75" i="15"/>
  <c r="R74" i="15" s="1"/>
  <c r="S52" i="15"/>
  <c r="T51" i="15"/>
  <c r="T50" i="15" s="1"/>
  <c r="V27" i="15"/>
  <c r="V26" i="15" s="1"/>
  <c r="U28" i="15"/>
  <c r="J169" i="15"/>
  <c r="K168" i="15"/>
  <c r="K167" i="15" s="1"/>
  <c r="U40" i="15"/>
  <c r="V39" i="15"/>
  <c r="V38" i="15" s="1"/>
  <c r="L145" i="15"/>
  <c r="M144" i="15"/>
  <c r="M143" i="15" s="1"/>
  <c r="O121" i="15"/>
  <c r="P120" i="15"/>
  <c r="Q97" i="15"/>
  <c r="R96" i="15"/>
  <c r="R95" i="15" s="1"/>
  <c r="R64" i="15"/>
  <c r="S63" i="15"/>
  <c r="S62" i="15" s="1"/>
  <c r="N133" i="15"/>
  <c r="O132" i="15"/>
  <c r="F250" i="15" l="1"/>
  <c r="G249" i="15"/>
  <c r="AG262" i="15"/>
  <c r="AG260" i="15"/>
  <c r="D262" i="15"/>
  <c r="B280" i="15"/>
  <c r="C294" i="15" s="1"/>
  <c r="C283" i="15"/>
  <c r="D282" i="15"/>
  <c r="E261" i="15"/>
  <c r="G237" i="15"/>
  <c r="G238" i="15" s="1"/>
  <c r="O107" i="15"/>
  <c r="O109" i="15"/>
  <c r="P108" i="15"/>
  <c r="H214" i="15"/>
  <c r="I213" i="15"/>
  <c r="J201" i="15"/>
  <c r="I200" i="15"/>
  <c r="I202" i="15"/>
  <c r="P119" i="15"/>
  <c r="O131" i="15"/>
  <c r="H225" i="15"/>
  <c r="G226" i="15"/>
  <c r="M157" i="15"/>
  <c r="M155" i="15"/>
  <c r="K189" i="15"/>
  <c r="K188" i="15" s="1"/>
  <c r="J190" i="15"/>
  <c r="S75" i="15"/>
  <c r="S74" i="15" s="1"/>
  <c r="R76" i="15"/>
  <c r="V28" i="15"/>
  <c r="W27" i="15"/>
  <c r="W26" i="15" s="1"/>
  <c r="U51" i="15"/>
  <c r="U50" i="15" s="1"/>
  <c r="T52" i="15"/>
  <c r="R97" i="15"/>
  <c r="S96" i="15"/>
  <c r="S95" i="15" s="1"/>
  <c r="P121" i="15"/>
  <c r="Q120" i="15"/>
  <c r="Q119" i="15" s="1"/>
  <c r="V40" i="15"/>
  <c r="W39" i="15"/>
  <c r="W38" i="15" s="1"/>
  <c r="K169" i="15"/>
  <c r="L168" i="15"/>
  <c r="L167" i="15" s="1"/>
  <c r="O133" i="15"/>
  <c r="P132" i="15"/>
  <c r="P131" i="15" s="1"/>
  <c r="S64" i="15"/>
  <c r="T63" i="15"/>
  <c r="T62" i="15" s="1"/>
  <c r="N157" i="15"/>
  <c r="O156" i="15"/>
  <c r="O155" i="15" s="1"/>
  <c r="M145" i="15"/>
  <c r="N144" i="15"/>
  <c r="H237" i="15" l="1"/>
  <c r="I237" i="15" s="1"/>
  <c r="E262" i="15"/>
  <c r="F261" i="15"/>
  <c r="D283" i="15"/>
  <c r="B292" i="15"/>
  <c r="C306" i="15" s="1"/>
  <c r="AG294" i="15"/>
  <c r="D294" i="15"/>
  <c r="E294" i="15" s="1"/>
  <c r="C295" i="15"/>
  <c r="G250" i="15"/>
  <c r="H249" i="15"/>
  <c r="E282" i="15"/>
  <c r="N143" i="15"/>
  <c r="J213" i="15"/>
  <c r="I214" i="15"/>
  <c r="I212" i="15"/>
  <c r="P107" i="15"/>
  <c r="P109" i="15"/>
  <c r="Q108" i="15"/>
  <c r="K201" i="15"/>
  <c r="J202" i="15"/>
  <c r="J200" i="15"/>
  <c r="I225" i="15"/>
  <c r="H226" i="15"/>
  <c r="L189" i="15"/>
  <c r="M189" i="15" s="1"/>
  <c r="M188" i="15" s="1"/>
  <c r="K190" i="15"/>
  <c r="T75" i="15"/>
  <c r="T74" i="15" s="1"/>
  <c r="S76" i="15"/>
  <c r="V51" i="15"/>
  <c r="V50" i="15" s="1"/>
  <c r="U52" i="15"/>
  <c r="X27" i="15"/>
  <c r="X26" i="15" s="1"/>
  <c r="W28" i="15"/>
  <c r="L169" i="15"/>
  <c r="M168" i="15"/>
  <c r="M167" i="15" s="1"/>
  <c r="O157" i="15"/>
  <c r="P156" i="15"/>
  <c r="P155" i="15" s="1"/>
  <c r="S97" i="15"/>
  <c r="T96" i="15"/>
  <c r="T95" i="15" s="1"/>
  <c r="N145" i="15"/>
  <c r="O144" i="15"/>
  <c r="O143" i="15" s="1"/>
  <c r="P133" i="15"/>
  <c r="Q132" i="15"/>
  <c r="Q131" i="15" s="1"/>
  <c r="W40" i="15"/>
  <c r="X39" i="15"/>
  <c r="X38" i="15" s="1"/>
  <c r="Q121" i="15"/>
  <c r="R120" i="15"/>
  <c r="R119" i="15" s="1"/>
  <c r="T64" i="15"/>
  <c r="U63" i="15"/>
  <c r="U62" i="15" s="1"/>
  <c r="H238" i="15" l="1"/>
  <c r="F294" i="15"/>
  <c r="G294" i="15" s="1"/>
  <c r="H294" i="15" s="1"/>
  <c r="I294" i="15" s="1"/>
  <c r="J294" i="15" s="1"/>
  <c r="K294" i="15" s="1"/>
  <c r="L294" i="15" s="1"/>
  <c r="M294" i="15" s="1"/>
  <c r="N294" i="15" s="1"/>
  <c r="O294" i="15" s="1"/>
  <c r="P294" i="15" s="1"/>
  <c r="Q294" i="15" s="1"/>
  <c r="R294" i="15" s="1"/>
  <c r="S294" i="15" s="1"/>
  <c r="T294" i="15" s="1"/>
  <c r="U294" i="15" s="1"/>
  <c r="V294" i="15" s="1"/>
  <c r="W294" i="15" s="1"/>
  <c r="X294" i="15" s="1"/>
  <c r="Y294" i="15" s="1"/>
  <c r="Z294" i="15" s="1"/>
  <c r="AA294" i="15" s="1"/>
  <c r="AB294" i="15" s="1"/>
  <c r="AC294" i="15" s="1"/>
  <c r="AD294" i="15" s="1"/>
  <c r="AE294" i="15" s="1"/>
  <c r="AF294" i="15" s="1"/>
  <c r="AF295" i="15" s="1"/>
  <c r="B304" i="15"/>
  <c r="C318" i="15" s="1"/>
  <c r="C307" i="15"/>
  <c r="D306" i="15"/>
  <c r="H250" i="15"/>
  <c r="I249" i="15"/>
  <c r="E295" i="15"/>
  <c r="F262" i="15"/>
  <c r="G261" i="15"/>
  <c r="E283" i="15"/>
  <c r="F282" i="15"/>
  <c r="D295" i="15"/>
  <c r="AG295" i="15"/>
  <c r="AG293" i="15"/>
  <c r="Q107" i="15"/>
  <c r="Q109" i="15"/>
  <c r="R108" i="15"/>
  <c r="K213" i="15"/>
  <c r="J212" i="15"/>
  <c r="J214" i="15"/>
  <c r="L201" i="15"/>
  <c r="K200" i="15"/>
  <c r="K202" i="15"/>
  <c r="J225" i="15"/>
  <c r="I224" i="15"/>
  <c r="I226" i="15"/>
  <c r="J237" i="15"/>
  <c r="I236" i="15"/>
  <c r="I238" i="15"/>
  <c r="L188" i="15"/>
  <c r="L190" i="15"/>
  <c r="T76" i="15"/>
  <c r="U75" i="15"/>
  <c r="U74" i="15" s="1"/>
  <c r="X28" i="15"/>
  <c r="Y27" i="15"/>
  <c r="Y26" i="15" s="1"/>
  <c r="V52" i="15"/>
  <c r="W51" i="15"/>
  <c r="W50" i="15" s="1"/>
  <c r="M190" i="15"/>
  <c r="N189" i="15"/>
  <c r="N188" i="15" s="1"/>
  <c r="M169" i="15"/>
  <c r="N168" i="15"/>
  <c r="R121" i="15"/>
  <c r="S120" i="15"/>
  <c r="S119" i="15" s="1"/>
  <c r="U64" i="15"/>
  <c r="V63" i="15"/>
  <c r="V62" i="15" s="1"/>
  <c r="X40" i="15"/>
  <c r="Y39" i="15"/>
  <c r="Y38" i="15" s="1"/>
  <c r="P157" i="15"/>
  <c r="Q156" i="15"/>
  <c r="Q155" i="15" s="1"/>
  <c r="Q133" i="15"/>
  <c r="R132" i="15"/>
  <c r="R131" i="15" s="1"/>
  <c r="O145" i="15"/>
  <c r="P144" i="15"/>
  <c r="T97" i="15"/>
  <c r="U96" i="15"/>
  <c r="U95" i="15" s="1"/>
  <c r="I295" i="15" l="1"/>
  <c r="I293" i="15"/>
  <c r="L295" i="15"/>
  <c r="J295" i="15"/>
  <c r="F295" i="15"/>
  <c r="M295" i="15"/>
  <c r="S295" i="15"/>
  <c r="O293" i="15"/>
  <c r="Q295" i="15"/>
  <c r="T293" i="15"/>
  <c r="S293" i="15"/>
  <c r="X293" i="15"/>
  <c r="O295" i="15"/>
  <c r="Q293" i="15"/>
  <c r="T295" i="15"/>
  <c r="P293" i="15"/>
  <c r="N293" i="15"/>
  <c r="J293" i="15"/>
  <c r="L293" i="15"/>
  <c r="G295" i="15"/>
  <c r="H295" i="15"/>
  <c r="N295" i="15"/>
  <c r="H293" i="15"/>
  <c r="X295" i="15"/>
  <c r="AD293" i="15"/>
  <c r="W293" i="15"/>
  <c r="G293" i="15"/>
  <c r="AC295" i="15"/>
  <c r="AA293" i="15"/>
  <c r="R293" i="15"/>
  <c r="V293" i="15"/>
  <c r="AD295" i="15"/>
  <c r="W295" i="15"/>
  <c r="AC293" i="15"/>
  <c r="AA295" i="15"/>
  <c r="R295" i="15"/>
  <c r="Z295" i="15"/>
  <c r="V295" i="15"/>
  <c r="AF293" i="15"/>
  <c r="U295" i="15"/>
  <c r="K293" i="15"/>
  <c r="Y293" i="15"/>
  <c r="E293" i="15"/>
  <c r="Z293" i="15"/>
  <c r="AB295" i="15"/>
  <c r="D293" i="15"/>
  <c r="U293" i="15"/>
  <c r="K295" i="15"/>
  <c r="Y295" i="15"/>
  <c r="E306" i="15"/>
  <c r="F306" i="15" s="1"/>
  <c r="G306" i="15" s="1"/>
  <c r="H306" i="15" s="1"/>
  <c r="I306" i="15" s="1"/>
  <c r="J306" i="15" s="1"/>
  <c r="K306" i="15" s="1"/>
  <c r="L306" i="15" s="1"/>
  <c r="M306" i="15" s="1"/>
  <c r="N306" i="15" s="1"/>
  <c r="O306" i="15" s="1"/>
  <c r="P306" i="15" s="1"/>
  <c r="Q306" i="15" s="1"/>
  <c r="R306" i="15" s="1"/>
  <c r="S306" i="15" s="1"/>
  <c r="T306" i="15" s="1"/>
  <c r="U306" i="15" s="1"/>
  <c r="V306" i="15" s="1"/>
  <c r="W306" i="15" s="1"/>
  <c r="X306" i="15" s="1"/>
  <c r="Y306" i="15" s="1"/>
  <c r="Z306" i="15" s="1"/>
  <c r="AA306" i="15" s="1"/>
  <c r="AB306" i="15" s="1"/>
  <c r="AC306" i="15" s="1"/>
  <c r="AD306" i="15" s="1"/>
  <c r="AE306" i="15" s="1"/>
  <c r="AF306" i="15" s="1"/>
  <c r="AG306" i="15" s="1"/>
  <c r="AG305" i="15" s="1"/>
  <c r="AJ294" i="15"/>
  <c r="AN294" i="15" s="1"/>
  <c r="AE293" i="15"/>
  <c r="F293" i="15"/>
  <c r="AB293" i="15"/>
  <c r="AE295" i="15"/>
  <c r="M293" i="15"/>
  <c r="P295" i="15"/>
  <c r="C293" i="15"/>
  <c r="I248" i="15"/>
  <c r="I250" i="15"/>
  <c r="J249" i="15"/>
  <c r="D307" i="15"/>
  <c r="F283" i="15"/>
  <c r="G282" i="15"/>
  <c r="G262" i="15"/>
  <c r="H261" i="15"/>
  <c r="AC318" i="15"/>
  <c r="U318" i="15"/>
  <c r="M318" i="15"/>
  <c r="AA318" i="15"/>
  <c r="S318" i="15"/>
  <c r="K318" i="15"/>
  <c r="Z318" i="15"/>
  <c r="R318" i="15"/>
  <c r="J318" i="15"/>
  <c r="P318" i="15"/>
  <c r="V318" i="15"/>
  <c r="C319" i="15"/>
  <c r="AB318" i="15"/>
  <c r="T318" i="15"/>
  <c r="L318" i="15"/>
  <c r="D318" i="15"/>
  <c r="E318" i="15" s="1"/>
  <c r="O318" i="15"/>
  <c r="AD318" i="15"/>
  <c r="AG318" i="15"/>
  <c r="Y318" i="15"/>
  <c r="Q318" i="15"/>
  <c r="I318" i="15"/>
  <c r="B316" i="15"/>
  <c r="AF318" i="15"/>
  <c r="X318" i="15"/>
  <c r="AE318" i="15"/>
  <c r="W318" i="15"/>
  <c r="N318" i="15"/>
  <c r="P143" i="15"/>
  <c r="M201" i="15"/>
  <c r="L200" i="15"/>
  <c r="L202" i="15"/>
  <c r="R107" i="15"/>
  <c r="R109" i="15"/>
  <c r="S108" i="15"/>
  <c r="L213" i="15"/>
  <c r="K212" i="15"/>
  <c r="K214" i="15"/>
  <c r="K225" i="15"/>
  <c r="J224" i="15"/>
  <c r="J226" i="15"/>
  <c r="K237" i="15"/>
  <c r="J236" i="15"/>
  <c r="J238" i="15"/>
  <c r="N167" i="15"/>
  <c r="U76" i="15"/>
  <c r="V75" i="15"/>
  <c r="V74" i="15" s="1"/>
  <c r="N190" i="15"/>
  <c r="O189" i="15"/>
  <c r="O188" i="15" s="1"/>
  <c r="Y28" i="15"/>
  <c r="Z27" i="15"/>
  <c r="Z26" i="15" s="1"/>
  <c r="W52" i="15"/>
  <c r="X51" i="15"/>
  <c r="X50" i="15" s="1"/>
  <c r="R133" i="15"/>
  <c r="S132" i="15"/>
  <c r="S131" i="15" s="1"/>
  <c r="V64" i="15"/>
  <c r="W63" i="15"/>
  <c r="W62" i="15" s="1"/>
  <c r="S121" i="15"/>
  <c r="T120" i="15"/>
  <c r="T119" i="15" s="1"/>
  <c r="N169" i="15"/>
  <c r="O168" i="15"/>
  <c r="O167" i="15" s="1"/>
  <c r="P145" i="15"/>
  <c r="Q144" i="15"/>
  <c r="Q143" i="15" s="1"/>
  <c r="Y40" i="15"/>
  <c r="Z39" i="15"/>
  <c r="Z38" i="15" s="1"/>
  <c r="U97" i="15"/>
  <c r="V96" i="15"/>
  <c r="V95" i="15" s="1"/>
  <c r="Q157" i="15"/>
  <c r="R156" i="15"/>
  <c r="R155" i="15" s="1"/>
  <c r="AJ295" i="15" l="1"/>
  <c r="AJ293" i="15"/>
  <c r="AM293" i="15" s="1"/>
  <c r="T307" i="15"/>
  <c r="AA305" i="15"/>
  <c r="AA307" i="15"/>
  <c r="S305" i="15"/>
  <c r="AG307" i="15"/>
  <c r="W305" i="15"/>
  <c r="AE307" i="15"/>
  <c r="I307" i="15"/>
  <c r="Z305" i="15"/>
  <c r="AC307" i="15"/>
  <c r="AF305" i="15"/>
  <c r="P305" i="15"/>
  <c r="E305" i="15"/>
  <c r="V307" i="15"/>
  <c r="P307" i="15"/>
  <c r="F318" i="15"/>
  <c r="G318" i="15" s="1"/>
  <c r="H318" i="15" s="1"/>
  <c r="H319" i="15" s="1"/>
  <c r="N305" i="15"/>
  <c r="F305" i="15"/>
  <c r="R305" i="15"/>
  <c r="K307" i="15"/>
  <c r="AD305" i="15"/>
  <c r="O307" i="15"/>
  <c r="M307" i="15"/>
  <c r="N307" i="15"/>
  <c r="F307" i="15"/>
  <c r="R307" i="15"/>
  <c r="K305" i="15"/>
  <c r="AD307" i="15"/>
  <c r="X305" i="15"/>
  <c r="AB307" i="15"/>
  <c r="AJ306" i="15"/>
  <c r="AN306" i="15" s="1"/>
  <c r="W307" i="15"/>
  <c r="AF307" i="15"/>
  <c r="Z307" i="15"/>
  <c r="AC305" i="15"/>
  <c r="S307" i="15"/>
  <c r="O305" i="15"/>
  <c r="M305" i="15"/>
  <c r="L307" i="15"/>
  <c r="J305" i="15"/>
  <c r="G305" i="15"/>
  <c r="D305" i="15"/>
  <c r="Y305" i="15"/>
  <c r="X307" i="15"/>
  <c r="AB305" i="15"/>
  <c r="L305" i="15"/>
  <c r="J307" i="15"/>
  <c r="G307" i="15"/>
  <c r="Y307" i="15"/>
  <c r="Q305" i="15"/>
  <c r="U307" i="15"/>
  <c r="H305" i="15"/>
  <c r="I305" i="15"/>
  <c r="E307" i="15"/>
  <c r="AE305" i="15"/>
  <c r="V305" i="15"/>
  <c r="T305" i="15"/>
  <c r="Q307" i="15"/>
  <c r="U305" i="15"/>
  <c r="H307" i="15"/>
  <c r="C305" i="15"/>
  <c r="G283" i="15"/>
  <c r="H282" i="15"/>
  <c r="AB319" i="15"/>
  <c r="AB317" i="15"/>
  <c r="X319" i="15"/>
  <c r="X317" i="15"/>
  <c r="AD317" i="15"/>
  <c r="AD319" i="15"/>
  <c r="S317" i="15"/>
  <c r="S319" i="15"/>
  <c r="J250" i="15"/>
  <c r="J248" i="15"/>
  <c r="K249" i="15"/>
  <c r="W319" i="15"/>
  <c r="W317" i="15"/>
  <c r="AF317" i="15"/>
  <c r="AF319" i="15"/>
  <c r="O319" i="15"/>
  <c r="O317" i="15"/>
  <c r="V319" i="15"/>
  <c r="V317" i="15"/>
  <c r="AA319" i="15"/>
  <c r="AA317" i="15"/>
  <c r="Y319" i="15"/>
  <c r="Y317" i="15"/>
  <c r="Z319" i="15"/>
  <c r="Z317" i="15"/>
  <c r="AC317" i="15"/>
  <c r="AC319" i="15"/>
  <c r="T319" i="15"/>
  <c r="T317" i="15"/>
  <c r="K317" i="15"/>
  <c r="K319" i="15"/>
  <c r="P317" i="15"/>
  <c r="P319" i="15"/>
  <c r="E319" i="15"/>
  <c r="J319" i="15"/>
  <c r="J317" i="15"/>
  <c r="M317" i="15"/>
  <c r="M319" i="15"/>
  <c r="H262" i="15"/>
  <c r="I261" i="15"/>
  <c r="L319" i="15"/>
  <c r="L317" i="15"/>
  <c r="AG319" i="15"/>
  <c r="AG317" i="15"/>
  <c r="AE319" i="15"/>
  <c r="AE317" i="15"/>
  <c r="I319" i="15"/>
  <c r="I317" i="15"/>
  <c r="N317" i="15"/>
  <c r="N319" i="15"/>
  <c r="Q319" i="15"/>
  <c r="Q317" i="15"/>
  <c r="D319" i="15"/>
  <c r="R319" i="15"/>
  <c r="R317" i="15"/>
  <c r="U317" i="15"/>
  <c r="U319" i="15"/>
  <c r="N201" i="15"/>
  <c r="M200" i="15"/>
  <c r="M202" i="15"/>
  <c r="M213" i="15"/>
  <c r="L212" i="15"/>
  <c r="L214" i="15"/>
  <c r="S107" i="15"/>
  <c r="S109" i="15"/>
  <c r="T108" i="15"/>
  <c r="L237" i="15"/>
  <c r="K236" i="15"/>
  <c r="K238" i="15"/>
  <c r="L225" i="15"/>
  <c r="K224" i="15"/>
  <c r="K226" i="15"/>
  <c r="V76" i="15"/>
  <c r="W75" i="15"/>
  <c r="W74" i="15" s="1"/>
  <c r="X52" i="15"/>
  <c r="Y51" i="15"/>
  <c r="Y50" i="15" s="1"/>
  <c r="Z28" i="15"/>
  <c r="AA27" i="15"/>
  <c r="AA26" i="15" s="1"/>
  <c r="O190" i="15"/>
  <c r="P189" i="15"/>
  <c r="P188" i="15" s="1"/>
  <c r="V97" i="15"/>
  <c r="W96" i="15"/>
  <c r="W95" i="15" s="1"/>
  <c r="W64" i="15"/>
  <c r="X63" i="15"/>
  <c r="X62" i="15" s="1"/>
  <c r="R157" i="15"/>
  <c r="S156" i="15"/>
  <c r="S155" i="15" s="1"/>
  <c r="T121" i="15"/>
  <c r="U120" i="15"/>
  <c r="U119" i="15" s="1"/>
  <c r="S133" i="15"/>
  <c r="T132" i="15"/>
  <c r="T131" i="15" s="1"/>
  <c r="O169" i="15"/>
  <c r="P168" i="15"/>
  <c r="P167" i="15" s="1"/>
  <c r="Z40" i="15"/>
  <c r="AA39" i="15"/>
  <c r="AA38" i="15" s="1"/>
  <c r="Q145" i="15"/>
  <c r="R144" i="15"/>
  <c r="R143" i="15" s="1"/>
  <c r="AJ312" i="15" l="1"/>
  <c r="AO295" i="15"/>
  <c r="AJ292" i="15"/>
  <c r="AL292" i="15" s="1"/>
  <c r="AJ318" i="15"/>
  <c r="AN318" i="15" s="1"/>
  <c r="AJ307" i="15"/>
  <c r="AJ305" i="15"/>
  <c r="AJ304" i="15" s="1"/>
  <c r="H317" i="15"/>
  <c r="G317" i="15"/>
  <c r="F317" i="15"/>
  <c r="D317" i="15"/>
  <c r="G319" i="15"/>
  <c r="E317" i="15"/>
  <c r="F319" i="15"/>
  <c r="C317" i="15"/>
  <c r="K250" i="15"/>
  <c r="K248" i="15"/>
  <c r="L249" i="15"/>
  <c r="I262" i="15"/>
  <c r="I260" i="15"/>
  <c r="J261" i="15"/>
  <c r="H283" i="15"/>
  <c r="I282" i="15"/>
  <c r="N213" i="15"/>
  <c r="M212" i="15"/>
  <c r="M214" i="15"/>
  <c r="O201" i="15"/>
  <c r="N200" i="15"/>
  <c r="N202" i="15"/>
  <c r="T107" i="15"/>
  <c r="T109" i="15"/>
  <c r="U108" i="15"/>
  <c r="M225" i="15"/>
  <c r="L224" i="15"/>
  <c r="L226" i="15"/>
  <c r="M237" i="15"/>
  <c r="L236" i="15"/>
  <c r="L238" i="15"/>
  <c r="X75" i="15"/>
  <c r="X74" i="15" s="1"/>
  <c r="W76" i="15"/>
  <c r="Q189" i="15"/>
  <c r="Q188" i="15" s="1"/>
  <c r="P190" i="15"/>
  <c r="AA28" i="15"/>
  <c r="AB27" i="15"/>
  <c r="AB26" i="15" s="1"/>
  <c r="Y52" i="15"/>
  <c r="Z51" i="15"/>
  <c r="Z50" i="15" s="1"/>
  <c r="T133" i="15"/>
  <c r="U132" i="15"/>
  <c r="U131" i="15" s="1"/>
  <c r="U121" i="15"/>
  <c r="V120" i="15"/>
  <c r="V119" i="15" s="1"/>
  <c r="P169" i="15"/>
  <c r="Q168" i="15"/>
  <c r="Q167" i="15" s="1"/>
  <c r="R145" i="15"/>
  <c r="S144" i="15"/>
  <c r="S143" i="15" s="1"/>
  <c r="X64" i="15"/>
  <c r="Y63" i="15"/>
  <c r="Y62" i="15" s="1"/>
  <c r="AA40" i="15"/>
  <c r="AB39" i="15"/>
  <c r="AB38" i="15" s="1"/>
  <c r="S157" i="15"/>
  <c r="T156" i="15"/>
  <c r="T155" i="15" s="1"/>
  <c r="W97" i="15"/>
  <c r="X96" i="15"/>
  <c r="X95" i="15" s="1"/>
  <c r="AJ298" i="15" l="1"/>
  <c r="AO307" i="15"/>
  <c r="AJ300" i="15"/>
  <c r="AJ301" i="15" s="1"/>
  <c r="AJ319" i="15"/>
  <c r="AM305" i="15"/>
  <c r="AJ313" i="15"/>
  <c r="AJ317" i="15"/>
  <c r="AJ316" i="15" s="1"/>
  <c r="AJ310" i="15"/>
  <c r="AL304" i="15"/>
  <c r="I281" i="15"/>
  <c r="I283" i="15"/>
  <c r="J282" i="15"/>
  <c r="L248" i="15"/>
  <c r="L250" i="15"/>
  <c r="M249" i="15"/>
  <c r="J262" i="15"/>
  <c r="J260" i="15"/>
  <c r="K261" i="15"/>
  <c r="O213" i="15"/>
  <c r="N212" i="15"/>
  <c r="N214" i="15"/>
  <c r="U107" i="15"/>
  <c r="V108" i="15"/>
  <c r="U109" i="15"/>
  <c r="O200" i="15"/>
  <c r="P201" i="15"/>
  <c r="O202" i="15"/>
  <c r="N237" i="15"/>
  <c r="M236" i="15"/>
  <c r="M238" i="15"/>
  <c r="N225" i="15"/>
  <c r="M224" i="15"/>
  <c r="M226" i="15"/>
  <c r="Y75" i="15"/>
  <c r="Y74" i="15" s="1"/>
  <c r="X76" i="15"/>
  <c r="Z52" i="15"/>
  <c r="AA51" i="15"/>
  <c r="AA50" i="15" s="1"/>
  <c r="AB28" i="15"/>
  <c r="AC27" i="15"/>
  <c r="AC26" i="15" s="1"/>
  <c r="R189" i="15"/>
  <c r="R188" i="15" s="1"/>
  <c r="Q190" i="15"/>
  <c r="Y64" i="15"/>
  <c r="Z63" i="15"/>
  <c r="Z62" i="15" s="1"/>
  <c r="T157" i="15"/>
  <c r="U156" i="15"/>
  <c r="U155" i="15" s="1"/>
  <c r="Q169" i="15"/>
  <c r="R168" i="15"/>
  <c r="R167" i="15" s="1"/>
  <c r="S145" i="15"/>
  <c r="T144" i="15"/>
  <c r="T143" i="15" s="1"/>
  <c r="V121" i="15"/>
  <c r="W120" i="15"/>
  <c r="W119" i="15" s="1"/>
  <c r="AB40" i="15"/>
  <c r="AC39" i="15"/>
  <c r="AC38" i="15" s="1"/>
  <c r="U133" i="15"/>
  <c r="V132" i="15"/>
  <c r="V131" i="15" s="1"/>
  <c r="X97" i="15"/>
  <c r="Y96" i="15"/>
  <c r="Y95" i="15" s="1"/>
  <c r="AO319" i="15" l="1"/>
  <c r="AM317" i="15"/>
  <c r="AL316" i="15"/>
  <c r="AJ324" i="15"/>
  <c r="AJ322" i="15"/>
  <c r="J281" i="15"/>
  <c r="J283" i="15"/>
  <c r="K282" i="15"/>
  <c r="M248" i="15"/>
  <c r="M250" i="15"/>
  <c r="N249" i="15"/>
  <c r="K260" i="15"/>
  <c r="K262" i="15"/>
  <c r="L261" i="15"/>
  <c r="V107" i="15"/>
  <c r="W108" i="15"/>
  <c r="V109" i="15"/>
  <c r="O214" i="15"/>
  <c r="P213" i="15"/>
  <c r="O212" i="15"/>
  <c r="Q201" i="15"/>
  <c r="P200" i="15"/>
  <c r="P202" i="15"/>
  <c r="O237" i="15"/>
  <c r="N236" i="15"/>
  <c r="N238" i="15"/>
  <c r="O225" i="15"/>
  <c r="N224" i="15"/>
  <c r="N226" i="15"/>
  <c r="Z75" i="15"/>
  <c r="Z74" i="15" s="1"/>
  <c r="Y76" i="15"/>
  <c r="R190" i="15"/>
  <c r="S189" i="15"/>
  <c r="S188" i="15" s="1"/>
  <c r="AC28" i="15"/>
  <c r="AD27" i="15"/>
  <c r="AD26" i="15" s="1"/>
  <c r="AA52" i="15"/>
  <c r="AB51" i="15"/>
  <c r="AB50" i="15" s="1"/>
  <c r="R169" i="15"/>
  <c r="S168" i="15"/>
  <c r="S167" i="15" s="1"/>
  <c r="V133" i="15"/>
  <c r="W132" i="15"/>
  <c r="W131" i="15" s="1"/>
  <c r="T145" i="15"/>
  <c r="U144" i="15"/>
  <c r="U143" i="15" s="1"/>
  <c r="U157" i="15"/>
  <c r="V156" i="15"/>
  <c r="V155" i="15" s="1"/>
  <c r="Y97" i="15"/>
  <c r="Z96" i="15"/>
  <c r="Z95" i="15" s="1"/>
  <c r="AC40" i="15"/>
  <c r="AD39" i="15"/>
  <c r="AD38" i="15" s="1"/>
  <c r="Z64" i="15"/>
  <c r="AA63" i="15"/>
  <c r="AA62" i="15" s="1"/>
  <c r="W121" i="15"/>
  <c r="X120" i="15"/>
  <c r="X119" i="15" s="1"/>
  <c r="K283" i="15" l="1"/>
  <c r="K281" i="15"/>
  <c r="L282" i="15"/>
  <c r="N250" i="15"/>
  <c r="N248" i="15"/>
  <c r="O249" i="15"/>
  <c r="L262" i="15"/>
  <c r="L260" i="15"/>
  <c r="M261" i="15"/>
  <c r="Q213" i="15"/>
  <c r="P212" i="15"/>
  <c r="P214" i="15"/>
  <c r="W107" i="15"/>
  <c r="W109" i="15"/>
  <c r="X108" i="15"/>
  <c r="R201" i="15"/>
  <c r="Q200" i="15"/>
  <c r="Q202" i="15"/>
  <c r="P225" i="15"/>
  <c r="O224" i="15"/>
  <c r="O226" i="15"/>
  <c r="P237" i="15"/>
  <c r="O236" i="15"/>
  <c r="O238" i="15"/>
  <c r="Z76" i="15"/>
  <c r="AA75" i="15"/>
  <c r="AA74" i="15" s="1"/>
  <c r="AC51" i="15"/>
  <c r="AC50" i="15" s="1"/>
  <c r="AB52" i="15"/>
  <c r="S190" i="15"/>
  <c r="T189" i="15"/>
  <c r="AD28" i="15"/>
  <c r="AE27" i="15"/>
  <c r="AE26" i="15" s="1"/>
  <c r="AA64" i="15"/>
  <c r="AB63" i="15"/>
  <c r="AB62" i="15" s="1"/>
  <c r="W133" i="15"/>
  <c r="X132" i="15"/>
  <c r="X131" i="15" s="1"/>
  <c r="X121" i="15"/>
  <c r="Y120" i="15"/>
  <c r="Y119" i="15" s="1"/>
  <c r="U145" i="15"/>
  <c r="V144" i="15"/>
  <c r="V143" i="15" s="1"/>
  <c r="S169" i="15"/>
  <c r="T168" i="15"/>
  <c r="T167" i="15" s="1"/>
  <c r="Z97" i="15"/>
  <c r="AA96" i="15"/>
  <c r="AA95" i="15" s="1"/>
  <c r="AD40" i="15"/>
  <c r="AE39" i="15"/>
  <c r="AE38" i="15" s="1"/>
  <c r="V157" i="15"/>
  <c r="W156" i="15"/>
  <c r="W155" i="15" s="1"/>
  <c r="M262" i="15" l="1"/>
  <c r="M260" i="15"/>
  <c r="N261" i="15"/>
  <c r="L283" i="15"/>
  <c r="L281" i="15"/>
  <c r="M282" i="15"/>
  <c r="O248" i="15"/>
  <c r="O250" i="15"/>
  <c r="P249" i="15"/>
  <c r="S201" i="15"/>
  <c r="R200" i="15"/>
  <c r="R202" i="15"/>
  <c r="X107" i="15"/>
  <c r="X109" i="15"/>
  <c r="Y108" i="15"/>
  <c r="Q214" i="15"/>
  <c r="R213" i="15"/>
  <c r="Q212" i="15"/>
  <c r="Q237" i="15"/>
  <c r="P236" i="15"/>
  <c r="P238" i="15"/>
  <c r="Q225" i="15"/>
  <c r="P224" i="15"/>
  <c r="P226" i="15"/>
  <c r="T188" i="15"/>
  <c r="AB75" i="15"/>
  <c r="AB74" i="15" s="1"/>
  <c r="AA76" i="15"/>
  <c r="U189" i="15"/>
  <c r="U188" i="15" s="1"/>
  <c r="T190" i="15"/>
  <c r="AE28" i="15"/>
  <c r="AF27" i="15"/>
  <c r="AF26" i="15" s="1"/>
  <c r="AC52" i="15"/>
  <c r="AD51" i="15"/>
  <c r="AD50" i="15" s="1"/>
  <c r="Y121" i="15"/>
  <c r="Z120" i="15"/>
  <c r="Z119" i="15" s="1"/>
  <c r="T169" i="15"/>
  <c r="U168" i="15"/>
  <c r="U167" i="15" s="1"/>
  <c r="X133" i="15"/>
  <c r="Y132" i="15"/>
  <c r="Y131" i="15" s="1"/>
  <c r="AA97" i="15"/>
  <c r="AB96" i="15"/>
  <c r="AB95" i="15" s="1"/>
  <c r="AB64" i="15"/>
  <c r="AC63" i="15"/>
  <c r="AC62" i="15" s="1"/>
  <c r="W157" i="15"/>
  <c r="X156" i="15"/>
  <c r="X155" i="15" s="1"/>
  <c r="AE40" i="15"/>
  <c r="AF39" i="15"/>
  <c r="AF38" i="15" s="1"/>
  <c r="V145" i="15"/>
  <c r="W144" i="15"/>
  <c r="W143" i="15" s="1"/>
  <c r="P250" i="15" l="1"/>
  <c r="P248" i="15"/>
  <c r="Q249" i="15"/>
  <c r="N262" i="15"/>
  <c r="N260" i="15"/>
  <c r="O261" i="15"/>
  <c r="M281" i="15"/>
  <c r="M283" i="15"/>
  <c r="N282" i="15"/>
  <c r="Y107" i="15"/>
  <c r="Y109" i="15"/>
  <c r="Z108" i="15"/>
  <c r="S213" i="15"/>
  <c r="R212" i="15"/>
  <c r="R214" i="15"/>
  <c r="T201" i="15"/>
  <c r="S200" i="15"/>
  <c r="S202" i="15"/>
  <c r="R225" i="15"/>
  <c r="Q224" i="15"/>
  <c r="Q226" i="15"/>
  <c r="R237" i="15"/>
  <c r="Q236" i="15"/>
  <c r="Q238" i="15"/>
  <c r="AG39" i="15"/>
  <c r="AB76" i="15"/>
  <c r="AC75" i="15"/>
  <c r="AC74" i="15" s="1"/>
  <c r="AF28" i="15"/>
  <c r="AG27" i="15"/>
  <c r="AJ27" i="15" s="1"/>
  <c r="AN27" i="15" s="1"/>
  <c r="AE51" i="15"/>
  <c r="AE50" i="15" s="1"/>
  <c r="AD52" i="15"/>
  <c r="U190" i="15"/>
  <c r="V189" i="15"/>
  <c r="V188" i="15" s="1"/>
  <c r="AF40" i="15"/>
  <c r="X157" i="15"/>
  <c r="Y156" i="15"/>
  <c r="Y155" i="15" s="1"/>
  <c r="AC64" i="15"/>
  <c r="AD63" i="15"/>
  <c r="AD62" i="15" s="1"/>
  <c r="Z121" i="15"/>
  <c r="AA120" i="15"/>
  <c r="AA119" i="15" s="1"/>
  <c r="Y133" i="15"/>
  <c r="Z132" i="15"/>
  <c r="Z131" i="15" s="1"/>
  <c r="U169" i="15"/>
  <c r="V168" i="15"/>
  <c r="V167" i="15" s="1"/>
  <c r="W145" i="15"/>
  <c r="X144" i="15"/>
  <c r="X143" i="15" s="1"/>
  <c r="AB97" i="15"/>
  <c r="AC96" i="15"/>
  <c r="AC95" i="15" s="1"/>
  <c r="AJ39" i="15" l="1"/>
  <c r="AN39" i="15" s="1"/>
  <c r="O262" i="15"/>
  <c r="O260" i="15"/>
  <c r="P261" i="15"/>
  <c r="Q248" i="15"/>
  <c r="Q250" i="15"/>
  <c r="R249" i="15"/>
  <c r="N283" i="15"/>
  <c r="N281" i="15"/>
  <c r="O282" i="15"/>
  <c r="U201" i="15"/>
  <c r="T200" i="15"/>
  <c r="T202" i="15"/>
  <c r="AG38" i="15"/>
  <c r="D38" i="15"/>
  <c r="C38" i="15"/>
  <c r="E38" i="15"/>
  <c r="F38" i="15"/>
  <c r="G38" i="15"/>
  <c r="H38" i="15"/>
  <c r="T213" i="15"/>
  <c r="S212" i="15"/>
  <c r="S214" i="15"/>
  <c r="Z107" i="15"/>
  <c r="AA108" i="15"/>
  <c r="Z109" i="15"/>
  <c r="S237" i="15"/>
  <c r="R236" i="15"/>
  <c r="R238" i="15"/>
  <c r="S225" i="15"/>
  <c r="R224" i="15"/>
  <c r="R226" i="15"/>
  <c r="AG26" i="15"/>
  <c r="C26" i="15"/>
  <c r="D26" i="15"/>
  <c r="E26" i="15"/>
  <c r="F26" i="15"/>
  <c r="G26" i="15"/>
  <c r="H26" i="15"/>
  <c r="AG40" i="15"/>
  <c r="W189" i="15"/>
  <c r="W188" i="15" s="1"/>
  <c r="V190" i="15"/>
  <c r="AC76" i="15"/>
  <c r="AD75" i="15"/>
  <c r="AD74" i="15" s="1"/>
  <c r="AE52" i="15"/>
  <c r="AF51" i="15"/>
  <c r="AF50" i="15" s="1"/>
  <c r="AG28" i="15"/>
  <c r="X145" i="15"/>
  <c r="Y144" i="15"/>
  <c r="Y143" i="15" s="1"/>
  <c r="Z133" i="15"/>
  <c r="AA132" i="15"/>
  <c r="AA131" i="15" s="1"/>
  <c r="Y157" i="15"/>
  <c r="Z156" i="15"/>
  <c r="Z155" i="15" s="1"/>
  <c r="AD64" i="15"/>
  <c r="AE63" i="15"/>
  <c r="AE62" i="15" s="1"/>
  <c r="AC97" i="15"/>
  <c r="AD96" i="15"/>
  <c r="AD95" i="15" s="1"/>
  <c r="V169" i="15"/>
  <c r="W168" i="15"/>
  <c r="W167" i="15" s="1"/>
  <c r="AA121" i="15"/>
  <c r="AB120" i="15"/>
  <c r="AB119" i="15" s="1"/>
  <c r="AJ40" i="15" l="1"/>
  <c r="AJ28" i="15"/>
  <c r="R250" i="15"/>
  <c r="R248" i="15"/>
  <c r="S249" i="15"/>
  <c r="P262" i="15"/>
  <c r="P260" i="15"/>
  <c r="Q261" i="15"/>
  <c r="AJ26" i="15"/>
  <c r="O283" i="15"/>
  <c r="O281" i="15"/>
  <c r="P282" i="15"/>
  <c r="AJ38" i="15"/>
  <c r="AA107" i="15"/>
  <c r="AA109" i="15"/>
  <c r="AB108" i="15"/>
  <c r="T212" i="15"/>
  <c r="T214" i="15"/>
  <c r="U213" i="15"/>
  <c r="V201" i="15"/>
  <c r="U202" i="15"/>
  <c r="U200" i="15"/>
  <c r="T237" i="15"/>
  <c r="S236" i="15"/>
  <c r="S238" i="15"/>
  <c r="T225" i="15"/>
  <c r="S224" i="15"/>
  <c r="S226" i="15"/>
  <c r="X189" i="15"/>
  <c r="X188" i="15" s="1"/>
  <c r="W190" i="15"/>
  <c r="AD76" i="15"/>
  <c r="AE75" i="15"/>
  <c r="AE74" i="15" s="1"/>
  <c r="AG51" i="15"/>
  <c r="AF52" i="15"/>
  <c r="AD97" i="15"/>
  <c r="AE96" i="15"/>
  <c r="AE95" i="15" s="1"/>
  <c r="AB121" i="15"/>
  <c r="AC120" i="15"/>
  <c r="AC119" i="15" s="1"/>
  <c r="AA133" i="15"/>
  <c r="AB132" i="15"/>
  <c r="AB131" i="15" s="1"/>
  <c r="Y145" i="15"/>
  <c r="Z144" i="15"/>
  <c r="Z143" i="15" s="1"/>
  <c r="W169" i="15"/>
  <c r="X168" i="15"/>
  <c r="X167" i="15" s="1"/>
  <c r="AE64" i="15"/>
  <c r="AF63" i="15"/>
  <c r="Z157" i="15"/>
  <c r="AA156" i="15"/>
  <c r="AA155" i="15" s="1"/>
  <c r="AJ51" i="15" l="1"/>
  <c r="AN51" i="15" s="1"/>
  <c r="AO40" i="15"/>
  <c r="AO28" i="15"/>
  <c r="AJ37" i="15"/>
  <c r="AL37" i="15" s="1"/>
  <c r="AM38" i="15"/>
  <c r="AJ25" i="15"/>
  <c r="AM26" i="15"/>
  <c r="Q262" i="15"/>
  <c r="Q260" i="15"/>
  <c r="R261" i="15"/>
  <c r="S250" i="15"/>
  <c r="S248" i="15"/>
  <c r="T249" i="15"/>
  <c r="P283" i="15"/>
  <c r="P281" i="15"/>
  <c r="Q282" i="15"/>
  <c r="V202" i="15"/>
  <c r="W201" i="15"/>
  <c r="V200" i="15"/>
  <c r="AG50" i="15"/>
  <c r="C50" i="15"/>
  <c r="F50" i="15"/>
  <c r="E50" i="15"/>
  <c r="G50" i="15"/>
  <c r="D50" i="15"/>
  <c r="H50" i="15"/>
  <c r="AB107" i="15"/>
  <c r="AC108" i="15"/>
  <c r="AB109" i="15"/>
  <c r="V213" i="15"/>
  <c r="U212" i="15"/>
  <c r="U214" i="15"/>
  <c r="AG63" i="15"/>
  <c r="AF62" i="15"/>
  <c r="U225" i="15"/>
  <c r="T224" i="15"/>
  <c r="T226" i="15"/>
  <c r="U237" i="15"/>
  <c r="T236" i="15"/>
  <c r="T238" i="15"/>
  <c r="Y189" i="15"/>
  <c r="Y188" i="15" s="1"/>
  <c r="X190" i="15"/>
  <c r="AG52" i="15"/>
  <c r="AF75" i="15"/>
  <c r="AF74" i="15" s="1"/>
  <c r="AE76" i="15"/>
  <c r="X169" i="15"/>
  <c r="Y168" i="15"/>
  <c r="Y167" i="15" s="1"/>
  <c r="AA157" i="15"/>
  <c r="AB156" i="15"/>
  <c r="AB155" i="15" s="1"/>
  <c r="AC121" i="15"/>
  <c r="AD120" i="15"/>
  <c r="AD119" i="15" s="1"/>
  <c r="AF64" i="15"/>
  <c r="AE97" i="15"/>
  <c r="AF96" i="15"/>
  <c r="AF95" i="15" s="1"/>
  <c r="AB133" i="15"/>
  <c r="AC132" i="15"/>
  <c r="AC131" i="15" s="1"/>
  <c r="Z145" i="15"/>
  <c r="AA144" i="15"/>
  <c r="AA143" i="15" s="1"/>
  <c r="AJ63" i="15" l="1"/>
  <c r="AN63" i="15" s="1"/>
  <c r="AJ33" i="15"/>
  <c r="AJ34" i="15" s="1"/>
  <c r="AJ52" i="15"/>
  <c r="R282" i="15"/>
  <c r="AJ45" i="15"/>
  <c r="AJ46" i="15" s="1"/>
  <c r="AJ43" i="15"/>
  <c r="AJ31" i="15"/>
  <c r="AL25" i="15"/>
  <c r="R262" i="15"/>
  <c r="R260" i="15"/>
  <c r="S261" i="15"/>
  <c r="T250" i="15"/>
  <c r="T248" i="15"/>
  <c r="U249" i="15"/>
  <c r="Q281" i="15"/>
  <c r="Q283" i="15"/>
  <c r="AJ50" i="15"/>
  <c r="AG64" i="15"/>
  <c r="W213" i="15"/>
  <c r="V212" i="15"/>
  <c r="V214" i="15"/>
  <c r="AC107" i="15"/>
  <c r="AC109" i="15"/>
  <c r="AD108" i="15"/>
  <c r="W200" i="15"/>
  <c r="X201" i="15"/>
  <c r="W202" i="15"/>
  <c r="AG62" i="15"/>
  <c r="C62" i="15"/>
  <c r="E62" i="15"/>
  <c r="D62" i="15"/>
  <c r="G62" i="15"/>
  <c r="H62" i="15"/>
  <c r="F62" i="15"/>
  <c r="V225" i="15"/>
  <c r="U224" i="15"/>
  <c r="U226" i="15"/>
  <c r="V237" i="15"/>
  <c r="U236" i="15"/>
  <c r="U238" i="15"/>
  <c r="Z189" i="15"/>
  <c r="Z188" i="15" s="1"/>
  <c r="Y190" i="15"/>
  <c r="AF76" i="15"/>
  <c r="AG75" i="15"/>
  <c r="AC133" i="15"/>
  <c r="AD132" i="15"/>
  <c r="AD131" i="15" s="1"/>
  <c r="AF97" i="15"/>
  <c r="AG96" i="15"/>
  <c r="AB157" i="15"/>
  <c r="AC156" i="15"/>
  <c r="AC155" i="15" s="1"/>
  <c r="Y169" i="15"/>
  <c r="Z168" i="15"/>
  <c r="Z167" i="15" s="1"/>
  <c r="AD121" i="15"/>
  <c r="AE120" i="15"/>
  <c r="AE119" i="15" s="1"/>
  <c r="AA145" i="15"/>
  <c r="AB144" i="15"/>
  <c r="AB143" i="15" s="1"/>
  <c r="AJ75" i="15" l="1"/>
  <c r="AN75" i="15" s="1"/>
  <c r="AO52" i="15"/>
  <c r="AJ96" i="15"/>
  <c r="AN96" i="15" s="1"/>
  <c r="AJ64" i="15"/>
  <c r="S282" i="15"/>
  <c r="R283" i="15"/>
  <c r="R281" i="15"/>
  <c r="AJ49" i="15"/>
  <c r="AJ55" i="15" s="1"/>
  <c r="AM50" i="15"/>
  <c r="U248" i="15"/>
  <c r="U250" i="15"/>
  <c r="V249" i="15"/>
  <c r="S260" i="15"/>
  <c r="S262" i="15"/>
  <c r="T261" i="15"/>
  <c r="AJ62" i="15"/>
  <c r="AG95" i="15"/>
  <c r="C95" i="15"/>
  <c r="E95" i="15"/>
  <c r="D95" i="15"/>
  <c r="G95" i="15"/>
  <c r="F95" i="15"/>
  <c r="H95" i="15"/>
  <c r="AG74" i="15"/>
  <c r="C74" i="15"/>
  <c r="D74" i="15"/>
  <c r="E74" i="15"/>
  <c r="G74" i="15"/>
  <c r="F74" i="15"/>
  <c r="H74" i="15"/>
  <c r="Y201" i="15"/>
  <c r="X200" i="15"/>
  <c r="X202" i="15"/>
  <c r="AD107" i="15"/>
  <c r="AE108" i="15"/>
  <c r="AD109" i="15"/>
  <c r="X213" i="15"/>
  <c r="W212" i="15"/>
  <c r="W214" i="15"/>
  <c r="W237" i="15"/>
  <c r="V236" i="15"/>
  <c r="V238" i="15"/>
  <c r="W225" i="15"/>
  <c r="V224" i="15"/>
  <c r="V226" i="15"/>
  <c r="AA189" i="15"/>
  <c r="AA188" i="15" s="1"/>
  <c r="Z190" i="15"/>
  <c r="AG76" i="15"/>
  <c r="AB145" i="15"/>
  <c r="AC144" i="15"/>
  <c r="AC143" i="15" s="1"/>
  <c r="AC157" i="15"/>
  <c r="AD156" i="15"/>
  <c r="AD155" i="15" s="1"/>
  <c r="AG97" i="15"/>
  <c r="AD133" i="15"/>
  <c r="AE132" i="15"/>
  <c r="AE131" i="15" s="1"/>
  <c r="Z169" i="15"/>
  <c r="AA168" i="15"/>
  <c r="AA167" i="15" s="1"/>
  <c r="AE121" i="15"/>
  <c r="AF120" i="15"/>
  <c r="AF119" i="15" s="1"/>
  <c r="AO64" i="15" l="1"/>
  <c r="AJ97" i="15"/>
  <c r="T282" i="15"/>
  <c r="S283" i="15"/>
  <c r="S281" i="15"/>
  <c r="AJ61" i="15"/>
  <c r="AL61" i="15" s="1"/>
  <c r="AM62" i="15"/>
  <c r="AJ57" i="15"/>
  <c r="AJ58" i="15" s="1"/>
  <c r="AL49" i="15"/>
  <c r="T262" i="15"/>
  <c r="T260" i="15"/>
  <c r="U261" i="15"/>
  <c r="V250" i="15"/>
  <c r="V248" i="15"/>
  <c r="W249" i="15"/>
  <c r="AJ76" i="15"/>
  <c r="AJ95" i="15"/>
  <c r="AJ74" i="15"/>
  <c r="Z201" i="15"/>
  <c r="Y200" i="15"/>
  <c r="Y202" i="15"/>
  <c r="Y213" i="15"/>
  <c r="X212" i="15"/>
  <c r="X214" i="15"/>
  <c r="AE107" i="15"/>
  <c r="AF108" i="15"/>
  <c r="AE109" i="15"/>
  <c r="X225" i="15"/>
  <c r="W224" i="15"/>
  <c r="W226" i="15"/>
  <c r="X237" i="15"/>
  <c r="W236" i="15"/>
  <c r="W238" i="15"/>
  <c r="AB189" i="15"/>
  <c r="AB188" i="15" s="1"/>
  <c r="AA190" i="15"/>
  <c r="AF121" i="15"/>
  <c r="AG120" i="15"/>
  <c r="AD157" i="15"/>
  <c r="AE156" i="15"/>
  <c r="AE155" i="15" s="1"/>
  <c r="AE133" i="15"/>
  <c r="AF132" i="15"/>
  <c r="AF131" i="15" s="1"/>
  <c r="AA169" i="15"/>
  <c r="AB168" i="15"/>
  <c r="AB167" i="15" s="1"/>
  <c r="AC145" i="15"/>
  <c r="AD144" i="15"/>
  <c r="AD143" i="15" s="1"/>
  <c r="AJ120" i="15" l="1"/>
  <c r="AN120" i="15" s="1"/>
  <c r="AO97" i="15"/>
  <c r="U282" i="15"/>
  <c r="T283" i="15"/>
  <c r="T281" i="15"/>
  <c r="AJ69" i="15"/>
  <c r="AJ70" i="15" s="1"/>
  <c r="AG108" i="15"/>
  <c r="AJ67" i="15"/>
  <c r="AO76" i="15"/>
  <c r="AJ94" i="15"/>
  <c r="AL94" i="15" s="1"/>
  <c r="AM95" i="15"/>
  <c r="AJ73" i="15"/>
  <c r="AL73" i="15" s="1"/>
  <c r="AM74" i="15"/>
  <c r="W250" i="15"/>
  <c r="W248" i="15"/>
  <c r="X249" i="15"/>
  <c r="U262" i="15"/>
  <c r="U260" i="15"/>
  <c r="V261" i="15"/>
  <c r="Z213" i="15"/>
  <c r="Y212" i="15"/>
  <c r="Y214" i="15"/>
  <c r="AG119" i="15"/>
  <c r="C119" i="15"/>
  <c r="D119" i="15"/>
  <c r="F119" i="15"/>
  <c r="E119" i="15"/>
  <c r="G119" i="15"/>
  <c r="H119" i="15"/>
  <c r="AF107" i="15"/>
  <c r="AF109" i="15"/>
  <c r="Z200" i="15"/>
  <c r="AA201" i="15"/>
  <c r="Z202" i="15"/>
  <c r="Y237" i="15"/>
  <c r="X236" i="15"/>
  <c r="X238" i="15"/>
  <c r="Y225" i="15"/>
  <c r="X224" i="15"/>
  <c r="X226" i="15"/>
  <c r="AG132" i="15"/>
  <c r="AC189" i="15"/>
  <c r="AC188" i="15" s="1"/>
  <c r="AB190" i="15"/>
  <c r="AF133" i="15"/>
  <c r="AE157" i="15"/>
  <c r="AF156" i="15"/>
  <c r="AG121" i="15"/>
  <c r="AD145" i="15"/>
  <c r="AE144" i="15"/>
  <c r="AE143" i="15" s="1"/>
  <c r="AB169" i="15"/>
  <c r="AC168" i="15"/>
  <c r="AC167" i="15" s="1"/>
  <c r="AJ132" i="15" l="1"/>
  <c r="AN132" i="15" s="1"/>
  <c r="F107" i="15"/>
  <c r="AJ121" i="15"/>
  <c r="D107" i="15"/>
  <c r="AJ81" i="15"/>
  <c r="AJ82" i="15" s="1"/>
  <c r="V282" i="15"/>
  <c r="U281" i="15"/>
  <c r="U283" i="15"/>
  <c r="H107" i="15"/>
  <c r="G107" i="15"/>
  <c r="E107" i="15"/>
  <c r="AJ100" i="15"/>
  <c r="AJ102" i="15"/>
  <c r="AJ103" i="15" s="1"/>
  <c r="AJ108" i="15"/>
  <c r="AN108" i="15" s="1"/>
  <c r="AG109" i="15"/>
  <c r="AG107" i="15"/>
  <c r="AJ79" i="15"/>
  <c r="C107" i="15"/>
  <c r="V262" i="15"/>
  <c r="V260" i="15"/>
  <c r="W261" i="15"/>
  <c r="X250" i="15"/>
  <c r="X248" i="15"/>
  <c r="Y249" i="15"/>
  <c r="AJ119" i="15"/>
  <c r="AG131" i="15"/>
  <c r="C131" i="15"/>
  <c r="D131" i="15"/>
  <c r="E131" i="15"/>
  <c r="H131" i="15"/>
  <c r="F131" i="15"/>
  <c r="G131" i="15"/>
  <c r="AB201" i="15"/>
  <c r="AA200" i="15"/>
  <c r="AA202" i="15"/>
  <c r="Z214" i="15"/>
  <c r="AA213" i="15"/>
  <c r="Z212" i="15"/>
  <c r="Z237" i="15"/>
  <c r="Y236" i="15"/>
  <c r="Y238" i="15"/>
  <c r="Z225" i="15"/>
  <c r="Y224" i="15"/>
  <c r="Y226" i="15"/>
  <c r="AG156" i="15"/>
  <c r="AF155" i="15"/>
  <c r="AG133" i="15"/>
  <c r="AD189" i="15"/>
  <c r="AD188" i="15" s="1"/>
  <c r="AC190" i="15"/>
  <c r="AF157" i="15"/>
  <c r="AE145" i="15"/>
  <c r="AF144" i="15"/>
  <c r="AF143" i="15" s="1"/>
  <c r="AC169" i="15"/>
  <c r="AD168" i="15"/>
  <c r="AD167" i="15" s="1"/>
  <c r="AJ156" i="15" l="1"/>
  <c r="AN156" i="15" s="1"/>
  <c r="AO121" i="15"/>
  <c r="AJ109" i="15"/>
  <c r="W282" i="15"/>
  <c r="V283" i="15"/>
  <c r="V281" i="15"/>
  <c r="AJ107" i="15"/>
  <c r="AJ106" i="15" s="1"/>
  <c r="AJ118" i="15"/>
  <c r="AL118" i="15" s="1"/>
  <c r="AM119" i="15"/>
  <c r="Y250" i="15"/>
  <c r="Y248" i="15"/>
  <c r="Z249" i="15"/>
  <c r="W262" i="15"/>
  <c r="W260" i="15"/>
  <c r="X261" i="15"/>
  <c r="AJ131" i="15"/>
  <c r="AJ133" i="15"/>
  <c r="AC201" i="15"/>
  <c r="AB200" i="15"/>
  <c r="AB202" i="15"/>
  <c r="AA214" i="15"/>
  <c r="AB213" i="15"/>
  <c r="AA212" i="15"/>
  <c r="AA225" i="15"/>
  <c r="Z224" i="15"/>
  <c r="Z226" i="15"/>
  <c r="AA237" i="15"/>
  <c r="Z236" i="15"/>
  <c r="Z238" i="15"/>
  <c r="AG157" i="15"/>
  <c r="AG155" i="15"/>
  <c r="C155" i="15"/>
  <c r="E155" i="15"/>
  <c r="D155" i="15"/>
  <c r="G155" i="15"/>
  <c r="F155" i="15"/>
  <c r="H155" i="15"/>
  <c r="AE189" i="15"/>
  <c r="AE188" i="15" s="1"/>
  <c r="AD190" i="15"/>
  <c r="AF145" i="15"/>
  <c r="AG144" i="15"/>
  <c r="AD169" i="15"/>
  <c r="AE168" i="15"/>
  <c r="AJ144" i="15" l="1"/>
  <c r="AN144" i="15" s="1"/>
  <c r="AO109" i="15"/>
  <c r="AJ157" i="15"/>
  <c r="AL106" i="15"/>
  <c r="AJ114" i="15"/>
  <c r="AJ115" i="15" s="1"/>
  <c r="AJ112" i="15"/>
  <c r="AM107" i="15"/>
  <c r="X282" i="15"/>
  <c r="W283" i="15"/>
  <c r="W281" i="15"/>
  <c r="AO133" i="15"/>
  <c r="AJ126" i="15"/>
  <c r="AJ127" i="15" s="1"/>
  <c r="AJ124" i="15"/>
  <c r="AJ130" i="15"/>
  <c r="AL130" i="15" s="1"/>
  <c r="AM131" i="15"/>
  <c r="Z250" i="15"/>
  <c r="Z248" i="15"/>
  <c r="AA249" i="15"/>
  <c r="X262" i="15"/>
  <c r="X260" i="15"/>
  <c r="Y261" i="15"/>
  <c r="AJ155" i="15"/>
  <c r="AG143" i="15"/>
  <c r="E143" i="15"/>
  <c r="C143" i="15"/>
  <c r="D143" i="15"/>
  <c r="F143" i="15"/>
  <c r="G143" i="15"/>
  <c r="H143" i="15"/>
  <c r="AB212" i="15"/>
  <c r="AC213" i="15"/>
  <c r="AB214" i="15"/>
  <c r="AC202" i="15"/>
  <c r="AD201" i="15"/>
  <c r="AC200" i="15"/>
  <c r="AB237" i="15"/>
  <c r="AA236" i="15"/>
  <c r="AA238" i="15"/>
  <c r="AB225" i="15"/>
  <c r="AA224" i="15"/>
  <c r="AA226" i="15"/>
  <c r="AE167" i="15"/>
  <c r="AF189" i="15"/>
  <c r="AE190" i="15"/>
  <c r="AE169" i="15"/>
  <c r="AF168" i="15"/>
  <c r="AF167" i="15" s="1"/>
  <c r="AG145" i="15"/>
  <c r="AO157" i="15" l="1"/>
  <c r="AJ136" i="15"/>
  <c r="Y282" i="15"/>
  <c r="X283" i="15"/>
  <c r="X281" i="15"/>
  <c r="AJ138" i="15"/>
  <c r="AJ139" i="15" s="1"/>
  <c r="AJ154" i="15"/>
  <c r="AL154" i="15" s="1"/>
  <c r="AM155" i="15"/>
  <c r="Y262" i="15"/>
  <c r="Y260" i="15"/>
  <c r="Z261" i="15"/>
  <c r="AA250" i="15"/>
  <c r="AA248" i="15"/>
  <c r="AB249" i="15"/>
  <c r="AJ143" i="15"/>
  <c r="AJ145" i="15"/>
  <c r="AD200" i="15"/>
  <c r="AE201" i="15"/>
  <c r="AD202" i="15"/>
  <c r="AD213" i="15"/>
  <c r="AC212" i="15"/>
  <c r="AC214" i="15"/>
  <c r="AC225" i="15"/>
  <c r="AB224" i="15"/>
  <c r="AB226" i="15"/>
  <c r="AC237" i="15"/>
  <c r="AB236" i="15"/>
  <c r="AB238" i="15"/>
  <c r="AG189" i="15"/>
  <c r="AF188" i="15"/>
  <c r="AF190" i="15"/>
  <c r="AF169" i="15"/>
  <c r="AG168" i="15"/>
  <c r="AJ189" i="15" l="1"/>
  <c r="AN189" i="15" s="1"/>
  <c r="AJ168" i="15"/>
  <c r="AN168" i="15" s="1"/>
  <c r="AJ162" i="15"/>
  <c r="AJ163" i="15" s="1"/>
  <c r="AJ160" i="15"/>
  <c r="Z282" i="15"/>
  <c r="Y283" i="15"/>
  <c r="Y281" i="15"/>
  <c r="AO145" i="15"/>
  <c r="AJ142" i="15"/>
  <c r="AM143" i="15"/>
  <c r="AB250" i="15"/>
  <c r="AB248" i="15"/>
  <c r="AC249" i="15"/>
  <c r="Z262" i="15"/>
  <c r="Z260" i="15"/>
  <c r="AA261" i="15"/>
  <c r="AG190" i="15"/>
  <c r="AE213" i="15"/>
  <c r="AD214" i="15"/>
  <c r="AD212" i="15"/>
  <c r="AF201" i="15"/>
  <c r="AE200" i="15"/>
  <c r="AE202" i="15"/>
  <c r="AD225" i="15"/>
  <c r="AC224" i="15"/>
  <c r="AC226" i="15"/>
  <c r="AD237" i="15"/>
  <c r="AC236" i="15"/>
  <c r="AC238" i="15"/>
  <c r="AG188" i="15"/>
  <c r="C188" i="15"/>
  <c r="D188" i="15"/>
  <c r="E188" i="15"/>
  <c r="F188" i="15"/>
  <c r="G188" i="15"/>
  <c r="H188" i="15"/>
  <c r="AG167" i="15"/>
  <c r="C167" i="15"/>
  <c r="D167" i="15"/>
  <c r="E167" i="15"/>
  <c r="H167" i="15"/>
  <c r="F167" i="15"/>
  <c r="G167" i="15"/>
  <c r="AG169" i="15"/>
  <c r="AJ201" i="15" l="1"/>
  <c r="AN201" i="15" s="1"/>
  <c r="AJ190" i="15"/>
  <c r="AA282" i="15"/>
  <c r="Z281" i="15"/>
  <c r="Z283" i="15"/>
  <c r="AJ150" i="15"/>
  <c r="AJ151" i="15" s="1"/>
  <c r="AL142" i="15"/>
  <c r="AJ148" i="15"/>
  <c r="AA260" i="15"/>
  <c r="AA262" i="15"/>
  <c r="AB261" i="15"/>
  <c r="AC248" i="15"/>
  <c r="AC250" i="15"/>
  <c r="AD249" i="15"/>
  <c r="AJ188" i="15"/>
  <c r="AJ167" i="15"/>
  <c r="AJ169" i="15"/>
  <c r="C200" i="15"/>
  <c r="F200" i="15"/>
  <c r="D200" i="15"/>
  <c r="G200" i="15"/>
  <c r="E200" i="15"/>
  <c r="H200" i="15"/>
  <c r="AF202" i="15"/>
  <c r="AF200" i="15"/>
  <c r="AE214" i="15"/>
  <c r="AF213" i="15"/>
  <c r="AE212" i="15"/>
  <c r="AE237" i="15"/>
  <c r="AD236" i="15"/>
  <c r="AD238" i="15"/>
  <c r="AE225" i="15"/>
  <c r="AD224" i="15"/>
  <c r="AD226" i="15"/>
  <c r="AO190" i="15" l="1"/>
  <c r="AB282" i="15"/>
  <c r="AA281" i="15"/>
  <c r="AA283" i="15"/>
  <c r="AO169" i="15"/>
  <c r="AJ187" i="15"/>
  <c r="AJ193" i="15" s="1"/>
  <c r="AM188" i="15"/>
  <c r="AJ166" i="15"/>
  <c r="AM167" i="15"/>
  <c r="AD250" i="15"/>
  <c r="AD248" i="15"/>
  <c r="AE249" i="15"/>
  <c r="AB262" i="15"/>
  <c r="AB260" i="15"/>
  <c r="AC261" i="15"/>
  <c r="AJ200" i="15"/>
  <c r="AJ202" i="15"/>
  <c r="AG213" i="15"/>
  <c r="AF212" i="15"/>
  <c r="AF214" i="15"/>
  <c r="AF225" i="15"/>
  <c r="AE224" i="15"/>
  <c r="AE226" i="15"/>
  <c r="AF237" i="15"/>
  <c r="AE236" i="15"/>
  <c r="AE238" i="15"/>
  <c r="AJ213" i="15" l="1"/>
  <c r="AN213" i="15" s="1"/>
  <c r="AJ225" i="15"/>
  <c r="AN225" i="15" s="1"/>
  <c r="AC282" i="15"/>
  <c r="AB283" i="15"/>
  <c r="AB281" i="15"/>
  <c r="AO202" i="15"/>
  <c r="AJ199" i="15"/>
  <c r="AL199" i="15" s="1"/>
  <c r="AM200" i="15"/>
  <c r="AJ195" i="15"/>
  <c r="AJ196" i="15" s="1"/>
  <c r="AL187" i="15"/>
  <c r="AJ174" i="15"/>
  <c r="AJ175" i="15" s="1"/>
  <c r="AL166" i="15"/>
  <c r="AJ172" i="15"/>
  <c r="AE250" i="15"/>
  <c r="AE248" i="15"/>
  <c r="AF249" i="15"/>
  <c r="AC262" i="15"/>
  <c r="AC260" i="15"/>
  <c r="AD261" i="15"/>
  <c r="C224" i="15"/>
  <c r="D224" i="15"/>
  <c r="E224" i="15"/>
  <c r="G224" i="15"/>
  <c r="F224" i="15"/>
  <c r="H224" i="15"/>
  <c r="C212" i="15"/>
  <c r="D212" i="15"/>
  <c r="F212" i="15"/>
  <c r="E212" i="15"/>
  <c r="H212" i="15"/>
  <c r="G212" i="15"/>
  <c r="AG214" i="15"/>
  <c r="AG212" i="15"/>
  <c r="AG237" i="15"/>
  <c r="AF236" i="15"/>
  <c r="AF238" i="15"/>
  <c r="AF226" i="15"/>
  <c r="AF224" i="15"/>
  <c r="AJ237" i="15" l="1"/>
  <c r="AN237" i="15" s="1"/>
  <c r="AJ205" i="15"/>
  <c r="AD282" i="15"/>
  <c r="AC281" i="15"/>
  <c r="AC283" i="15"/>
  <c r="AJ207" i="15"/>
  <c r="AJ208" i="15" s="1"/>
  <c r="AJ224" i="15"/>
  <c r="AD262" i="15"/>
  <c r="AD260" i="15"/>
  <c r="AE261" i="15"/>
  <c r="AF248" i="15"/>
  <c r="AF250" i="15"/>
  <c r="AG249" i="15"/>
  <c r="AJ226" i="15"/>
  <c r="AJ212" i="15"/>
  <c r="AJ214" i="15"/>
  <c r="D236" i="15"/>
  <c r="C236" i="15"/>
  <c r="H236" i="15"/>
  <c r="F236" i="15"/>
  <c r="E236" i="15"/>
  <c r="G236" i="15"/>
  <c r="AG236" i="15"/>
  <c r="AG238" i="15"/>
  <c r="AJ249" i="15" l="1"/>
  <c r="AN249" i="15" s="1"/>
  <c r="AE282" i="15"/>
  <c r="AD283" i="15"/>
  <c r="AD281" i="15"/>
  <c r="AO214" i="15"/>
  <c r="AO226" i="15"/>
  <c r="AJ223" i="15"/>
  <c r="AM224" i="15"/>
  <c r="AJ211" i="15"/>
  <c r="AJ219" i="15" s="1"/>
  <c r="AJ220" i="15" s="1"/>
  <c r="AM212" i="15"/>
  <c r="AJ236" i="15"/>
  <c r="AJ238" i="15"/>
  <c r="AG248" i="15"/>
  <c r="AG250" i="15"/>
  <c r="C248" i="15"/>
  <c r="F248" i="15"/>
  <c r="G248" i="15"/>
  <c r="E248" i="15"/>
  <c r="D248" i="15"/>
  <c r="H248" i="15"/>
  <c r="AE262" i="15"/>
  <c r="AE260" i="15"/>
  <c r="AF261" i="15"/>
  <c r="AJ261" i="15" l="1"/>
  <c r="AN261" i="15" s="1"/>
  <c r="AJ250" i="15"/>
  <c r="AO238" i="15"/>
  <c r="AF282" i="15"/>
  <c r="AE283" i="15"/>
  <c r="AE281" i="15"/>
  <c r="AJ217" i="15"/>
  <c r="AJ235" i="15"/>
  <c r="AM236" i="15"/>
  <c r="AL223" i="15"/>
  <c r="AJ231" i="15"/>
  <c r="AJ232" i="15" s="1"/>
  <c r="AJ229" i="15"/>
  <c r="AL211" i="15"/>
  <c r="AF262" i="15"/>
  <c r="AF260" i="15"/>
  <c r="C260" i="15"/>
  <c r="D260" i="15"/>
  <c r="E260" i="15"/>
  <c r="G260" i="15"/>
  <c r="F260" i="15"/>
  <c r="H260" i="15"/>
  <c r="AJ248" i="15"/>
  <c r="AJ262" i="15" l="1"/>
  <c r="AO250" i="15"/>
  <c r="AG282" i="15"/>
  <c r="AF283" i="15"/>
  <c r="AF281" i="15"/>
  <c r="AJ247" i="15"/>
  <c r="AL247" i="15" s="1"/>
  <c r="AM248" i="15"/>
  <c r="AL235" i="15"/>
  <c r="AJ243" i="15"/>
  <c r="AJ244" i="15" s="1"/>
  <c r="AJ241" i="15"/>
  <c r="AJ260" i="15"/>
  <c r="AO262" i="15" l="1"/>
  <c r="AJ255" i="15"/>
  <c r="AJ256" i="15" s="1"/>
  <c r="AJ253" i="15"/>
  <c r="AG283" i="15"/>
  <c r="AG281" i="15"/>
  <c r="C281" i="15"/>
  <c r="F281" i="15"/>
  <c r="D281" i="15"/>
  <c r="G281" i="15"/>
  <c r="AJ282" i="15"/>
  <c r="AN282" i="15" s="1"/>
  <c r="AN7" i="15" s="1"/>
  <c r="E281" i="15"/>
  <c r="H281" i="15"/>
  <c r="AJ259" i="15"/>
  <c r="AJ267" i="15" s="1"/>
  <c r="AJ268" i="15" s="1"/>
  <c r="AM260" i="15"/>
  <c r="AJ283" i="15" l="1"/>
  <c r="AJ281" i="15"/>
  <c r="AM281" i="15" s="1"/>
  <c r="AM7" i="15" s="1"/>
  <c r="AJ265" i="15"/>
  <c r="AL259" i="15"/>
  <c r="AO283" i="15" l="1"/>
  <c r="AO7" i="15" s="1"/>
  <c r="AJ280" i="15"/>
  <c r="AL280" i="15" s="1"/>
  <c r="AL7" i="15" s="1"/>
  <c r="V7" i="15"/>
  <c r="V8" i="15" s="1"/>
  <c r="AJ286" i="15" l="1"/>
  <c r="AJ288" i="15"/>
  <c r="AJ289" i="15" s="1"/>
  <c r="Z8" i="15"/>
  <c r="AI6" i="15" s="1"/>
  <c r="Z7" i="15"/>
  <c r="AI8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北九州市</author>
  </authors>
  <commentList>
    <comment ref="AI8" authorId="0" shapeId="0" xr:uid="{9BCF7535-8C75-4AF8-A561-EF197AA8F406}">
      <text>
        <r>
          <rPr>
            <sz val="11"/>
            <color indexed="81"/>
            <rFont val="MS P ゴシック"/>
            <family val="3"/>
            <charset val="128"/>
          </rPr>
          <t>通期の現場閉所率が28.5％未満（未達成）でも、月単位達成状況が「達成」となる場合、
間接工事費の補正は、月単位の４週８休以上の補正係数のままとする。
※暦上週２日の閉所では28.5％に満たない月は、その月の土曜日・日曜日の合計日数以上に
閉所を行っている場合に、４週８休（28.5％以上）を達成しているものと見なす。</t>
        </r>
      </text>
    </comment>
    <comment ref="X57" authorId="1" shapeId="0" xr:uid="{AABCD8E1-20E5-4DAE-B13C-2D0E8A857F50}">
      <text>
        <r>
          <rPr>
            <b/>
            <sz val="9"/>
            <color indexed="81"/>
            <rFont val="MS P ゴシック"/>
            <family val="3"/>
            <charset val="128"/>
          </rPr>
          <t>５月１０日の振替</t>
        </r>
      </text>
    </comment>
    <comment ref="C81" authorId="0" shapeId="0" xr:uid="{00E386B7-6F7D-4C6A-B8AF-459241C1A883}">
      <text>
        <r>
          <rPr>
            <b/>
            <sz val="9"/>
            <color indexed="81"/>
            <rFont val="MS P ゴシック"/>
            <family val="3"/>
            <charset val="128"/>
          </rPr>
          <t>６月２８日の振替</t>
        </r>
      </text>
    </comment>
    <comment ref="AA114" authorId="0" shapeId="0" xr:uid="{27CBAACD-6818-4F6A-9B83-F9E9E9E755CD}">
      <text>
        <r>
          <rPr>
            <b/>
            <sz val="9"/>
            <color indexed="81"/>
            <rFont val="MS P ゴシック"/>
            <family val="3"/>
            <charset val="128"/>
          </rPr>
          <t>９月２０日の振替</t>
        </r>
      </text>
    </comment>
    <comment ref="AF231" authorId="0" shapeId="0" xr:uid="{1BE55A33-3F8E-4ABA-8B9C-D8FDB84A36AD}">
      <text>
        <r>
          <rPr>
            <b/>
            <sz val="9"/>
            <color indexed="81"/>
            <rFont val="MS P ゴシック"/>
            <family val="3"/>
            <charset val="128"/>
          </rPr>
          <t>６月２７日の振替</t>
        </r>
      </text>
    </comment>
    <comment ref="J243" authorId="0" shapeId="0" xr:uid="{60992B95-6CBC-4EDE-B35E-8B8A0BE47984}">
      <text>
        <r>
          <rPr>
            <b/>
            <sz val="9"/>
            <color indexed="81"/>
            <rFont val="MS P ゴシック"/>
            <family val="3"/>
            <charset val="128"/>
          </rPr>
          <t>６月２８日の振替</t>
        </r>
      </text>
    </comment>
  </commentList>
</comments>
</file>

<file path=xl/sharedStrings.xml><?xml version="1.0" encoding="utf-8"?>
<sst xmlns="http://schemas.openxmlformats.org/spreadsheetml/2006/main" count="1722" uniqueCount="49">
  <si>
    <t>計画</t>
    <rPh sb="0" eb="2">
      <t>ケイカク</t>
    </rPh>
    <phoneticPr fontId="2"/>
  </si>
  <si>
    <t>工事期間</t>
    <rPh sb="0" eb="2">
      <t>コウジ</t>
    </rPh>
    <rPh sb="2" eb="4">
      <t>キカン</t>
    </rPh>
    <phoneticPr fontId="2"/>
  </si>
  <si>
    <t>工事名</t>
    <rPh sb="0" eb="3">
      <t>コウジメイ</t>
    </rPh>
    <phoneticPr fontId="2"/>
  </si>
  <si>
    <t>現場閉所率</t>
    <rPh sb="0" eb="2">
      <t>ゲンバ</t>
    </rPh>
    <rPh sb="2" eb="4">
      <t>ヘイショ</t>
    </rPh>
    <rPh sb="4" eb="5">
      <t>リツ</t>
    </rPh>
    <phoneticPr fontId="2"/>
  </si>
  <si>
    <t>曜日</t>
    <rPh sb="0" eb="2">
      <t>ヨウビ</t>
    </rPh>
    <phoneticPr fontId="2"/>
  </si>
  <si>
    <t>実績</t>
    <rPh sb="0" eb="2">
      <t>ジッセキ</t>
    </rPh>
    <phoneticPr fontId="2"/>
  </si>
  <si>
    <t>休</t>
  </si>
  <si>
    <t>計画率</t>
    <rPh sb="0" eb="2">
      <t>ケイカク</t>
    </rPh>
    <rPh sb="2" eb="3">
      <t>リツ</t>
    </rPh>
    <phoneticPr fontId="2"/>
  </si>
  <si>
    <t>閉所日数</t>
    <rPh sb="0" eb="2">
      <t>ヘイショ</t>
    </rPh>
    <rPh sb="2" eb="4">
      <t>ニッスウ</t>
    </rPh>
    <phoneticPr fontId="2"/>
  </si>
  <si>
    <t>月日</t>
    <rPh sb="0" eb="1">
      <t>ツキ</t>
    </rPh>
    <rPh sb="1" eb="2">
      <t>ヒ</t>
    </rPh>
    <phoneticPr fontId="2"/>
  </si>
  <si>
    <t>：</t>
    <phoneticPr fontId="2"/>
  </si>
  <si>
    <t>閉所率</t>
    <rPh sb="0" eb="2">
      <t>ヘイショ</t>
    </rPh>
    <rPh sb="2" eb="3">
      <t>リツ</t>
    </rPh>
    <phoneticPr fontId="2"/>
  </si>
  <si>
    <t>雨</t>
  </si>
  <si>
    <t>夏季休暇
など</t>
    <rPh sb="0" eb="2">
      <t>カキ</t>
    </rPh>
    <rPh sb="2" eb="4">
      <t>キュウカ</t>
    </rPh>
    <phoneticPr fontId="2"/>
  </si>
  <si>
    <t>(様式１)</t>
    <rPh sb="1" eb="3">
      <t>ヨウシキ</t>
    </rPh>
    <phoneticPr fontId="2"/>
  </si>
  <si>
    <t>月】</t>
    <rPh sb="0" eb="1">
      <t>ガツ</t>
    </rPh>
    <phoneticPr fontId="2"/>
  </si>
  <si>
    <t>【</t>
    <phoneticPr fontId="2"/>
  </si>
  <si>
    <t>】</t>
    <phoneticPr fontId="2"/>
  </si>
  <si>
    <t>提出</t>
    <rPh sb="0" eb="2">
      <t>テイシュツ</t>
    </rPh>
    <phoneticPr fontId="2"/>
  </si>
  <si>
    <t>年末年始</t>
  </si>
  <si>
    <t>夏季休暇</t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</si>
  <si>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</si>
  <si>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</si>
  <si>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</si>
  <si>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監督員</t>
    <rPh sb="0" eb="2">
      <t>カントク</t>
    </rPh>
    <rPh sb="2" eb="3">
      <t>イン</t>
    </rPh>
    <phoneticPr fontId="2"/>
  </si>
  <si>
    <t>係長</t>
    <rPh sb="0" eb="2">
      <t>カカリチョウ</t>
    </rPh>
    <phoneticPr fontId="2"/>
  </si>
  <si>
    <t>課長</t>
    <rPh sb="0" eb="2">
      <t>カチョウ</t>
    </rPh>
    <phoneticPr fontId="2"/>
  </si>
  <si>
    <t>受注者名</t>
    <rPh sb="0" eb="3">
      <t>ジュチュウシャ</t>
    </rPh>
    <rPh sb="3" eb="4">
      <t>メイ</t>
    </rPh>
    <phoneticPr fontId="2"/>
  </si>
  <si>
    <t>※工事完成日：完成届にある受注者が完成とした現在日のこと</t>
    <rPh sb="7" eb="9">
      <t>カンセイ</t>
    </rPh>
    <rPh sb="9" eb="10">
      <t>トドケ</t>
    </rPh>
    <rPh sb="13" eb="16">
      <t>ジュチュウシャ</t>
    </rPh>
    <rPh sb="17" eb="19">
      <t>カンセイ</t>
    </rPh>
    <rPh sb="22" eb="24">
      <t>ゲンザイ</t>
    </rPh>
    <rPh sb="24" eb="25">
      <t>ビ</t>
    </rPh>
    <phoneticPr fontId="2"/>
  </si>
  <si>
    <t>休日計画日数</t>
    <rPh sb="0" eb="2">
      <t>キュウジツ</t>
    </rPh>
    <rPh sb="2" eb="4">
      <t>ケイカク</t>
    </rPh>
    <rPh sb="4" eb="6">
      <t>ニッスウ</t>
    </rPh>
    <phoneticPr fontId="2"/>
  </si>
  <si>
    <t>土日数</t>
    <rPh sb="0" eb="2">
      <t>ドニチ</t>
    </rPh>
    <rPh sb="2" eb="3">
      <t>スウ</t>
    </rPh>
    <phoneticPr fontId="2"/>
  </si>
  <si>
    <t>月単位判定</t>
    <rPh sb="0" eb="3">
      <t>ツキタンイ</t>
    </rPh>
    <rPh sb="3" eb="5">
      <t>ハンテイ</t>
    </rPh>
    <phoneticPr fontId="2"/>
  </si>
  <si>
    <t>（株）○○建設</t>
    <rPh sb="0" eb="3">
      <t>カブ</t>
    </rPh>
    <rPh sb="5" eb="7">
      <t>ケンセツ</t>
    </rPh>
    <phoneticPr fontId="2"/>
  </si>
  <si>
    <t>通期達成状況</t>
    <rPh sb="0" eb="2">
      <t>ツウキ</t>
    </rPh>
    <rPh sb="2" eb="6">
      <t>タッセイジョウキョウ</t>
    </rPh>
    <phoneticPr fontId="2"/>
  </si>
  <si>
    <t>月単位達成状況</t>
    <rPh sb="0" eb="3">
      <t>ツキタンイ</t>
    </rPh>
    <rPh sb="3" eb="7">
      <t>タッセイジョウキョウ</t>
    </rPh>
    <phoneticPr fontId="2"/>
  </si>
  <si>
    <t>振替</t>
  </si>
  <si>
    <t>〇〇〇〇線道路改良工事（２－１）</t>
  </si>
  <si>
    <t>対象期間</t>
    <rPh sb="0" eb="2">
      <t>タイショウ</t>
    </rPh>
    <phoneticPr fontId="2"/>
  </si>
  <si>
    <t>月単位対象外</t>
    <rPh sb="0" eb="3">
      <t>ツキタンイ</t>
    </rPh>
    <rPh sb="3" eb="6">
      <t>タイショウガイ</t>
    </rPh>
    <phoneticPr fontId="2"/>
  </si>
  <si>
    <t>月単位対象外日</t>
    <rPh sb="0" eb="3">
      <t>ツキタンイ</t>
    </rPh>
    <rPh sb="3" eb="6">
      <t>タイショウガイ</t>
    </rPh>
    <rPh sb="6" eb="7">
      <t>ビ</t>
    </rPh>
    <phoneticPr fontId="2"/>
  </si>
  <si>
    <t>月単位対象外日</t>
    <phoneticPr fontId="2"/>
  </si>
  <si>
    <t>月単位対象期間</t>
    <rPh sb="0" eb="3">
      <t>ツキタンイ</t>
    </rPh>
    <rPh sb="3" eb="5">
      <t>タイショウ</t>
    </rPh>
    <phoneticPr fontId="2"/>
  </si>
  <si>
    <t>通期対象期間</t>
    <rPh sb="0" eb="2">
      <t>ツウキ</t>
    </rPh>
    <rPh sb="2" eb="6">
      <t>タイショウキカン</t>
    </rPh>
    <phoneticPr fontId="2"/>
  </si>
  <si>
    <t>夏季休暇など</t>
    <rPh sb="0" eb="4">
      <t>カキキュウカ</t>
    </rPh>
    <phoneticPr fontId="2"/>
  </si>
  <si>
    <t>（現場閉所による週休２日工事）</t>
    <phoneticPr fontId="2"/>
  </si>
  <si>
    <t>休日取得</t>
    <phoneticPr fontId="2"/>
  </si>
  <si>
    <t>実績表</t>
  </si>
  <si>
    <t>対象期間開始日</t>
    <rPh sb="0" eb="4">
      <t>タイショウキカン</t>
    </rPh>
    <rPh sb="4" eb="6">
      <t>カイシ</t>
    </rPh>
    <rPh sb="6" eb="7">
      <t>チャクビ</t>
    </rPh>
    <phoneticPr fontId="2"/>
  </si>
  <si>
    <t>計画表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</si>
</sst>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%"/>
    <numFmt numFmtId="178" formatCode="d"/>
    <numFmt numFmtId="179" formatCode="m/d"/>
    <numFmt numFmtId="180" formatCode="[$-411]ggge&quot;年&quot;m&quot;月&quot;d&quot;日&quot;;@"/>
    <numFmt numFmtId="181" formatCode="###&quot;日間&quot;"/>
    <numFmt numFmtId="182" formatCode="m"/>
    <numFmt numFmtId="183" formatCode="0.000%"/>
    <numFmt numFmtId="184" formatCode="aaa"/>
  </numFmts>
  <fonts count="1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ｺﾞｼｯｸM"/>
      <family val="3"/>
      <charset val="128"/>
    </font>
    <font>
      <sz val="16"/>
      <color theme="1"/>
      <name val="HGｺﾞｼｯｸM"/>
      <family val="3"/>
      <charset val="128"/>
    </font>
    <font>
      <sz val="12"/>
      <color theme="1"/>
      <name val="HGｺﾞｼｯｸM"/>
      <family val="3"/>
      <charset val="128"/>
    </font>
    <font>
      <sz val="9"/>
      <color theme="1"/>
      <name val="HGｺﾞｼｯｸM"/>
      <family val="3"/>
      <charset val="128"/>
    </font>
    <font>
      <sz val="1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8"/>
      <color theme="1"/>
      <name val="ＭＳ Ｐ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  <font>
      <sz val="14"/>
      <color theme="1"/>
      <name val="HGｺﾞｼｯｸM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hair">
        <color auto="1"/>
      </right>
      <top style="medium">
        <color rgb="FFFF000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FF0000"/>
      </top>
      <bottom style="hair">
        <color auto="1"/>
      </bottom>
      <diagonal/>
    </border>
    <border>
      <left style="hair">
        <color auto="1"/>
      </left>
      <right style="medium">
        <color rgb="FFFF0000"/>
      </right>
      <top style="medium">
        <color rgb="FFFF0000"/>
      </top>
      <bottom style="hair">
        <color auto="1"/>
      </bottom>
      <diagonal/>
    </border>
    <border>
      <left style="medium">
        <color rgb="FFFF0000"/>
      </left>
      <right style="hair">
        <color auto="1"/>
      </right>
      <top style="hair">
        <color auto="1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hair">
        <color auto="1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hair">
        <color auto="1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medium">
        <color rgb="FFFF0000"/>
      </left>
      <right style="hair">
        <color auto="1"/>
      </right>
      <top style="medium">
        <color rgb="FFFF0000"/>
      </top>
      <bottom/>
      <diagonal/>
    </border>
    <border>
      <left style="medium">
        <color rgb="FFFF0000"/>
      </left>
      <right style="hair">
        <color auto="1"/>
      </right>
      <top/>
      <bottom style="medium">
        <color rgb="FFFF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14" xfId="0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77" fontId="3" fillId="0" borderId="7" xfId="1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177" fontId="3" fillId="0" borderId="0" xfId="0" applyNumberFormat="1" applyFont="1" applyAlignment="1">
      <alignment horizontal="center" vertical="center"/>
    </xf>
    <xf numFmtId="178" fontId="3" fillId="0" borderId="5" xfId="0" applyNumberFormat="1" applyFont="1" applyBorder="1" applyAlignment="1" applyProtection="1">
      <alignment horizontal="center" vertical="center"/>
      <protection locked="0"/>
    </xf>
    <xf numFmtId="179" fontId="3" fillId="0" borderId="6" xfId="0" applyNumberFormat="1" applyFont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182" fontId="3" fillId="0" borderId="0" xfId="0" applyNumberFormat="1" applyFont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184" fontId="3" fillId="0" borderId="8" xfId="0" applyNumberFormat="1" applyFont="1" applyBorder="1" applyAlignment="1" applyProtection="1">
      <alignment horizontal="center" vertical="center"/>
      <protection locked="0"/>
    </xf>
    <xf numFmtId="184" fontId="3" fillId="0" borderId="3" xfId="0" applyNumberFormat="1" applyFont="1" applyBorder="1" applyAlignment="1" applyProtection="1">
      <alignment horizontal="center" vertical="center"/>
      <protection locked="0"/>
    </xf>
    <xf numFmtId="184" fontId="3" fillId="0" borderId="7" xfId="0" applyNumberFormat="1" applyFont="1" applyBorder="1" applyAlignment="1" applyProtection="1">
      <alignment horizontal="center" vertical="center"/>
      <protection locked="0"/>
    </xf>
    <xf numFmtId="179" fontId="3" fillId="0" borderId="9" xfId="0" applyNumberFormat="1" applyFont="1" applyBorder="1" applyAlignment="1" applyProtection="1">
      <alignment horizontal="center" vertical="center" shrinkToFit="1"/>
      <protection locked="0"/>
    </xf>
    <xf numFmtId="179" fontId="3" fillId="0" borderId="10" xfId="0" applyNumberFormat="1" applyFont="1" applyBorder="1" applyAlignment="1" applyProtection="1">
      <alignment horizontal="center" vertical="center" shrinkToFit="1"/>
      <protection locked="0"/>
    </xf>
    <xf numFmtId="183" fontId="3" fillId="0" borderId="7" xfId="1" applyNumberFormat="1" applyFont="1" applyBorder="1" applyAlignment="1">
      <alignment horizontal="center" vertical="center"/>
    </xf>
    <xf numFmtId="176" fontId="3" fillId="0" borderId="31" xfId="0" applyNumberFormat="1" applyFont="1" applyBorder="1">
      <alignment vertical="center"/>
    </xf>
    <xf numFmtId="182" fontId="3" fillId="0" borderId="0" xfId="0" applyNumberFormat="1" applyFont="1" applyAlignment="1">
      <alignment horizontal="center" vertical="center" shrinkToFit="1"/>
    </xf>
    <xf numFmtId="0" fontId="8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vertical="center" shrinkToFit="1"/>
    </xf>
    <xf numFmtId="183" fontId="3" fillId="0" borderId="0" xfId="1" applyNumberFormat="1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31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vertical="center" shrinkToFit="1"/>
    </xf>
    <xf numFmtId="176" fontId="3" fillId="0" borderId="31" xfId="0" applyNumberFormat="1" applyFont="1" applyBorder="1" applyAlignment="1">
      <alignment vertical="center" shrinkToFit="1"/>
    </xf>
    <xf numFmtId="0" fontId="3" fillId="0" borderId="31" xfId="0" applyFont="1" applyBorder="1" applyAlignment="1">
      <alignment vertical="center"/>
    </xf>
    <xf numFmtId="176" fontId="3" fillId="0" borderId="31" xfId="0" applyNumberFormat="1" applyFont="1" applyBorder="1" applyAlignment="1">
      <alignment vertical="center"/>
    </xf>
    <xf numFmtId="0" fontId="3" fillId="0" borderId="6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0" borderId="31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vertical="center" shrinkToFit="1"/>
    </xf>
    <xf numFmtId="0" fontId="3" fillId="0" borderId="30" xfId="0" applyFont="1" applyBorder="1" applyAlignment="1">
      <alignment vertical="center" shrinkToFit="1"/>
    </xf>
    <xf numFmtId="183" fontId="3" fillId="0" borderId="27" xfId="1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3" fillId="0" borderId="0" xfId="0" applyFont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69" xfId="0" applyFont="1" applyBorder="1" applyAlignment="1">
      <alignment vertical="center" shrinkToFit="1"/>
    </xf>
    <xf numFmtId="183" fontId="3" fillId="0" borderId="69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31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3" fillId="0" borderId="48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 shrinkToFit="1"/>
    </xf>
    <xf numFmtId="0" fontId="3" fillId="0" borderId="50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61" xfId="0" applyFont="1" applyFill="1" applyBorder="1" applyAlignment="1">
      <alignment horizontal="center" vertical="center"/>
    </xf>
    <xf numFmtId="0" fontId="3" fillId="2" borderId="6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176" fontId="3" fillId="0" borderId="44" xfId="0" applyNumberFormat="1" applyFont="1" applyBorder="1" applyAlignment="1">
      <alignment horizontal="center" vertical="center"/>
    </xf>
    <xf numFmtId="176" fontId="3" fillId="0" borderId="45" xfId="0" applyNumberFormat="1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177" fontId="3" fillId="0" borderId="36" xfId="1" applyNumberFormat="1" applyFont="1" applyBorder="1" applyAlignment="1">
      <alignment horizontal="center" vertical="center"/>
    </xf>
    <xf numFmtId="177" fontId="0" fillId="0" borderId="52" xfId="0" applyNumberForma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0" fillId="0" borderId="31" xfId="0" applyBorder="1">
      <alignment vertical="center"/>
    </xf>
    <xf numFmtId="0" fontId="0" fillId="0" borderId="31" xfId="0" applyBorder="1" applyAlignment="1">
      <alignment horizontal="center" vertical="center"/>
    </xf>
    <xf numFmtId="0" fontId="3" fillId="0" borderId="31" xfId="0" applyFont="1" applyBorder="1">
      <alignment vertical="center"/>
    </xf>
    <xf numFmtId="0" fontId="8" fillId="0" borderId="3" xfId="0" applyFont="1" applyBorder="1" applyAlignment="1" applyProtection="1">
      <alignment horizontal="center" vertical="center" wrapText="1" shrinkToFit="1"/>
      <protection locked="0"/>
    </xf>
    <xf numFmtId="0" fontId="6" fillId="0" borderId="16" xfId="0" applyFont="1" applyBorder="1" applyAlignment="1">
      <alignment horizontal="center" vertical="center" wrapText="1" shrinkToFit="1"/>
    </xf>
    <xf numFmtId="0" fontId="6" fillId="0" borderId="17" xfId="0" applyFont="1" applyBorder="1" applyAlignment="1">
      <alignment horizontal="center" vertical="center" shrinkToFit="1"/>
    </xf>
    <xf numFmtId="0" fontId="8" fillId="0" borderId="11" xfId="0" applyFont="1" applyBorder="1" applyAlignment="1" applyProtection="1">
      <alignment horizontal="center" vertical="center" wrapText="1" shrinkToFit="1"/>
      <protection locked="0"/>
    </xf>
    <xf numFmtId="0" fontId="3" fillId="2" borderId="64" xfId="0" applyFont="1" applyFill="1" applyBorder="1" applyAlignment="1">
      <alignment horizontal="center" vertical="center"/>
    </xf>
    <xf numFmtId="0" fontId="3" fillId="2" borderId="65" xfId="0" applyFont="1" applyFill="1" applyBorder="1" applyAlignment="1">
      <alignment horizontal="center" vertical="center"/>
    </xf>
    <xf numFmtId="0" fontId="3" fillId="2" borderId="66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180" fontId="3" fillId="2" borderId="0" xfId="0" applyNumberFormat="1" applyFont="1" applyFill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right" vertical="center"/>
    </xf>
    <xf numFmtId="181" fontId="3" fillId="0" borderId="0" xfId="0" applyNumberFormat="1" applyFont="1" applyAlignment="1">
      <alignment horizontal="left" vertical="center"/>
    </xf>
    <xf numFmtId="180" fontId="7" fillId="2" borderId="0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176" fontId="3" fillId="0" borderId="39" xfId="0" applyNumberFormat="1" applyFont="1" applyBorder="1" applyAlignment="1">
      <alignment horizontal="center" vertical="center"/>
    </xf>
    <xf numFmtId="176" fontId="3" fillId="0" borderId="40" xfId="0" applyNumberFormat="1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177" fontId="3" fillId="0" borderId="53" xfId="1" applyNumberFormat="1" applyFont="1" applyBorder="1" applyAlignment="1">
      <alignment horizontal="center" vertical="center"/>
    </xf>
    <xf numFmtId="177" fontId="3" fillId="0" borderId="54" xfId="1" applyNumberFormat="1" applyFont="1" applyBorder="1" applyAlignment="1">
      <alignment horizontal="center" vertical="center"/>
    </xf>
    <xf numFmtId="177" fontId="0" fillId="0" borderId="55" xfId="0" applyNumberFormat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 wrapText="1" shrinkToFit="1"/>
      <protection locked="0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8" fillId="0" borderId="11" xfId="0" applyFont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 applyProtection="1">
      <alignment horizontal="center" vertical="center" textRotation="255"/>
      <protection locked="0"/>
    </xf>
    <xf numFmtId="0" fontId="8" fillId="0" borderId="4" xfId="0" applyFont="1" applyBorder="1" applyAlignment="1" applyProtection="1">
      <alignment horizontal="center" vertical="center" wrapText="1" shrinkToFit="1"/>
      <protection locked="0"/>
    </xf>
    <xf numFmtId="0" fontId="10" fillId="0" borderId="25" xfId="0" applyFont="1" applyBorder="1" applyAlignment="1">
      <alignment horizontal="center" vertical="center" wrapText="1" shrinkToFit="1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textRotation="255"/>
      <protection locked="0"/>
    </xf>
    <xf numFmtId="0" fontId="10" fillId="0" borderId="25" xfId="0" applyFont="1" applyBorder="1" applyAlignment="1">
      <alignment horizontal="center" vertical="center" textRotation="255"/>
    </xf>
    <xf numFmtId="0" fontId="8" fillId="0" borderId="7" xfId="0" applyFont="1" applyBorder="1" applyAlignment="1" applyProtection="1">
      <alignment horizontal="center" vertical="center" textRotation="255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>
      <alignment horizontal="center" vertical="center"/>
    </xf>
    <xf numFmtId="0" fontId="8" fillId="0" borderId="25" xfId="0" applyFont="1" applyBorder="1" applyAlignment="1" applyProtection="1">
      <alignment horizontal="center" vertical="center" textRotation="255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 textRotation="255"/>
      <protection locked="0"/>
    </xf>
    <xf numFmtId="0" fontId="10" fillId="0" borderId="33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 shrinkToFit="1"/>
      <protection locked="0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8" fillId="0" borderId="28" xfId="0" applyFont="1" applyBorder="1" applyAlignment="1" applyProtection="1">
      <alignment horizontal="center" vertical="center" textRotation="255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/>
      <protection locked="0"/>
    </xf>
    <xf numFmtId="0" fontId="8" fillId="0" borderId="6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80" fontId="7" fillId="2" borderId="0" xfId="0" applyNumberFormat="1" applyFont="1" applyFill="1" applyAlignment="1" applyProtection="1">
      <alignment horizontal="center" vertical="center" shrinkToFit="1"/>
      <protection locked="0"/>
    </xf>
    <xf numFmtId="0" fontId="8" fillId="0" borderId="36" xfId="0" applyFont="1" applyBorder="1" applyAlignment="1" applyProtection="1">
      <alignment horizontal="center" vertical="center" textRotation="255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</cellXfs>
  <cellStyles count="2">
    <cellStyle name="パーセント" xfId="1" builtinId="5"/>
    <cellStyle name="標準" xfId="0" builtinId="0"/>
  </cellStyles>
  <dxfs count="194"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</dxf>
    <dxf>
      <font>
        <color auto="1"/>
      </font>
      <fill>
        <patternFill>
          <bgColor rgb="FF00FF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99FFCC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ill>
        <patternFill>
          <bgColor rgb="FFFFCCFF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  <fill>
        <patternFill>
          <bgColor rgb="FFFFFF00"/>
        </patternFill>
      </fill>
    </dxf>
    <dxf>
      <fill>
        <patternFill patternType="gray125"/>
      </fill>
    </dxf>
    <dxf>
      <font>
        <color rgb="FFFF0000"/>
      </font>
    </dxf>
    <dxf>
      <font>
        <color auto="1"/>
      </font>
      <fill>
        <patternFill>
          <bgColor rgb="FF00FF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99FFCC"/>
      <color rgb="FF66FF99"/>
      <color rgb="FFFFCCFF"/>
      <color rgb="FFFF00FF"/>
      <color rgb="FF00CC00"/>
      <color rgb="FF66FF66"/>
      <color rgb="FF00FF00"/>
      <color rgb="FFCCECFF"/>
      <color rgb="FF6699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18318</xdr:colOff>
      <xdr:row>3</xdr:row>
      <xdr:rowOff>109843</xdr:rowOff>
    </xdr:from>
    <xdr:ext cx="2677257" cy="710833"/>
    <xdr:sp macro="" textlink="">
      <xdr:nvSpPr>
        <xdr:cNvPr id="2" name="角丸四角形吹き出し 3">
          <a:extLst>
            <a:ext uri="{FF2B5EF4-FFF2-40B4-BE49-F238E27FC236}">
              <a16:creationId xmlns:a16="http://schemas.microsoft.com/office/drawing/2014/main" id="{2F1CF277-40DE-4004-9941-15CE9ADC3CCD}"/>
            </a:ext>
          </a:extLst>
        </xdr:cNvPr>
        <xdr:cNvSpPr/>
      </xdr:nvSpPr>
      <xdr:spPr>
        <a:xfrm>
          <a:off x="2599593" y="709918"/>
          <a:ext cx="2677257" cy="710833"/>
        </a:xfrm>
        <a:prstGeom prst="wedgeRoundRectCallout">
          <a:avLst>
            <a:gd name="adj1" fmla="val -23183"/>
            <a:gd name="adj2" fmla="val 170783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sp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工事名、対象期間開始日（契約の翌日）、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工事完成日（予定）もしくは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工事完成日を入力する。</a:t>
          </a:r>
        </a:p>
      </xdr:txBody>
    </xdr:sp>
    <xdr:clientData/>
  </xdr:oneCellAnchor>
  <xdr:oneCellAnchor>
    <xdr:from>
      <xdr:col>18</xdr:col>
      <xdr:colOff>184638</xdr:colOff>
      <xdr:row>9</xdr:row>
      <xdr:rowOff>121503</xdr:rowOff>
    </xdr:from>
    <xdr:ext cx="2589157" cy="305048"/>
    <xdr:sp macro="" textlink="">
      <xdr:nvSpPr>
        <xdr:cNvPr id="3" name="角丸四角形吹き出し 11">
          <a:extLst>
            <a:ext uri="{FF2B5EF4-FFF2-40B4-BE49-F238E27FC236}">
              <a16:creationId xmlns:a16="http://schemas.microsoft.com/office/drawing/2014/main" id="{559252E9-0645-4D49-A2D0-5DA4071D05DF}"/>
            </a:ext>
          </a:extLst>
        </xdr:cNvPr>
        <xdr:cNvSpPr/>
      </xdr:nvSpPr>
      <xdr:spPr>
        <a:xfrm>
          <a:off x="5623413" y="2540853"/>
          <a:ext cx="2589157" cy="305048"/>
        </a:xfrm>
        <a:prstGeom prst="wedgeRoundRectCallout">
          <a:avLst>
            <a:gd name="adj1" fmla="val 37798"/>
            <a:gd name="adj2" fmla="val -146035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none" lIns="91440" tIns="45720" rIns="91440" bIns="45720" numCol="1" spcCol="0" rtlCol="0" fromWordArt="0" anchor="ctr" anchorCtr="0" forceAA="0" compatLnSpc="1">
          <a:prstTxWarp prst="textNoShape">
            <a:avLst/>
          </a:prstTxWarp>
          <a:sp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通期の現場閉所率が自動計算される。</a:t>
          </a:r>
        </a:p>
      </xdr:txBody>
    </xdr:sp>
    <xdr:clientData/>
  </xdr:oneCellAnchor>
  <xdr:oneCellAnchor>
    <xdr:from>
      <xdr:col>19</xdr:col>
      <xdr:colOff>39561</xdr:colOff>
      <xdr:row>96</xdr:row>
      <xdr:rowOff>165675</xdr:rowOff>
    </xdr:from>
    <xdr:ext cx="2684589" cy="1120199"/>
    <xdr:sp macro="" textlink="">
      <xdr:nvSpPr>
        <xdr:cNvPr id="4" name="角丸四角形吹き出し 15">
          <a:extLst>
            <a:ext uri="{FF2B5EF4-FFF2-40B4-BE49-F238E27FC236}">
              <a16:creationId xmlns:a16="http://schemas.microsoft.com/office/drawing/2014/main" id="{B0894C8E-4EE4-4F8C-8ABD-A3FE7070E556}"/>
            </a:ext>
          </a:extLst>
        </xdr:cNvPr>
        <xdr:cNvSpPr/>
      </xdr:nvSpPr>
      <xdr:spPr>
        <a:xfrm>
          <a:off x="5764086" y="14643675"/>
          <a:ext cx="2684589" cy="1120199"/>
        </a:xfrm>
        <a:prstGeom prst="wedgeRoundRectCallout">
          <a:avLst>
            <a:gd name="adj1" fmla="val -71225"/>
            <a:gd name="adj2" fmla="val -35323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夏季休暇（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3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)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、年末年始休暇（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6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日）、工事一時中止等をプルダウンリストから選択し、入力する。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indent="0" algn="l"/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上記日数を超えた休暇は、現場閉所日としてカウント可能。</a:t>
          </a:r>
        </a:p>
        <a:p>
          <a:pPr marL="0" indent="0" algn="l"/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221274</xdr:colOff>
      <xdr:row>27</xdr:row>
      <xdr:rowOff>95250</xdr:rowOff>
    </xdr:from>
    <xdr:ext cx="1674201" cy="629679"/>
    <xdr:sp macro="" textlink="">
      <xdr:nvSpPr>
        <xdr:cNvPr id="5" name="角丸四角形吹き出し 16">
          <a:extLst>
            <a:ext uri="{FF2B5EF4-FFF2-40B4-BE49-F238E27FC236}">
              <a16:creationId xmlns:a16="http://schemas.microsoft.com/office/drawing/2014/main" id="{A604EC15-9DC5-4044-B776-0EE6E7809676}"/>
            </a:ext>
          </a:extLst>
        </xdr:cNvPr>
        <xdr:cNvSpPr/>
      </xdr:nvSpPr>
      <xdr:spPr>
        <a:xfrm>
          <a:off x="3659799" y="5381625"/>
          <a:ext cx="1674201" cy="629679"/>
        </a:xfrm>
        <a:prstGeom prst="wedgeRoundRectCallout">
          <a:avLst>
            <a:gd name="adj1" fmla="val -65922"/>
            <a:gd name="adj2" fmla="val 44239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予定している休日を計画欄に入力する。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17</xdr:col>
      <xdr:colOff>123826</xdr:colOff>
      <xdr:row>145</xdr:row>
      <xdr:rowOff>49697</xdr:rowOff>
    </xdr:from>
    <xdr:ext cx="2914650" cy="959953"/>
    <xdr:sp macro="" textlink="">
      <xdr:nvSpPr>
        <xdr:cNvPr id="6" name="角丸四角形吹き出し 18">
          <a:extLst>
            <a:ext uri="{FF2B5EF4-FFF2-40B4-BE49-F238E27FC236}">
              <a16:creationId xmlns:a16="http://schemas.microsoft.com/office/drawing/2014/main" id="{1B6EC6FF-F06D-4A0F-882D-D558E791065F}"/>
            </a:ext>
          </a:extLst>
        </xdr:cNvPr>
        <xdr:cNvSpPr/>
      </xdr:nvSpPr>
      <xdr:spPr>
        <a:xfrm>
          <a:off x="5276851" y="23509772"/>
          <a:ext cx="2914650" cy="959953"/>
        </a:xfrm>
        <a:prstGeom prst="wedgeRoundRectCallout">
          <a:avLst>
            <a:gd name="adj1" fmla="val 70499"/>
            <a:gd name="adj2" fmla="val -35327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夏季休暇（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3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日）、年末年始休暇（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6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日）は、休んだ場合も現場閉所日にカウントしない。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indent="0" algn="l"/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上記日数を超えた休暇は、現場閉所日としてカウント可能。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9</xdr:col>
      <xdr:colOff>171450</xdr:colOff>
      <xdr:row>36</xdr:row>
      <xdr:rowOff>135121</xdr:rowOff>
    </xdr:from>
    <xdr:ext cx="4001982" cy="710833"/>
    <xdr:sp macro="" textlink="">
      <xdr:nvSpPr>
        <xdr:cNvPr id="7" name="角丸四角形吹き出し 21">
          <a:extLst>
            <a:ext uri="{FF2B5EF4-FFF2-40B4-BE49-F238E27FC236}">
              <a16:creationId xmlns:a16="http://schemas.microsoft.com/office/drawing/2014/main" id="{83589037-1D28-4349-8295-4475681CB0FB}"/>
            </a:ext>
          </a:extLst>
        </xdr:cNvPr>
        <xdr:cNvSpPr/>
      </xdr:nvSpPr>
      <xdr:spPr>
        <a:xfrm>
          <a:off x="3038475" y="6745471"/>
          <a:ext cx="4001982" cy="710833"/>
        </a:xfrm>
        <a:prstGeom prst="wedgeRoundRectCallout">
          <a:avLst>
            <a:gd name="adj1" fmla="val 70123"/>
            <a:gd name="adj2" fmla="val 133201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none" lIns="91440" tIns="45720" rIns="91440" bIns="45720" numCol="1" spcCol="0" rtlCol="0" fromWordArt="0" anchor="ctr" anchorCtr="0" forceAA="0" compatLnSpc="1">
          <a:prstTxWarp prst="textNoShape">
            <a:avLst/>
          </a:prstTxWarp>
          <a:sp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実際に休んだ休日を実績欄に入力する。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indent="0" algn="l"/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祝日も休んだ場合には、現場閉所にカウントする。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※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計画の振替や雨による休日もプルダウンリストから選択する。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190501</xdr:colOff>
      <xdr:row>13</xdr:row>
      <xdr:rowOff>0</xdr:rowOff>
    </xdr:from>
    <xdr:ext cx="3067049" cy="790576"/>
    <xdr:sp macro="" textlink="">
      <xdr:nvSpPr>
        <xdr:cNvPr id="8" name="角丸四角形吹き出し 23">
          <a:extLst>
            <a:ext uri="{FF2B5EF4-FFF2-40B4-BE49-F238E27FC236}">
              <a16:creationId xmlns:a16="http://schemas.microsoft.com/office/drawing/2014/main" id="{CE6FAB2B-F891-4020-961D-17FBB7D28491}"/>
            </a:ext>
          </a:extLst>
        </xdr:cNvPr>
        <xdr:cNvSpPr/>
      </xdr:nvSpPr>
      <xdr:spPr>
        <a:xfrm>
          <a:off x="3629026" y="3105150"/>
          <a:ext cx="3067049" cy="790576"/>
        </a:xfrm>
        <a:prstGeom prst="wedgeRoundRectCallout">
          <a:avLst>
            <a:gd name="adj1" fmla="val 72227"/>
            <a:gd name="adj2" fmla="val -34406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月内日数が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7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日未満の場合、月単位の判定の対象外となるが、通期の判定対象にはなるため、休日計画・実施状況を入力する。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20</xdr:col>
      <xdr:colOff>161925</xdr:colOff>
      <xdr:row>85</xdr:row>
      <xdr:rowOff>108248</xdr:rowOff>
    </xdr:from>
    <xdr:ext cx="3837921" cy="486222"/>
    <xdr:sp macro="" textlink="">
      <xdr:nvSpPr>
        <xdr:cNvPr id="12" name="角丸四角形吹き出し 27">
          <a:extLst>
            <a:ext uri="{FF2B5EF4-FFF2-40B4-BE49-F238E27FC236}">
              <a16:creationId xmlns:a16="http://schemas.microsoft.com/office/drawing/2014/main" id="{10D7567C-9760-4CD2-97CD-26CF09BA68B1}"/>
            </a:ext>
          </a:extLst>
        </xdr:cNvPr>
        <xdr:cNvSpPr/>
      </xdr:nvSpPr>
      <xdr:spPr>
        <a:xfrm>
          <a:off x="6172200" y="17939048"/>
          <a:ext cx="3837921" cy="486222"/>
        </a:xfrm>
        <a:prstGeom prst="roundRect">
          <a:avLst/>
        </a:prstGeom>
        <a:solidFill>
          <a:schemeClr val="bg1"/>
        </a:solidFill>
        <a:ln w="25400"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２枚目以降が不要の場合、印刷範囲を１枚目のみに変更する。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（フッターで印刷枚数、ページ数を設定しているため。）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</xdr:col>
      <xdr:colOff>28575</xdr:colOff>
      <xdr:row>1</xdr:row>
      <xdr:rowOff>209550</xdr:rowOff>
    </xdr:from>
    <xdr:ext cx="2486802" cy="305048"/>
    <xdr:sp macro="" textlink="">
      <xdr:nvSpPr>
        <xdr:cNvPr id="13" name="角丸四角形吹き出し 11">
          <a:extLst>
            <a:ext uri="{FF2B5EF4-FFF2-40B4-BE49-F238E27FC236}">
              <a16:creationId xmlns:a16="http://schemas.microsoft.com/office/drawing/2014/main" id="{08F2D4A0-1A8B-409E-8D6A-11B6C14A8A6E}"/>
            </a:ext>
          </a:extLst>
        </xdr:cNvPr>
        <xdr:cNvSpPr/>
      </xdr:nvSpPr>
      <xdr:spPr>
        <a:xfrm>
          <a:off x="304800" y="381000"/>
          <a:ext cx="2486802" cy="305048"/>
        </a:xfrm>
        <a:prstGeom prst="wedgeRoundRectCallout">
          <a:avLst>
            <a:gd name="adj1" fmla="val -10092"/>
            <a:gd name="adj2" fmla="val 307899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none" lIns="91440" tIns="45720" rIns="91440" bIns="45720" numCol="1" spcCol="0" rtlCol="0" fromWordArt="0" anchor="ctr" anchorCtr="0" forceAA="0" compatLnSpc="1">
          <a:prstTxWarp prst="textNoShape">
            <a:avLst/>
          </a:prstTxWarp>
          <a:sp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計画または実績をプルダウンから選択</a:t>
          </a:r>
        </a:p>
      </xdr:txBody>
    </xdr:sp>
    <xdr:clientData/>
  </xdr:oneCellAnchor>
  <xdr:oneCellAnchor>
    <xdr:from>
      <xdr:col>17</xdr:col>
      <xdr:colOff>266700</xdr:colOff>
      <xdr:row>1</xdr:row>
      <xdr:rowOff>66675</xdr:rowOff>
    </xdr:from>
    <xdr:ext cx="5319605" cy="1187337"/>
    <xdr:sp macro="" textlink="">
      <xdr:nvSpPr>
        <xdr:cNvPr id="14" name="角丸四角形吹き出し 5">
          <a:extLst>
            <a:ext uri="{FF2B5EF4-FFF2-40B4-BE49-F238E27FC236}">
              <a16:creationId xmlns:a16="http://schemas.microsoft.com/office/drawing/2014/main" id="{F0F561C3-4C62-4659-B9C5-2B1ED33815A6}"/>
            </a:ext>
          </a:extLst>
        </xdr:cNvPr>
        <xdr:cNvSpPr/>
      </xdr:nvSpPr>
      <xdr:spPr>
        <a:xfrm>
          <a:off x="5419725" y="238125"/>
          <a:ext cx="5319605" cy="1187337"/>
        </a:xfrm>
        <a:prstGeom prst="roundRect">
          <a:avLst/>
        </a:prstGeom>
        <a:solidFill>
          <a:srgbClr val="CCFFFF"/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r>
            <a:rPr kumimoji="1" lang="ja-JP" altLang="en-US" sz="2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便宜上、関数を入れていますが、</a:t>
          </a:r>
          <a:endParaRPr kumimoji="1" lang="en-US" altLang="ja-JP" sz="20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2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行挿入等でズレる可能性があるため、</a:t>
          </a:r>
          <a:endParaRPr kumimoji="1" lang="en-US" altLang="ja-JP" sz="20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2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受発注者双方、書類上での確認をしてください。</a:t>
          </a:r>
          <a:endParaRPr kumimoji="1" lang="en-US" altLang="ja-JP" sz="20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20</xdr:col>
      <xdr:colOff>161925</xdr:colOff>
      <xdr:row>178</xdr:row>
      <xdr:rowOff>108248</xdr:rowOff>
    </xdr:from>
    <xdr:ext cx="3679178" cy="486222"/>
    <xdr:sp macro="" textlink="">
      <xdr:nvSpPr>
        <xdr:cNvPr id="17" name="角丸四角形吹き出し 27">
          <a:extLst>
            <a:ext uri="{FF2B5EF4-FFF2-40B4-BE49-F238E27FC236}">
              <a16:creationId xmlns:a16="http://schemas.microsoft.com/office/drawing/2014/main" id="{FA924170-6403-4829-850C-19969DC7E5D3}"/>
            </a:ext>
          </a:extLst>
        </xdr:cNvPr>
        <xdr:cNvSpPr/>
      </xdr:nvSpPr>
      <xdr:spPr>
        <a:xfrm>
          <a:off x="6172200" y="17977148"/>
          <a:ext cx="3679178" cy="486222"/>
        </a:xfrm>
        <a:prstGeom prst="roundRect">
          <a:avLst/>
        </a:prstGeom>
        <a:solidFill>
          <a:schemeClr val="bg1"/>
        </a:solidFill>
        <a:ln w="25400"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⑧２枚目が不要の場合、印刷範囲を１枚目のみに変更する。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（フッターで印刷枚数、ページ数を設定しているため。）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20</xdr:col>
      <xdr:colOff>161925</xdr:colOff>
      <xdr:row>178</xdr:row>
      <xdr:rowOff>108248</xdr:rowOff>
    </xdr:from>
    <xdr:ext cx="3837921" cy="486222"/>
    <xdr:sp macro="" textlink="">
      <xdr:nvSpPr>
        <xdr:cNvPr id="19" name="角丸四角形吹き出し 27">
          <a:extLst>
            <a:ext uri="{FF2B5EF4-FFF2-40B4-BE49-F238E27FC236}">
              <a16:creationId xmlns:a16="http://schemas.microsoft.com/office/drawing/2014/main" id="{7D4EAA6E-83C3-42E1-958F-A64D7F18E4DC}"/>
            </a:ext>
          </a:extLst>
        </xdr:cNvPr>
        <xdr:cNvSpPr/>
      </xdr:nvSpPr>
      <xdr:spPr>
        <a:xfrm>
          <a:off x="6172200" y="34122023"/>
          <a:ext cx="3837921" cy="486222"/>
        </a:xfrm>
        <a:prstGeom prst="roundRect">
          <a:avLst/>
        </a:prstGeom>
        <a:solidFill>
          <a:schemeClr val="bg1"/>
        </a:solidFill>
        <a:ln w="25400"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２枚目以降が不要の場合、印刷範囲を１枚目のみに変更する。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（フッターで印刷枚数、ページ数を設定しているため。）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12</xdr:col>
      <xdr:colOff>200025</xdr:colOff>
      <xdr:row>319</xdr:row>
      <xdr:rowOff>123825</xdr:rowOff>
    </xdr:from>
    <xdr:ext cx="3067049" cy="790576"/>
    <xdr:sp macro="" textlink="">
      <xdr:nvSpPr>
        <xdr:cNvPr id="21" name="角丸四角形吹き出し 23">
          <a:extLst>
            <a:ext uri="{FF2B5EF4-FFF2-40B4-BE49-F238E27FC236}">
              <a16:creationId xmlns:a16="http://schemas.microsoft.com/office/drawing/2014/main" id="{053D192E-8DE7-4DAB-BB24-45E1A9C39E75}"/>
            </a:ext>
          </a:extLst>
        </xdr:cNvPr>
        <xdr:cNvSpPr/>
      </xdr:nvSpPr>
      <xdr:spPr>
        <a:xfrm>
          <a:off x="3924300" y="48787050"/>
          <a:ext cx="3067049" cy="790576"/>
        </a:xfrm>
        <a:prstGeom prst="wedgeRoundRectCallout">
          <a:avLst>
            <a:gd name="adj1" fmla="val -85848"/>
            <a:gd name="adj2" fmla="val 11377"/>
            <a:gd name="adj3" fmla="val 16667"/>
          </a:avLst>
        </a:prstGeom>
        <a:solidFill>
          <a:schemeClr val="bg1"/>
        </a:solidFill>
        <a:ln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l"/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月内日数が</a:t>
          </a:r>
          <a:r>
            <a:rPr kumimoji="1" lang="en-US" altLang="ja-JP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7</a:t>
          </a:r>
          <a:r>
            <a:rPr kumimoji="1" lang="ja-JP" altLang="en-US" sz="1100" b="1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rPr>
            <a:t>日未満の場合、月単位の判定の対象外となるが、通期の判定対象にはなるため、休日計画・実施状況を入力する。</a:t>
          </a:r>
          <a:endParaRPr kumimoji="1" lang="en-US" altLang="ja-JP" sz="1100" b="1">
            <a:solidFill>
              <a:schemeClr val="accent5">
                <a:lumMod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20</xdr:col>
      <xdr:colOff>161925</xdr:colOff>
      <xdr:row>271</xdr:row>
      <xdr:rowOff>108248</xdr:rowOff>
    </xdr:from>
    <xdr:ext cx="3679178" cy="486222"/>
    <xdr:sp macro="" textlink="">
      <xdr:nvSpPr>
        <xdr:cNvPr id="22" name="角丸四角形吹き出し 27">
          <a:extLst>
            <a:ext uri="{FF2B5EF4-FFF2-40B4-BE49-F238E27FC236}">
              <a16:creationId xmlns:a16="http://schemas.microsoft.com/office/drawing/2014/main" id="{86BD4301-5277-43CD-8BB4-0FB8E9130BF1}"/>
            </a:ext>
          </a:extLst>
        </xdr:cNvPr>
        <xdr:cNvSpPr/>
      </xdr:nvSpPr>
      <xdr:spPr>
        <a:xfrm>
          <a:off x="6172200" y="34683998"/>
          <a:ext cx="3679178" cy="486222"/>
        </a:xfrm>
        <a:prstGeom prst="roundRect">
          <a:avLst/>
        </a:prstGeom>
        <a:solidFill>
          <a:schemeClr val="bg1"/>
        </a:solidFill>
        <a:ln w="25400"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⑧２枚目が不要の場合、印刷範囲を１枚目のみに変更する。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（フッターで印刷枚数、ページ数を設定しているため。）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20</xdr:col>
      <xdr:colOff>161925</xdr:colOff>
      <xdr:row>271</xdr:row>
      <xdr:rowOff>108248</xdr:rowOff>
    </xdr:from>
    <xdr:ext cx="3837921" cy="486222"/>
    <xdr:sp macro="" textlink="">
      <xdr:nvSpPr>
        <xdr:cNvPr id="24" name="角丸四角形吹き出し 27">
          <a:extLst>
            <a:ext uri="{FF2B5EF4-FFF2-40B4-BE49-F238E27FC236}">
              <a16:creationId xmlns:a16="http://schemas.microsoft.com/office/drawing/2014/main" id="{DE09B333-F242-4682-AA7F-F16CC47C72B9}"/>
            </a:ext>
          </a:extLst>
        </xdr:cNvPr>
        <xdr:cNvSpPr/>
      </xdr:nvSpPr>
      <xdr:spPr>
        <a:xfrm>
          <a:off x="6172200" y="34683998"/>
          <a:ext cx="3837921" cy="486222"/>
        </a:xfrm>
        <a:prstGeom prst="roundRect">
          <a:avLst/>
        </a:prstGeom>
        <a:solidFill>
          <a:schemeClr val="bg1"/>
        </a:solidFill>
        <a:ln w="25400">
          <a:solidFill>
            <a:schemeClr val="accent5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lIns="36000" tIns="36000" rIns="36000" bIns="36000" rtlCol="0" anchor="ctr" anchorCtr="0">
          <a:spAutoFit/>
        </a:bodyPr>
        <a:lstStyle/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２枚目以降が不要の場合、印刷範囲を１枚目のみに変更する。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 b="1">
              <a:solidFill>
                <a:srgbClr val="002060"/>
              </a:solidFill>
              <a:latin typeface="+mn-ea"/>
              <a:ea typeface="+mn-ea"/>
            </a:rPr>
            <a:t>（フッターで印刷枚数、ページ数を設定しているため。）</a:t>
          </a:r>
          <a:endParaRPr kumimoji="1" lang="en-US" altLang="ja-JP" sz="1100" b="1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68F61-F185-47E7-9DE7-825089EFE1B7}">
  <sheetPr>
    <pageSetUpPr fitToPage="1"/>
  </sheetPr>
  <dimension ref="A1:BC327"/>
  <sheetViews>
    <sheetView view="pageBreakPreview" zoomScaleNormal="100" zoomScaleSheetLayoutView="100" workbookViewId="0">
      <selection activeCell="AJ325" sqref="AJ325"/>
    </sheetView>
  </sheetViews>
  <sheetFormatPr defaultRowHeight="13.5"/>
  <cols>
    <col min="1" max="1" width="3.625" style="2" customWidth="1"/>
    <col min="2" max="2" width="7.75" style="1" customWidth="1"/>
    <col min="3" max="31" width="3.75" style="1" customWidth="1"/>
    <col min="32" max="32" width="3.75" style="2" customWidth="1"/>
    <col min="33" max="33" width="3.75" style="1" customWidth="1"/>
    <col min="34" max="34" width="3.75" style="2" customWidth="1"/>
    <col min="35" max="37" width="9" style="2"/>
    <col min="38" max="44" width="9" style="2" customWidth="1"/>
    <col min="45" max="97" width="4.625" style="2" customWidth="1"/>
    <col min="98" max="16384" width="9" style="2"/>
  </cols>
  <sheetData>
    <row r="1" spans="1:44">
      <c r="C1" s="1">
        <v>1</v>
      </c>
      <c r="D1" s="1">
        <v>2</v>
      </c>
      <c r="E1" s="1">
        <v>3</v>
      </c>
      <c r="F1" s="1">
        <v>4</v>
      </c>
      <c r="G1" s="1">
        <v>5</v>
      </c>
      <c r="H1" s="1">
        <v>6</v>
      </c>
      <c r="I1" s="1">
        <v>7</v>
      </c>
      <c r="J1" s="1">
        <v>8</v>
      </c>
      <c r="K1" s="1">
        <v>9</v>
      </c>
      <c r="L1" s="1">
        <v>10</v>
      </c>
      <c r="M1" s="1">
        <v>11</v>
      </c>
      <c r="N1" s="1">
        <v>12</v>
      </c>
      <c r="O1" s="1">
        <v>13</v>
      </c>
      <c r="P1" s="1">
        <v>14</v>
      </c>
      <c r="Q1" s="1">
        <v>15</v>
      </c>
      <c r="R1" s="1">
        <v>16</v>
      </c>
      <c r="S1" s="1">
        <v>17</v>
      </c>
      <c r="T1" s="1">
        <v>18</v>
      </c>
      <c r="U1" s="1">
        <v>19</v>
      </c>
      <c r="V1" s="1">
        <v>20</v>
      </c>
      <c r="W1" s="1">
        <v>21</v>
      </c>
      <c r="X1" s="1">
        <v>22</v>
      </c>
      <c r="Y1" s="1">
        <v>23</v>
      </c>
      <c r="Z1" s="1">
        <v>24</v>
      </c>
      <c r="AA1" s="1">
        <v>25</v>
      </c>
      <c r="AB1" s="1">
        <v>26</v>
      </c>
      <c r="AC1" s="1">
        <v>27</v>
      </c>
      <c r="AD1" s="1">
        <v>28</v>
      </c>
      <c r="AE1" s="1">
        <v>29</v>
      </c>
      <c r="AF1" s="1">
        <v>30</v>
      </c>
      <c r="AG1" s="1">
        <v>31</v>
      </c>
    </row>
    <row r="2" spans="1:44" ht="18.75" customHeight="1">
      <c r="AG2" s="2"/>
      <c r="AJ2" s="9" t="s">
        <v>14</v>
      </c>
    </row>
    <row r="3" spans="1:44" ht="15" customHeight="1">
      <c r="AA3" s="86" t="s">
        <v>24</v>
      </c>
      <c r="AB3" s="87"/>
      <c r="AC3" s="87"/>
      <c r="AD3" s="87"/>
      <c r="AE3" s="86" t="s">
        <v>25</v>
      </c>
      <c r="AF3" s="87"/>
      <c r="AG3" s="87"/>
      <c r="AH3" s="87"/>
      <c r="AI3" s="86" t="s">
        <v>26</v>
      </c>
      <c r="AJ3" s="88"/>
    </row>
    <row r="4" spans="1:44" ht="69.95" customHeight="1">
      <c r="AA4" s="86"/>
      <c r="AB4" s="87"/>
      <c r="AC4" s="87"/>
      <c r="AD4" s="87"/>
      <c r="AE4" s="86"/>
      <c r="AF4" s="87"/>
      <c r="AG4" s="87"/>
      <c r="AH4" s="87"/>
      <c r="AI4" s="89"/>
      <c r="AJ4" s="87"/>
    </row>
    <row r="5" spans="1:44" ht="19.5" thickBot="1">
      <c r="A5" s="8"/>
      <c r="B5" s="58" t="s">
        <v>45</v>
      </c>
      <c r="C5" s="66" t="s">
        <v>46</v>
      </c>
      <c r="D5" s="66"/>
      <c r="E5" s="66"/>
      <c r="F5" s="57" t="s">
        <v>44</v>
      </c>
      <c r="K5" s="24"/>
      <c r="U5" s="1" t="s">
        <v>16</v>
      </c>
      <c r="V5" s="24" t="s">
        <v>21</v>
      </c>
      <c r="X5" s="1" t="s">
        <v>22</v>
      </c>
      <c r="Z5" s="1" t="s">
        <v>23</v>
      </c>
      <c r="AA5" s="24" t="s">
        <v>18</v>
      </c>
      <c r="AB5" s="1" t="s">
        <v>17</v>
      </c>
      <c r="AG5" s="2"/>
    </row>
    <row r="6" spans="1:44" ht="13.5" customHeight="1" thickBot="1">
      <c r="Q6" s="2"/>
      <c r="T6" s="25"/>
      <c r="U6" s="26"/>
      <c r="V6" s="67" t="s">
        <v>37</v>
      </c>
      <c r="W6" s="68"/>
      <c r="X6" s="69" t="s">
        <v>8</v>
      </c>
      <c r="Y6" s="69"/>
      <c r="Z6" s="70" t="s">
        <v>11</v>
      </c>
      <c r="AA6" s="70"/>
      <c r="AB6" s="71"/>
      <c r="AD6" s="72" t="s">
        <v>33</v>
      </c>
      <c r="AE6" s="73"/>
      <c r="AF6" s="73"/>
      <c r="AG6" s="73"/>
      <c r="AH6" s="73"/>
      <c r="AI6" s="76" t="str">
        <f>IF(Z8&lt;0.285,"未達成","達成")</f>
        <v>達成</v>
      </c>
      <c r="AL6" s="42" t="s">
        <v>41</v>
      </c>
      <c r="AM6" s="42" t="s">
        <v>38</v>
      </c>
      <c r="AN6" s="42" t="s">
        <v>42</v>
      </c>
      <c r="AO6" s="42" t="s">
        <v>30</v>
      </c>
      <c r="AP6" s="42" t="s">
        <v>43</v>
      </c>
      <c r="AQ6" s="42" t="s">
        <v>29</v>
      </c>
      <c r="AR6" s="42" t="s">
        <v>8</v>
      </c>
    </row>
    <row r="7" spans="1:44" ht="13.5" customHeight="1" thickTop="1" thickBot="1">
      <c r="B7" s="78" t="s">
        <v>2</v>
      </c>
      <c r="C7" s="78"/>
      <c r="D7" s="78"/>
      <c r="E7" s="78"/>
      <c r="F7" s="1" t="s">
        <v>10</v>
      </c>
      <c r="G7" s="22" t="s">
        <v>36</v>
      </c>
      <c r="H7" s="22"/>
      <c r="I7" s="22"/>
      <c r="J7" s="22"/>
      <c r="K7" s="22"/>
      <c r="L7" s="22"/>
      <c r="M7" s="22"/>
      <c r="N7" s="22"/>
      <c r="O7" s="22"/>
      <c r="P7" s="22"/>
      <c r="R7" s="2"/>
      <c r="T7" s="79" t="s">
        <v>0</v>
      </c>
      <c r="U7" s="80"/>
      <c r="V7" s="81">
        <f>AN7</f>
        <v>664</v>
      </c>
      <c r="W7" s="82"/>
      <c r="X7" s="83">
        <f>AQ7</f>
        <v>192</v>
      </c>
      <c r="Y7" s="83"/>
      <c r="Z7" s="84">
        <f>ROUNDDOWN(X7/V7,3)</f>
        <v>0.28899999999999998</v>
      </c>
      <c r="AA7" s="84"/>
      <c r="AB7" s="85"/>
      <c r="AD7" s="74"/>
      <c r="AE7" s="75"/>
      <c r="AF7" s="75"/>
      <c r="AG7" s="75"/>
      <c r="AH7" s="75"/>
      <c r="AI7" s="77"/>
      <c r="AL7" s="33">
        <f t="shared" ref="AL7:AR7" si="0">SUM(AL13:AL323)</f>
        <v>656</v>
      </c>
      <c r="AM7" s="39">
        <f t="shared" si="0"/>
        <v>26</v>
      </c>
      <c r="AN7" s="39">
        <f t="shared" si="0"/>
        <v>664</v>
      </c>
      <c r="AO7" s="39">
        <f t="shared" si="0"/>
        <v>190</v>
      </c>
      <c r="AP7" s="39">
        <f t="shared" si="0"/>
        <v>18</v>
      </c>
      <c r="AQ7" s="39">
        <f t="shared" si="0"/>
        <v>192</v>
      </c>
      <c r="AR7" s="39">
        <f t="shared" si="0"/>
        <v>204</v>
      </c>
    </row>
    <row r="8" spans="1:44" ht="13.5" customHeight="1" thickTop="1" thickBot="1">
      <c r="B8" s="78" t="s">
        <v>47</v>
      </c>
      <c r="C8" s="78"/>
      <c r="D8" s="78"/>
      <c r="E8" s="78"/>
      <c r="F8" s="1" t="s">
        <v>10</v>
      </c>
      <c r="G8" s="101">
        <v>45712</v>
      </c>
      <c r="H8" s="101"/>
      <c r="I8" s="101"/>
      <c r="J8" s="101"/>
      <c r="K8" s="101"/>
      <c r="R8" s="2"/>
      <c r="T8" s="102" t="s">
        <v>5</v>
      </c>
      <c r="U8" s="103"/>
      <c r="V8" s="104">
        <f>V7</f>
        <v>664</v>
      </c>
      <c r="W8" s="105"/>
      <c r="X8" s="106">
        <f>AR7</f>
        <v>204</v>
      </c>
      <c r="Y8" s="107"/>
      <c r="Z8" s="108">
        <f>ROUNDDOWN(X8/V8,3)</f>
        <v>0.307</v>
      </c>
      <c r="AA8" s="109"/>
      <c r="AB8" s="110"/>
      <c r="AD8" s="74" t="s">
        <v>34</v>
      </c>
      <c r="AE8" s="75"/>
      <c r="AF8" s="75"/>
      <c r="AG8" s="75"/>
      <c r="AH8" s="75"/>
      <c r="AI8" s="77" t="str">
        <f>IF(COUNTIF(AJ13:AJ325,"未達成")&gt;=1,"未達成","達成")</f>
        <v>未達成</v>
      </c>
    </row>
    <row r="9" spans="1:44" ht="13.5" customHeight="1" thickBot="1">
      <c r="B9" s="97" t="str">
        <f>IF(C5="計画表","工事完成日※(予定)","工事完成日")</f>
        <v>工事完成日</v>
      </c>
      <c r="C9" s="97"/>
      <c r="D9" s="97"/>
      <c r="E9" s="97"/>
      <c r="F9" s="1" t="s">
        <v>10</v>
      </c>
      <c r="G9" s="98">
        <v>46393</v>
      </c>
      <c r="H9" s="98"/>
      <c r="I9" s="98"/>
      <c r="J9" s="98"/>
      <c r="K9" s="98"/>
      <c r="L9" s="99" t="s">
        <v>1</v>
      </c>
      <c r="M9" s="99"/>
      <c r="N9" s="99"/>
      <c r="O9" s="1" t="s">
        <v>10</v>
      </c>
      <c r="P9" s="100">
        <f>G9-G8+1</f>
        <v>682</v>
      </c>
      <c r="Q9" s="100"/>
      <c r="R9" s="100"/>
      <c r="AA9" s="10"/>
      <c r="AD9" s="94"/>
      <c r="AE9" s="95"/>
      <c r="AF9" s="95"/>
      <c r="AG9" s="95"/>
      <c r="AH9" s="95"/>
      <c r="AI9" s="96"/>
    </row>
    <row r="10" spans="1:44" ht="13.5" customHeight="1">
      <c r="B10" s="19" t="s">
        <v>27</v>
      </c>
      <c r="C10" s="2"/>
      <c r="D10" s="2"/>
      <c r="E10" s="2"/>
      <c r="F10" s="1" t="s">
        <v>10</v>
      </c>
      <c r="G10" s="22" t="s">
        <v>32</v>
      </c>
      <c r="H10" s="22"/>
      <c r="I10" s="22"/>
      <c r="J10" s="22"/>
      <c r="K10" s="22"/>
      <c r="L10" s="22"/>
      <c r="M10" s="22"/>
      <c r="N10" s="22"/>
      <c r="O10" s="22"/>
      <c r="P10" s="22"/>
    </row>
    <row r="11" spans="1:44" ht="13.5" customHeight="1">
      <c r="B11" s="19" t="s">
        <v>28</v>
      </c>
      <c r="C11" s="2"/>
      <c r="D11" s="2"/>
      <c r="E11" s="2"/>
      <c r="G11" s="23"/>
      <c r="H11" s="23"/>
      <c r="I11" s="23"/>
      <c r="J11" s="23"/>
      <c r="K11" s="23"/>
      <c r="L11" s="23"/>
      <c r="M11" s="23"/>
      <c r="N11" s="23"/>
      <c r="O11" s="23"/>
      <c r="P11" s="23"/>
    </row>
    <row r="12" spans="1:44" ht="13.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AL12" s="42" t="s">
        <v>41</v>
      </c>
      <c r="AM12" s="42" t="s">
        <v>38</v>
      </c>
      <c r="AN12" s="42" t="s">
        <v>42</v>
      </c>
      <c r="AO12" s="42" t="s">
        <v>30</v>
      </c>
      <c r="AP12" s="42" t="s">
        <v>43</v>
      </c>
      <c r="AQ12" s="42" t="s">
        <v>29</v>
      </c>
      <c r="AR12" s="42" t="s">
        <v>8</v>
      </c>
    </row>
    <row r="13" spans="1:44" ht="13.5" customHeight="1">
      <c r="A13" s="20" t="s">
        <v>16</v>
      </c>
      <c r="B13" s="15">
        <f>$G$8-DAY($G$8)+C$1</f>
        <v>45689</v>
      </c>
      <c r="C13" s="2" t="s">
        <v>15</v>
      </c>
      <c r="D13" s="2"/>
      <c r="E13" s="2"/>
      <c r="F13" s="2"/>
      <c r="J13" s="2"/>
      <c r="K13" s="2"/>
      <c r="L13" s="2"/>
      <c r="P13" s="2"/>
      <c r="Q13" s="2"/>
      <c r="R13" s="2"/>
      <c r="V13" s="2"/>
      <c r="W13" s="2"/>
      <c r="X13" s="2"/>
      <c r="AB13" s="2"/>
      <c r="AC13" s="2"/>
      <c r="AD13" s="2"/>
      <c r="AF13" s="1"/>
      <c r="AI13" s="13" t="s">
        <v>41</v>
      </c>
      <c r="AJ13" s="46">
        <f>COUNT(C15:AG15)-AJ14</f>
        <v>0</v>
      </c>
      <c r="AL13" s="43">
        <f>AJ13</f>
        <v>0</v>
      </c>
      <c r="AM13" s="42"/>
      <c r="AN13" s="42"/>
      <c r="AO13" s="42"/>
      <c r="AP13" s="42"/>
      <c r="AQ13" s="44"/>
      <c r="AR13" s="44"/>
    </row>
    <row r="14" spans="1:44" ht="13.5" customHeight="1">
      <c r="B14" s="34" t="s">
        <v>40</v>
      </c>
      <c r="C14" s="47" t="str">
        <f>IF(C15="","",IF(OR(ISTEXT(C17),COUNT($C15:$AG15)&lt;7),"外",""))</f>
        <v/>
      </c>
      <c r="D14" s="47" t="str">
        <f t="shared" ref="D14" si="1">IF(D15="","",IF(OR(ISTEXT(D17),COUNT($C15:$AG15)&lt;7),"外",""))</f>
        <v/>
      </c>
      <c r="E14" s="47" t="str">
        <f t="shared" ref="E14" si="2">IF(E15="","",IF(OR(ISTEXT(E17),COUNT($C15:$AG15)&lt;7),"外",""))</f>
        <v/>
      </c>
      <c r="F14" s="47" t="str">
        <f t="shared" ref="F14" si="3">IF(F15="","",IF(OR(ISTEXT(F17),COUNT($C15:$AG15)&lt;7),"外",""))</f>
        <v/>
      </c>
      <c r="G14" s="47" t="str">
        <f t="shared" ref="G14" si="4">IF(G15="","",IF(OR(ISTEXT(G17),COUNT($C15:$AG15)&lt;7),"外",""))</f>
        <v/>
      </c>
      <c r="H14" s="47" t="str">
        <f t="shared" ref="H14" si="5">IF(H15="","",IF(OR(ISTEXT(H17),COUNT($C15:$AG15)&lt;7),"外",""))</f>
        <v/>
      </c>
      <c r="I14" s="48" t="str">
        <f>IF(I15="","",IF(ISTEXT(I17),"外",""))</f>
        <v/>
      </c>
      <c r="J14" s="48" t="str">
        <f t="shared" ref="J14" si="6">IF(J15="","",IF(ISTEXT(J17),"外",""))</f>
        <v/>
      </c>
      <c r="K14" s="48" t="str">
        <f t="shared" ref="K14" si="7">IF(K15="","",IF(ISTEXT(K17),"外",""))</f>
        <v/>
      </c>
      <c r="L14" s="48" t="str">
        <f t="shared" ref="L14" si="8">IF(L15="","",IF(ISTEXT(L17),"外",""))</f>
        <v/>
      </c>
      <c r="M14" s="48" t="str">
        <f t="shared" ref="M14" si="9">IF(M15="","",IF(ISTEXT(M17),"外",""))</f>
        <v/>
      </c>
      <c r="N14" s="48" t="str">
        <f t="shared" ref="N14" si="10">IF(N15="","",IF(ISTEXT(N17),"外",""))</f>
        <v/>
      </c>
      <c r="O14" s="48" t="str">
        <f t="shared" ref="O14" si="11">IF(O15="","",IF(ISTEXT(O17),"外",""))</f>
        <v/>
      </c>
      <c r="P14" s="48" t="str">
        <f t="shared" ref="P14" si="12">IF(P15="","",IF(ISTEXT(P17),"外",""))</f>
        <v/>
      </c>
      <c r="Q14" s="48" t="str">
        <f t="shared" ref="Q14" si="13">IF(Q15="","",IF(ISTEXT(Q17),"外",""))</f>
        <v/>
      </c>
      <c r="R14" s="48" t="str">
        <f t="shared" ref="R14" si="14">IF(R15="","",IF(ISTEXT(R17),"外",""))</f>
        <v/>
      </c>
      <c r="S14" s="48" t="str">
        <f t="shared" ref="S14" si="15">IF(S15="","",IF(ISTEXT(S17),"外",""))</f>
        <v/>
      </c>
      <c r="T14" s="48" t="str">
        <f t="shared" ref="T14" si="16">IF(T15="","",IF(ISTEXT(T17),"外",""))</f>
        <v/>
      </c>
      <c r="U14" s="48" t="str">
        <f t="shared" ref="U14" si="17">IF(U15="","",IF(ISTEXT(U17),"外",""))</f>
        <v/>
      </c>
      <c r="V14" s="48" t="str">
        <f t="shared" ref="V14" si="18">IF(V15="","",IF(ISTEXT(V17),"外",""))</f>
        <v/>
      </c>
      <c r="W14" s="48" t="str">
        <f t="shared" ref="W14" si="19">IF(W15="","",IF(ISTEXT(W17),"外",""))</f>
        <v/>
      </c>
      <c r="X14" s="48" t="str">
        <f t="shared" ref="X14" si="20">IF(X15="","",IF(ISTEXT(X17),"外",""))</f>
        <v/>
      </c>
      <c r="Y14" s="49" t="str">
        <f t="shared" ref="Y14" si="21">IF(Y15="","",IF(OR(ISTEXT(Y17),COUNT($C15:$AG15)&lt;7),"外",""))</f>
        <v/>
      </c>
      <c r="Z14" s="49" t="str">
        <f t="shared" ref="Z14" si="22">IF(Z15="","",IF(OR(ISTEXT(Z17),COUNT($C15:$AG15)&lt;7),"外",""))</f>
        <v>外</v>
      </c>
      <c r="AA14" s="49" t="str">
        <f t="shared" ref="AA14" si="23">IF(AA15="","",IF(OR(ISTEXT(AA17),COUNT($C15:$AG15)&lt;7),"外",""))</f>
        <v>外</v>
      </c>
      <c r="AB14" s="49" t="str">
        <f t="shared" ref="AB14:AG14" si="24">IF(AB15="","",IF(OR(ISTEXT(AB17),COUNT($C15:$AG15)&lt;7),"外",""))</f>
        <v>外</v>
      </c>
      <c r="AC14" s="49" t="str">
        <f t="shared" si="24"/>
        <v>外</v>
      </c>
      <c r="AD14" s="49" t="str">
        <f t="shared" si="24"/>
        <v>外</v>
      </c>
      <c r="AE14" s="49" t="str">
        <f t="shared" si="24"/>
        <v/>
      </c>
      <c r="AF14" s="49" t="str">
        <f t="shared" si="24"/>
        <v/>
      </c>
      <c r="AG14" s="49" t="str">
        <f t="shared" si="24"/>
        <v/>
      </c>
      <c r="AI14" s="14" t="s">
        <v>38</v>
      </c>
      <c r="AJ14" s="41">
        <f>COUNTIF(C14:AG14,"外")</f>
        <v>5</v>
      </c>
      <c r="AL14" s="42"/>
      <c r="AM14" s="42">
        <f>AJ14</f>
        <v>5</v>
      </c>
      <c r="AN14" s="42"/>
      <c r="AO14" s="42"/>
      <c r="AP14" s="42"/>
      <c r="AQ14" s="44"/>
      <c r="AR14" s="44"/>
    </row>
    <row r="15" spans="1:44">
      <c r="B15" s="3" t="s">
        <v>9</v>
      </c>
      <c r="C15" s="30" t="str">
        <f>IF($G$8&gt;($G$8-DAY($G$8)+C$1),"",$G$8-DAY($G$8)+C$1)</f>
        <v/>
      </c>
      <c r="D15" s="11" t="str">
        <f>IF(MONTH($B$13)&lt;MONTH($B$13+C$1),"",IF($G$8&gt;($G$8-DAY($G$8)+D$1),"",$G$8-DAY($G$8)+D$1))</f>
        <v/>
      </c>
      <c r="E15" s="11" t="str">
        <f t="shared" ref="E15:AD15" si="25">IF(MONTH($B$13)&lt;MONTH($B$13+D$1),"",IF($G$8&gt;($G$8-DAY($G$8)+E$1),"",$G$8-DAY($G$8)+E$1))</f>
        <v/>
      </c>
      <c r="F15" s="11" t="str">
        <f t="shared" si="25"/>
        <v/>
      </c>
      <c r="G15" s="11" t="str">
        <f t="shared" si="25"/>
        <v/>
      </c>
      <c r="H15" s="11" t="str">
        <f t="shared" si="25"/>
        <v/>
      </c>
      <c r="I15" s="11" t="str">
        <f t="shared" si="25"/>
        <v/>
      </c>
      <c r="J15" s="11" t="str">
        <f t="shared" si="25"/>
        <v/>
      </c>
      <c r="K15" s="11" t="str">
        <f t="shared" si="25"/>
        <v/>
      </c>
      <c r="L15" s="11" t="str">
        <f t="shared" si="25"/>
        <v/>
      </c>
      <c r="M15" s="11" t="str">
        <f t="shared" si="25"/>
        <v/>
      </c>
      <c r="N15" s="11" t="str">
        <f t="shared" si="25"/>
        <v/>
      </c>
      <c r="O15" s="11" t="str">
        <f t="shared" si="25"/>
        <v/>
      </c>
      <c r="P15" s="11" t="str">
        <f t="shared" si="25"/>
        <v/>
      </c>
      <c r="Q15" s="11" t="str">
        <f t="shared" si="25"/>
        <v/>
      </c>
      <c r="R15" s="11" t="str">
        <f t="shared" si="25"/>
        <v/>
      </c>
      <c r="S15" s="11" t="str">
        <f t="shared" si="25"/>
        <v/>
      </c>
      <c r="T15" s="11" t="str">
        <f t="shared" si="25"/>
        <v/>
      </c>
      <c r="U15" s="11" t="str">
        <f t="shared" si="25"/>
        <v/>
      </c>
      <c r="V15" s="11" t="str">
        <f t="shared" si="25"/>
        <v/>
      </c>
      <c r="W15" s="11" t="str">
        <f t="shared" si="25"/>
        <v/>
      </c>
      <c r="X15" s="11" t="str">
        <f t="shared" si="25"/>
        <v/>
      </c>
      <c r="Y15" s="11" t="str">
        <f t="shared" si="25"/>
        <v/>
      </c>
      <c r="Z15" s="11">
        <f t="shared" si="25"/>
        <v>45712</v>
      </c>
      <c r="AA15" s="11">
        <f t="shared" si="25"/>
        <v>45713</v>
      </c>
      <c r="AB15" s="11">
        <f t="shared" si="25"/>
        <v>45714</v>
      </c>
      <c r="AC15" s="11">
        <f t="shared" si="25"/>
        <v>45715</v>
      </c>
      <c r="AD15" s="11">
        <f t="shared" si="25"/>
        <v>45716</v>
      </c>
      <c r="AE15" s="11" t="str">
        <f t="shared" ref="AE15:AG15" si="26">IF(MONTH($B$13)&lt;MONTH($B$13+AD$1),"",IF($G$8&gt;($G$8-DAY($G$8)+AE$1),"",$G$8-DAY($G$8)+AE$1))</f>
        <v/>
      </c>
      <c r="AF15" s="11" t="str">
        <f t="shared" si="26"/>
        <v/>
      </c>
      <c r="AG15" s="12" t="str">
        <f t="shared" si="26"/>
        <v/>
      </c>
      <c r="AH15" s="4"/>
      <c r="AI15" s="14" t="s">
        <v>42</v>
      </c>
      <c r="AJ15" s="41">
        <f>COUNT(C15:AG15)-AJ17</f>
        <v>5</v>
      </c>
      <c r="AL15" s="44"/>
      <c r="AM15" s="44"/>
      <c r="AN15" s="44">
        <f>AJ15</f>
        <v>5</v>
      </c>
      <c r="AO15" s="44"/>
      <c r="AP15" s="44"/>
      <c r="AQ15" s="44"/>
      <c r="AR15" s="44"/>
    </row>
    <row r="16" spans="1:44">
      <c r="B16" s="5" t="s">
        <v>4</v>
      </c>
      <c r="C16" s="27" t="str">
        <f>TEXT(C15,"aaa")</f>
        <v/>
      </c>
      <c r="D16" s="28" t="str">
        <f t="shared" ref="D16:AG16" si="27">TEXT(D15,"aaa")</f>
        <v/>
      </c>
      <c r="E16" s="28" t="str">
        <f t="shared" si="27"/>
        <v/>
      </c>
      <c r="F16" s="28" t="str">
        <f t="shared" si="27"/>
        <v/>
      </c>
      <c r="G16" s="28" t="str">
        <f t="shared" si="27"/>
        <v/>
      </c>
      <c r="H16" s="28" t="str">
        <f t="shared" si="27"/>
        <v/>
      </c>
      <c r="I16" s="28" t="str">
        <f t="shared" si="27"/>
        <v/>
      </c>
      <c r="J16" s="28" t="str">
        <f t="shared" si="27"/>
        <v/>
      </c>
      <c r="K16" s="28" t="str">
        <f t="shared" si="27"/>
        <v/>
      </c>
      <c r="L16" s="28" t="str">
        <f t="shared" si="27"/>
        <v/>
      </c>
      <c r="M16" s="28" t="str">
        <f t="shared" si="27"/>
        <v/>
      </c>
      <c r="N16" s="28" t="str">
        <f t="shared" si="27"/>
        <v/>
      </c>
      <c r="O16" s="28" t="str">
        <f t="shared" si="27"/>
        <v/>
      </c>
      <c r="P16" s="28" t="str">
        <f t="shared" si="27"/>
        <v/>
      </c>
      <c r="Q16" s="28" t="str">
        <f t="shared" si="27"/>
        <v/>
      </c>
      <c r="R16" s="28" t="str">
        <f t="shared" si="27"/>
        <v/>
      </c>
      <c r="S16" s="28" t="str">
        <f t="shared" si="27"/>
        <v/>
      </c>
      <c r="T16" s="28" t="str">
        <f t="shared" si="27"/>
        <v/>
      </c>
      <c r="U16" s="28" t="str">
        <f t="shared" si="27"/>
        <v/>
      </c>
      <c r="V16" s="28" t="str">
        <f t="shared" si="27"/>
        <v/>
      </c>
      <c r="W16" s="28" t="str">
        <f t="shared" si="27"/>
        <v/>
      </c>
      <c r="X16" s="28" t="str">
        <f t="shared" si="27"/>
        <v/>
      </c>
      <c r="Y16" s="28" t="str">
        <f t="shared" si="27"/>
        <v/>
      </c>
      <c r="Z16" s="28" t="str">
        <f t="shared" si="27"/>
        <v>月</v>
      </c>
      <c r="AA16" s="28" t="str">
        <f t="shared" si="27"/>
        <v>火</v>
      </c>
      <c r="AB16" s="28" t="str">
        <f t="shared" si="27"/>
        <v>水</v>
      </c>
      <c r="AC16" s="28" t="str">
        <f t="shared" si="27"/>
        <v>木</v>
      </c>
      <c r="AD16" s="28" t="str">
        <f t="shared" si="27"/>
        <v>金</v>
      </c>
      <c r="AE16" s="28" t="str">
        <f t="shared" si="27"/>
        <v/>
      </c>
      <c r="AF16" s="28" t="str">
        <f t="shared" si="27"/>
        <v/>
      </c>
      <c r="AG16" s="29" t="str">
        <f t="shared" si="27"/>
        <v/>
      </c>
      <c r="AH16" s="1"/>
      <c r="AI16" s="14" t="s">
        <v>30</v>
      </c>
      <c r="AJ16" s="41">
        <f>COUNTIFS(C16:AG16,"土",C17:AG17,"")+COUNTIFS(C16:AG16,"日",C17:AG17,"")</f>
        <v>0</v>
      </c>
      <c r="AL16" s="44"/>
      <c r="AM16" s="44"/>
      <c r="AN16" s="44"/>
      <c r="AO16" s="44">
        <f>AJ16</f>
        <v>0</v>
      </c>
      <c r="AP16" s="44"/>
      <c r="AQ16" s="44"/>
      <c r="AR16" s="44"/>
    </row>
    <row r="17" spans="1:44" ht="13.5" customHeight="1">
      <c r="B17" s="91" t="s">
        <v>13</v>
      </c>
      <c r="C17" s="93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116"/>
      <c r="AC17" s="116"/>
      <c r="AD17" s="116"/>
      <c r="AE17" s="90"/>
      <c r="AF17" s="90"/>
      <c r="AG17" s="111"/>
      <c r="AH17" s="1"/>
      <c r="AI17" s="14" t="s">
        <v>43</v>
      </c>
      <c r="AJ17" s="41">
        <f>COUNTA(C17:AG18)</f>
        <v>0</v>
      </c>
      <c r="AL17" s="44"/>
      <c r="AM17" s="44"/>
      <c r="AN17" s="45"/>
      <c r="AO17" s="44"/>
      <c r="AP17" s="44">
        <f>AJ17</f>
        <v>0</v>
      </c>
      <c r="AQ17" s="44"/>
      <c r="AR17" s="44"/>
    </row>
    <row r="18" spans="1:44" ht="13.5" customHeight="1">
      <c r="B18" s="92"/>
      <c r="C18" s="93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117"/>
      <c r="AC18" s="117"/>
      <c r="AD18" s="117"/>
      <c r="AE18" s="90"/>
      <c r="AF18" s="90"/>
      <c r="AG18" s="111"/>
      <c r="AH18" s="1"/>
      <c r="AI18" s="14" t="s">
        <v>29</v>
      </c>
      <c r="AJ18" s="41">
        <f>COUNTA(C19:AG20)</f>
        <v>0</v>
      </c>
      <c r="AL18" s="44"/>
      <c r="AM18" s="44"/>
      <c r="AN18" s="44"/>
      <c r="AO18" s="44"/>
      <c r="AP18" s="44"/>
      <c r="AQ18" s="44">
        <f>AJ18</f>
        <v>0</v>
      </c>
      <c r="AR18" s="44"/>
    </row>
    <row r="19" spans="1:44" ht="13.5" customHeight="1">
      <c r="B19" s="112" t="s">
        <v>0</v>
      </c>
      <c r="C19" s="114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24"/>
      <c r="AC19" s="115"/>
      <c r="AD19" s="115"/>
      <c r="AE19" s="115"/>
      <c r="AF19" s="115"/>
      <c r="AG19" s="126"/>
      <c r="AH19" s="1"/>
      <c r="AI19" s="14" t="s">
        <v>7</v>
      </c>
      <c r="AJ19" s="7" t="e">
        <f>ROUNDDOWN(AJ18/AJ13,3)</f>
        <v>#DIV/0!</v>
      </c>
      <c r="AL19" s="44"/>
      <c r="AM19" s="44"/>
      <c r="AN19" s="44"/>
      <c r="AO19" s="44"/>
      <c r="AP19" s="44"/>
      <c r="AQ19" s="44"/>
      <c r="AR19" s="44"/>
    </row>
    <row r="20" spans="1:44">
      <c r="B20" s="113"/>
      <c r="C20" s="114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25"/>
      <c r="AC20" s="115"/>
      <c r="AD20" s="115"/>
      <c r="AE20" s="115"/>
      <c r="AF20" s="115"/>
      <c r="AG20" s="126"/>
      <c r="AH20" s="1"/>
      <c r="AI20" s="14" t="s">
        <v>8</v>
      </c>
      <c r="AJ20" s="6">
        <f>COUNTA(C21:AG21)</f>
        <v>0</v>
      </c>
      <c r="AL20" s="44"/>
      <c r="AM20" s="44"/>
      <c r="AN20" s="44"/>
      <c r="AO20" s="44"/>
      <c r="AP20" s="44"/>
      <c r="AQ20" s="44"/>
      <c r="AR20" s="44">
        <f>AJ20</f>
        <v>0</v>
      </c>
    </row>
    <row r="21" spans="1:44">
      <c r="B21" s="120" t="s">
        <v>5</v>
      </c>
      <c r="C21" s="122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29"/>
      <c r="AC21" s="118"/>
      <c r="AD21" s="118"/>
      <c r="AE21" s="118"/>
      <c r="AF21" s="118"/>
      <c r="AG21" s="127"/>
      <c r="AH21" s="1"/>
      <c r="AI21" s="14" t="s">
        <v>3</v>
      </c>
      <c r="AJ21" s="7" t="e">
        <f>ROUNDDOWN(AJ20/AJ13,3)</f>
        <v>#DIV/0!</v>
      </c>
      <c r="AL21" s="50"/>
      <c r="AM21" s="50"/>
      <c r="AN21" s="50"/>
      <c r="AO21" s="50"/>
      <c r="AP21" s="50"/>
      <c r="AQ21" s="50"/>
      <c r="AR21" s="50"/>
    </row>
    <row r="22" spans="1:44">
      <c r="B22" s="121"/>
      <c r="C22" s="123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30"/>
      <c r="AC22" s="119"/>
      <c r="AD22" s="119"/>
      <c r="AE22" s="119"/>
      <c r="AF22" s="119"/>
      <c r="AG22" s="128"/>
      <c r="AH22" s="1"/>
      <c r="AI22" s="55" t="s">
        <v>31</v>
      </c>
      <c r="AJ22" s="56" t="str">
        <f>IF(7&gt;COUNT($C15:$AG15),"対象外",IF(OR(AJ20&gt;=AJ16,AJ21&gt;=0.285),"達成","未達成"))</f>
        <v>対象外</v>
      </c>
      <c r="AL22" s="50"/>
      <c r="AM22" s="50"/>
      <c r="AN22" s="50"/>
      <c r="AO22" s="50"/>
      <c r="AP22" s="50"/>
      <c r="AQ22" s="50"/>
      <c r="AR22" s="50"/>
    </row>
    <row r="23" spans="1:44">
      <c r="B23" s="52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2"/>
      <c r="AI23" s="61"/>
      <c r="AJ23" s="62"/>
      <c r="AL23" s="50"/>
      <c r="AM23" s="50"/>
      <c r="AN23" s="50"/>
      <c r="AO23" s="50"/>
      <c r="AP23" s="50"/>
      <c r="AQ23" s="50"/>
      <c r="AR23" s="50"/>
    </row>
    <row r="24" spans="1:44" ht="9.75" customHeight="1"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1"/>
      <c r="AI24" s="36"/>
      <c r="AJ24" s="37"/>
      <c r="AL24" s="42" t="s">
        <v>41</v>
      </c>
      <c r="AM24" s="42" t="s">
        <v>38</v>
      </c>
      <c r="AN24" s="42" t="s">
        <v>42</v>
      </c>
      <c r="AO24" s="42" t="s">
        <v>30</v>
      </c>
      <c r="AP24" s="42" t="s">
        <v>43</v>
      </c>
      <c r="AQ24" s="42" t="s">
        <v>29</v>
      </c>
      <c r="AR24" s="42" t="s">
        <v>8</v>
      </c>
    </row>
    <row r="25" spans="1:44" ht="13.5" customHeight="1">
      <c r="A25" s="20" t="s">
        <v>16</v>
      </c>
      <c r="B25" s="15">
        <f>C27</f>
        <v>45717</v>
      </c>
      <c r="C25" s="2" t="s">
        <v>15</v>
      </c>
      <c r="D25" s="2"/>
      <c r="E25" s="2"/>
      <c r="F25" s="2"/>
      <c r="J25" s="2"/>
      <c r="K25" s="2"/>
      <c r="L25" s="2"/>
      <c r="P25" s="2"/>
      <c r="Q25" s="2"/>
      <c r="R25" s="2"/>
      <c r="V25" s="2"/>
      <c r="W25" s="2"/>
      <c r="X25" s="2"/>
      <c r="AB25" s="2"/>
      <c r="AC25" s="2"/>
      <c r="AD25" s="2"/>
      <c r="AF25" s="1"/>
      <c r="AI25" s="13" t="s">
        <v>41</v>
      </c>
      <c r="AJ25" s="46">
        <f>COUNT(C27:AG27)-AJ26</f>
        <v>31</v>
      </c>
      <c r="AL25" s="43">
        <f>AJ25</f>
        <v>31</v>
      </c>
      <c r="AM25" s="42"/>
      <c r="AN25" s="42"/>
      <c r="AO25" s="42"/>
      <c r="AP25" s="42"/>
      <c r="AQ25" s="44"/>
      <c r="AR25" s="44"/>
    </row>
    <row r="26" spans="1:44" ht="13.5" customHeight="1">
      <c r="B26" s="34" t="s">
        <v>39</v>
      </c>
      <c r="C26" s="47" t="str">
        <f>IF(C27="","",IF(OR(ISTEXT(C29),COUNT($C27:$AG27)&lt;7),"外",""))</f>
        <v/>
      </c>
      <c r="D26" s="47" t="str">
        <f t="shared" ref="D26" si="28">IF(D27="","",IF(OR(ISTEXT(D29),COUNT($C27:$AG27)&lt;7),"外",""))</f>
        <v/>
      </c>
      <c r="E26" s="47" t="str">
        <f t="shared" ref="E26" si="29">IF(E27="","",IF(OR(ISTEXT(E29),COUNT($C27:$AG27)&lt;7),"外",""))</f>
        <v/>
      </c>
      <c r="F26" s="47" t="str">
        <f t="shared" ref="F26" si="30">IF(F27="","",IF(OR(ISTEXT(F29),COUNT($C27:$AG27)&lt;7),"外",""))</f>
        <v/>
      </c>
      <c r="G26" s="47" t="str">
        <f t="shared" ref="G26" si="31">IF(G27="","",IF(OR(ISTEXT(G29),COUNT($C27:$AG27)&lt;7),"外",""))</f>
        <v/>
      </c>
      <c r="H26" s="47" t="str">
        <f t="shared" ref="H26" si="32">IF(H27="","",IF(OR(ISTEXT(H29),COUNT($C27:$AG27)&lt;7),"外",""))</f>
        <v/>
      </c>
      <c r="I26" s="48" t="str">
        <f>IF(I27="","",IF(ISTEXT(I29),"外",""))</f>
        <v/>
      </c>
      <c r="J26" s="48" t="str">
        <f t="shared" ref="J26" si="33">IF(J27="","",IF(ISTEXT(J29),"外",""))</f>
        <v/>
      </c>
      <c r="K26" s="48" t="str">
        <f t="shared" ref="K26" si="34">IF(K27="","",IF(ISTEXT(K29),"外",""))</f>
        <v/>
      </c>
      <c r="L26" s="48" t="str">
        <f t="shared" ref="L26" si="35">IF(L27="","",IF(ISTEXT(L29),"外",""))</f>
        <v/>
      </c>
      <c r="M26" s="48" t="str">
        <f t="shared" ref="M26" si="36">IF(M27="","",IF(ISTEXT(M29),"外",""))</f>
        <v/>
      </c>
      <c r="N26" s="48" t="str">
        <f t="shared" ref="N26" si="37">IF(N27="","",IF(ISTEXT(N29),"外",""))</f>
        <v/>
      </c>
      <c r="O26" s="48" t="str">
        <f t="shared" ref="O26" si="38">IF(O27="","",IF(ISTEXT(O29),"外",""))</f>
        <v/>
      </c>
      <c r="P26" s="48" t="str">
        <f t="shared" ref="P26" si="39">IF(P27="","",IF(ISTEXT(P29),"外",""))</f>
        <v/>
      </c>
      <c r="Q26" s="48" t="str">
        <f t="shared" ref="Q26" si="40">IF(Q27="","",IF(ISTEXT(Q29),"外",""))</f>
        <v/>
      </c>
      <c r="R26" s="48" t="str">
        <f t="shared" ref="R26" si="41">IF(R27="","",IF(ISTEXT(R29),"外",""))</f>
        <v/>
      </c>
      <c r="S26" s="48" t="str">
        <f t="shared" ref="S26" si="42">IF(S27="","",IF(ISTEXT(S29),"外",""))</f>
        <v/>
      </c>
      <c r="T26" s="48" t="str">
        <f t="shared" ref="T26" si="43">IF(T27="","",IF(ISTEXT(T29),"外",""))</f>
        <v/>
      </c>
      <c r="U26" s="48" t="str">
        <f t="shared" ref="U26" si="44">IF(U27="","",IF(ISTEXT(U29),"外",""))</f>
        <v/>
      </c>
      <c r="V26" s="48" t="str">
        <f t="shared" ref="V26" si="45">IF(V27="","",IF(ISTEXT(V29),"外",""))</f>
        <v/>
      </c>
      <c r="W26" s="48" t="str">
        <f t="shared" ref="W26" si="46">IF(W27="","",IF(ISTEXT(W29),"外",""))</f>
        <v/>
      </c>
      <c r="X26" s="48" t="str">
        <f t="shared" ref="X26" si="47">IF(X27="","",IF(ISTEXT(X29),"外",""))</f>
        <v/>
      </c>
      <c r="Y26" s="48" t="str">
        <f t="shared" ref="Y26" si="48">IF(Y27="","",IF(ISTEXT(Y29),"外",""))</f>
        <v/>
      </c>
      <c r="Z26" s="48" t="str">
        <f t="shared" ref="Z26" si="49">IF(Z27="","",IF(ISTEXT(Z29),"外",""))</f>
        <v/>
      </c>
      <c r="AA26" s="48" t="str">
        <f t="shared" ref="AA26" si="50">IF(AA27="","",IF(ISTEXT(AA29),"外",""))</f>
        <v/>
      </c>
      <c r="AB26" s="48" t="str">
        <f t="shared" ref="AB26" si="51">IF(AB27="","",IF(ISTEXT(AB29),"外",""))</f>
        <v/>
      </c>
      <c r="AC26" s="48" t="str">
        <f t="shared" ref="AC26" si="52">IF(AC27="","",IF(ISTEXT(AC29),"外",""))</f>
        <v/>
      </c>
      <c r="AD26" s="48" t="str">
        <f t="shared" ref="AD26" si="53">IF(AD27="","",IF(ISTEXT(AD29),"外",""))</f>
        <v/>
      </c>
      <c r="AE26" s="48" t="str">
        <f t="shared" ref="AE26" si="54">IF(AE27="","",IF(ISTEXT(AE29),"外",""))</f>
        <v/>
      </c>
      <c r="AF26" s="48" t="str">
        <f t="shared" ref="AF26" si="55">IF(AF27="","",IF(ISTEXT(AF29),"外",""))</f>
        <v/>
      </c>
      <c r="AG26" s="48" t="str">
        <f t="shared" ref="AG26" si="56">IF(AG27="","",IF(ISTEXT(AG29),"外",""))</f>
        <v/>
      </c>
      <c r="AI26" s="14" t="s">
        <v>38</v>
      </c>
      <c r="AJ26" s="41">
        <f>COUNTIF(C26:AG26,"外")</f>
        <v>0</v>
      </c>
      <c r="AL26" s="42"/>
      <c r="AM26" s="42">
        <f>AJ26</f>
        <v>0</v>
      </c>
      <c r="AN26" s="42"/>
      <c r="AO26" s="42"/>
      <c r="AP26" s="42"/>
      <c r="AQ26" s="44"/>
      <c r="AR26" s="44"/>
    </row>
    <row r="27" spans="1:44">
      <c r="B27" s="3" t="s">
        <v>9</v>
      </c>
      <c r="C27" s="30">
        <f>IF(EDATE(B13,1)&gt;$G$9,"",EDATE(B13,1))</f>
        <v>45717</v>
      </c>
      <c r="D27" s="11">
        <f>IF(MONTH($C27)&lt;MONTH($C27+C$1),"",IF(($C27+C$1)&gt;$G$9,"",IF(C27=EOMONTH(($C27-DAY($C27)+D$1),0),"",IF(C27="","",C27+1))))</f>
        <v>45718</v>
      </c>
      <c r="E27" s="11">
        <f t="shared" ref="E27:AG27" si="57">IF(MONTH($C27)&lt;MONTH($C27+D$1),"",IF(($C27+D$1)&gt;$G$9,"",IF(D27=EOMONTH(($C27-DAY($C27)+E$1),0),"",IF(D27="","",D27+1))))</f>
        <v>45719</v>
      </c>
      <c r="F27" s="11">
        <f t="shared" si="57"/>
        <v>45720</v>
      </c>
      <c r="G27" s="11">
        <f t="shared" si="57"/>
        <v>45721</v>
      </c>
      <c r="H27" s="11">
        <f t="shared" si="57"/>
        <v>45722</v>
      </c>
      <c r="I27" s="11">
        <f t="shared" si="57"/>
        <v>45723</v>
      </c>
      <c r="J27" s="11">
        <f t="shared" si="57"/>
        <v>45724</v>
      </c>
      <c r="K27" s="11">
        <f t="shared" si="57"/>
        <v>45725</v>
      </c>
      <c r="L27" s="11">
        <f t="shared" si="57"/>
        <v>45726</v>
      </c>
      <c r="M27" s="11">
        <f t="shared" si="57"/>
        <v>45727</v>
      </c>
      <c r="N27" s="11">
        <f t="shared" si="57"/>
        <v>45728</v>
      </c>
      <c r="O27" s="11">
        <f t="shared" si="57"/>
        <v>45729</v>
      </c>
      <c r="P27" s="11">
        <f t="shared" si="57"/>
        <v>45730</v>
      </c>
      <c r="Q27" s="11">
        <f t="shared" si="57"/>
        <v>45731</v>
      </c>
      <c r="R27" s="11">
        <f t="shared" si="57"/>
        <v>45732</v>
      </c>
      <c r="S27" s="11">
        <f t="shared" si="57"/>
        <v>45733</v>
      </c>
      <c r="T27" s="11">
        <f t="shared" si="57"/>
        <v>45734</v>
      </c>
      <c r="U27" s="11">
        <f t="shared" si="57"/>
        <v>45735</v>
      </c>
      <c r="V27" s="11">
        <f t="shared" si="57"/>
        <v>45736</v>
      </c>
      <c r="W27" s="11">
        <f t="shared" si="57"/>
        <v>45737</v>
      </c>
      <c r="X27" s="11">
        <f t="shared" si="57"/>
        <v>45738</v>
      </c>
      <c r="Y27" s="11">
        <f t="shared" si="57"/>
        <v>45739</v>
      </c>
      <c r="Z27" s="11">
        <f t="shared" si="57"/>
        <v>45740</v>
      </c>
      <c r="AA27" s="11">
        <f t="shared" si="57"/>
        <v>45741</v>
      </c>
      <c r="AB27" s="11">
        <f t="shared" si="57"/>
        <v>45742</v>
      </c>
      <c r="AC27" s="11">
        <f t="shared" si="57"/>
        <v>45743</v>
      </c>
      <c r="AD27" s="11">
        <f t="shared" si="57"/>
        <v>45744</v>
      </c>
      <c r="AE27" s="11">
        <f t="shared" si="57"/>
        <v>45745</v>
      </c>
      <c r="AF27" s="11">
        <f t="shared" si="57"/>
        <v>45746</v>
      </c>
      <c r="AG27" s="12">
        <f t="shared" si="57"/>
        <v>45747</v>
      </c>
      <c r="AH27" s="4"/>
      <c r="AI27" s="14" t="s">
        <v>42</v>
      </c>
      <c r="AJ27" s="41">
        <f>COUNT(C27:AG27)-AJ29</f>
        <v>31</v>
      </c>
      <c r="AL27" s="44"/>
      <c r="AM27" s="44"/>
      <c r="AN27" s="44">
        <f>AJ27</f>
        <v>31</v>
      </c>
      <c r="AO27" s="44"/>
      <c r="AP27" s="44"/>
      <c r="AQ27" s="44"/>
      <c r="AR27" s="44"/>
    </row>
    <row r="28" spans="1:44">
      <c r="B28" s="5" t="s">
        <v>4</v>
      </c>
      <c r="C28" s="21" t="str">
        <f t="shared" ref="C28:AG28" si="58">TEXT(C27,"aaa")</f>
        <v>土</v>
      </c>
      <c r="D28" s="16" t="str">
        <f t="shared" si="58"/>
        <v>日</v>
      </c>
      <c r="E28" s="16" t="str">
        <f t="shared" si="58"/>
        <v>月</v>
      </c>
      <c r="F28" s="16" t="str">
        <f t="shared" si="58"/>
        <v>火</v>
      </c>
      <c r="G28" s="16" t="str">
        <f t="shared" si="58"/>
        <v>水</v>
      </c>
      <c r="H28" s="16" t="str">
        <f t="shared" si="58"/>
        <v>木</v>
      </c>
      <c r="I28" s="16" t="str">
        <f t="shared" si="58"/>
        <v>金</v>
      </c>
      <c r="J28" s="16" t="str">
        <f t="shared" si="58"/>
        <v>土</v>
      </c>
      <c r="K28" s="16" t="str">
        <f t="shared" si="58"/>
        <v>日</v>
      </c>
      <c r="L28" s="16" t="str">
        <f t="shared" si="58"/>
        <v>月</v>
      </c>
      <c r="M28" s="16" t="str">
        <f t="shared" si="58"/>
        <v>火</v>
      </c>
      <c r="N28" s="16" t="str">
        <f t="shared" si="58"/>
        <v>水</v>
      </c>
      <c r="O28" s="16" t="str">
        <f t="shared" si="58"/>
        <v>木</v>
      </c>
      <c r="P28" s="16" t="str">
        <f t="shared" si="58"/>
        <v>金</v>
      </c>
      <c r="Q28" s="16" t="str">
        <f t="shared" si="58"/>
        <v>土</v>
      </c>
      <c r="R28" s="16" t="str">
        <f t="shared" si="58"/>
        <v>日</v>
      </c>
      <c r="S28" s="16" t="str">
        <f t="shared" si="58"/>
        <v>月</v>
      </c>
      <c r="T28" s="16" t="str">
        <f t="shared" si="58"/>
        <v>火</v>
      </c>
      <c r="U28" s="16" t="str">
        <f t="shared" si="58"/>
        <v>水</v>
      </c>
      <c r="V28" s="16" t="str">
        <f t="shared" si="58"/>
        <v>木</v>
      </c>
      <c r="W28" s="16" t="str">
        <f t="shared" si="58"/>
        <v>金</v>
      </c>
      <c r="X28" s="16" t="str">
        <f t="shared" si="58"/>
        <v>土</v>
      </c>
      <c r="Y28" s="16" t="str">
        <f t="shared" si="58"/>
        <v>日</v>
      </c>
      <c r="Z28" s="16" t="str">
        <f t="shared" si="58"/>
        <v>月</v>
      </c>
      <c r="AA28" s="16" t="str">
        <f t="shared" si="58"/>
        <v>火</v>
      </c>
      <c r="AB28" s="16" t="str">
        <f t="shared" si="58"/>
        <v>水</v>
      </c>
      <c r="AC28" s="16" t="str">
        <f t="shared" si="58"/>
        <v>木</v>
      </c>
      <c r="AD28" s="16" t="str">
        <f t="shared" si="58"/>
        <v>金</v>
      </c>
      <c r="AE28" s="16" t="str">
        <f t="shared" si="58"/>
        <v>土</v>
      </c>
      <c r="AF28" s="16" t="str">
        <f t="shared" si="58"/>
        <v>日</v>
      </c>
      <c r="AG28" s="17" t="str">
        <f t="shared" si="58"/>
        <v>月</v>
      </c>
      <c r="AH28" s="1"/>
      <c r="AI28" s="14" t="s">
        <v>30</v>
      </c>
      <c r="AJ28" s="41">
        <f>COUNTIFS(C28:AG28,"土",C29:AG29,"")+COUNTIFS(C28:AG28,"日",C29:AG29,"")</f>
        <v>10</v>
      </c>
      <c r="AL28" s="44"/>
      <c r="AM28" s="44"/>
      <c r="AN28" s="44"/>
      <c r="AO28" s="44">
        <f>AJ28</f>
        <v>10</v>
      </c>
      <c r="AP28" s="44"/>
      <c r="AQ28" s="44"/>
      <c r="AR28" s="44"/>
    </row>
    <row r="29" spans="1:44" ht="13.5" customHeight="1">
      <c r="B29" s="91" t="s">
        <v>13</v>
      </c>
      <c r="C29" s="93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116"/>
      <c r="AC29" s="116"/>
      <c r="AD29" s="116"/>
      <c r="AE29" s="90"/>
      <c r="AF29" s="90"/>
      <c r="AG29" s="111"/>
      <c r="AH29" s="1"/>
      <c r="AI29" s="14" t="s">
        <v>43</v>
      </c>
      <c r="AJ29" s="41">
        <f>COUNTA(C29:AG30)</f>
        <v>0</v>
      </c>
      <c r="AL29" s="44"/>
      <c r="AM29" s="44"/>
      <c r="AN29" s="45"/>
      <c r="AO29" s="44"/>
      <c r="AP29" s="44">
        <f>AJ29</f>
        <v>0</v>
      </c>
      <c r="AQ29" s="44"/>
      <c r="AR29" s="44"/>
    </row>
    <row r="30" spans="1:44" ht="13.5" customHeight="1">
      <c r="B30" s="92"/>
      <c r="C30" s="93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117"/>
      <c r="AC30" s="117"/>
      <c r="AD30" s="117"/>
      <c r="AE30" s="90"/>
      <c r="AF30" s="90"/>
      <c r="AG30" s="111"/>
      <c r="AH30" s="1"/>
      <c r="AI30" s="14" t="s">
        <v>29</v>
      </c>
      <c r="AJ30" s="41">
        <f>COUNTA(C31:AG32)</f>
        <v>10</v>
      </c>
      <c r="AL30" s="44"/>
      <c r="AM30" s="44"/>
      <c r="AN30" s="44"/>
      <c r="AO30" s="44"/>
      <c r="AP30" s="44"/>
      <c r="AQ30" s="44">
        <f>AJ30</f>
        <v>10</v>
      </c>
      <c r="AR30" s="44"/>
    </row>
    <row r="31" spans="1:44" ht="13.5" customHeight="1">
      <c r="B31" s="112" t="s">
        <v>0</v>
      </c>
      <c r="C31" s="114" t="s">
        <v>6</v>
      </c>
      <c r="D31" s="115" t="s">
        <v>6</v>
      </c>
      <c r="E31" s="124"/>
      <c r="F31" s="115"/>
      <c r="G31" s="115"/>
      <c r="H31" s="115"/>
      <c r="I31" s="115"/>
      <c r="J31" s="115" t="s">
        <v>6</v>
      </c>
      <c r="K31" s="115" t="s">
        <v>6</v>
      </c>
      <c r="L31" s="115"/>
      <c r="M31" s="115"/>
      <c r="N31" s="115"/>
      <c r="O31" s="115"/>
      <c r="P31" s="115"/>
      <c r="Q31" s="115" t="s">
        <v>6</v>
      </c>
      <c r="R31" s="115" t="s">
        <v>6</v>
      </c>
      <c r="S31" s="115"/>
      <c r="T31" s="115"/>
      <c r="U31" s="115"/>
      <c r="V31" s="115"/>
      <c r="W31" s="115"/>
      <c r="X31" s="115" t="s">
        <v>6</v>
      </c>
      <c r="Y31" s="115" t="s">
        <v>6</v>
      </c>
      <c r="Z31" s="115"/>
      <c r="AA31" s="115"/>
      <c r="AB31" s="124"/>
      <c r="AC31" s="124"/>
      <c r="AD31" s="124"/>
      <c r="AE31" s="115" t="s">
        <v>6</v>
      </c>
      <c r="AF31" s="115" t="s">
        <v>6</v>
      </c>
      <c r="AG31" s="126"/>
      <c r="AH31" s="1"/>
      <c r="AI31" s="14" t="s">
        <v>7</v>
      </c>
      <c r="AJ31" s="7">
        <f>ROUNDDOWN(AJ30/AJ25,3)</f>
        <v>0.32200000000000001</v>
      </c>
      <c r="AL31" s="44"/>
      <c r="AM31" s="44"/>
      <c r="AN31" s="44"/>
      <c r="AO31" s="44"/>
      <c r="AP31" s="44"/>
      <c r="AQ31" s="44"/>
      <c r="AR31" s="44"/>
    </row>
    <row r="32" spans="1:44">
      <c r="B32" s="113"/>
      <c r="C32" s="114"/>
      <c r="D32" s="115"/>
      <c r="E32" s="131"/>
      <c r="F32" s="115"/>
      <c r="G32" s="115"/>
      <c r="H32" s="115"/>
      <c r="I32" s="115"/>
      <c r="J32" s="115"/>
      <c r="K32" s="115"/>
      <c r="L32" s="115"/>
      <c r="M32" s="115"/>
      <c r="N32" s="124"/>
      <c r="O32" s="124"/>
      <c r="P32" s="124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25"/>
      <c r="AC32" s="125"/>
      <c r="AD32" s="125"/>
      <c r="AE32" s="115"/>
      <c r="AF32" s="115"/>
      <c r="AG32" s="126"/>
      <c r="AH32" s="1"/>
      <c r="AI32" s="14" t="s">
        <v>8</v>
      </c>
      <c r="AJ32" s="6">
        <f>COUNTA(C33:AG33)</f>
        <v>10</v>
      </c>
      <c r="AL32" s="44"/>
      <c r="AM32" s="44"/>
      <c r="AN32" s="44"/>
      <c r="AO32" s="44"/>
      <c r="AP32" s="44"/>
      <c r="AQ32" s="44"/>
      <c r="AR32" s="44">
        <f>AJ32</f>
        <v>10</v>
      </c>
    </row>
    <row r="33" spans="1:44">
      <c r="B33" s="120" t="s">
        <v>5</v>
      </c>
      <c r="C33" s="132" t="s">
        <v>6</v>
      </c>
      <c r="D33" s="118" t="s">
        <v>6</v>
      </c>
      <c r="E33" s="129"/>
      <c r="F33" s="118"/>
      <c r="G33" s="129"/>
      <c r="H33" s="129"/>
      <c r="I33" s="118"/>
      <c r="J33" s="118" t="s">
        <v>6</v>
      </c>
      <c r="K33" s="118" t="s">
        <v>6</v>
      </c>
      <c r="L33" s="118"/>
      <c r="M33" s="118"/>
      <c r="N33" s="135"/>
      <c r="O33" s="118"/>
      <c r="P33" s="118"/>
      <c r="Q33" s="129" t="s">
        <v>6</v>
      </c>
      <c r="R33" s="129" t="s">
        <v>6</v>
      </c>
      <c r="S33" s="129"/>
      <c r="T33" s="129"/>
      <c r="U33" s="129"/>
      <c r="V33" s="129"/>
      <c r="W33" s="129"/>
      <c r="X33" s="129" t="s">
        <v>6</v>
      </c>
      <c r="Y33" s="129" t="s">
        <v>6</v>
      </c>
      <c r="Z33" s="129"/>
      <c r="AA33" s="129"/>
      <c r="AB33" s="129"/>
      <c r="AC33" s="129"/>
      <c r="AD33" s="129"/>
      <c r="AE33" s="129" t="s">
        <v>6</v>
      </c>
      <c r="AF33" s="118" t="s">
        <v>6</v>
      </c>
      <c r="AG33" s="127"/>
      <c r="AH33" s="1"/>
      <c r="AI33" s="14" t="s">
        <v>3</v>
      </c>
      <c r="AJ33" s="7">
        <f>ROUNDDOWN(AJ32/AJ25,3)</f>
        <v>0.32200000000000001</v>
      </c>
      <c r="AL33" s="50"/>
      <c r="AM33" s="50"/>
      <c r="AN33" s="50"/>
      <c r="AO33" s="50"/>
      <c r="AP33" s="50"/>
      <c r="AQ33" s="50"/>
      <c r="AR33" s="50"/>
    </row>
    <row r="34" spans="1:44">
      <c r="B34" s="121"/>
      <c r="C34" s="133"/>
      <c r="D34" s="119"/>
      <c r="E34" s="134"/>
      <c r="F34" s="119"/>
      <c r="G34" s="134"/>
      <c r="H34" s="134"/>
      <c r="I34" s="119"/>
      <c r="J34" s="119"/>
      <c r="K34" s="119"/>
      <c r="L34" s="119"/>
      <c r="M34" s="119"/>
      <c r="N34" s="136"/>
      <c r="O34" s="119"/>
      <c r="P34" s="119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19"/>
      <c r="AG34" s="128"/>
      <c r="AH34" s="1"/>
      <c r="AI34" s="55" t="s">
        <v>31</v>
      </c>
      <c r="AJ34" s="56" t="str">
        <f>IF(7&gt;COUNT($C27:$AG27),"対象外",IF(OR(AJ32&gt;=AJ28,AJ33&gt;=0.285),"達成","未達成"))</f>
        <v>達成</v>
      </c>
      <c r="AL34" s="50"/>
      <c r="AM34" s="50"/>
      <c r="AN34" s="50"/>
      <c r="AO34" s="50"/>
      <c r="AP34" s="50"/>
      <c r="AQ34" s="50"/>
      <c r="AR34" s="50"/>
    </row>
    <row r="35" spans="1:44">
      <c r="B35" s="52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1"/>
      <c r="AI35" s="61"/>
      <c r="AJ35" s="62"/>
      <c r="AL35" s="50"/>
      <c r="AM35" s="50"/>
      <c r="AN35" s="50"/>
      <c r="AO35" s="50"/>
      <c r="AP35" s="50"/>
      <c r="AQ35" s="50"/>
      <c r="AR35" s="50"/>
    </row>
    <row r="36" spans="1:44" ht="9.75" customHeight="1"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1"/>
      <c r="AI36" s="36"/>
      <c r="AJ36" s="37"/>
      <c r="AL36" s="42" t="s">
        <v>41</v>
      </c>
      <c r="AM36" s="42" t="s">
        <v>38</v>
      </c>
      <c r="AN36" s="42" t="s">
        <v>42</v>
      </c>
      <c r="AO36" s="42" t="s">
        <v>30</v>
      </c>
      <c r="AP36" s="42" t="s">
        <v>43</v>
      </c>
      <c r="AQ36" s="42" t="s">
        <v>29</v>
      </c>
      <c r="AR36" s="42" t="s">
        <v>8</v>
      </c>
    </row>
    <row r="37" spans="1:44" ht="13.5" customHeight="1">
      <c r="A37" s="20" t="s">
        <v>16</v>
      </c>
      <c r="B37" s="15">
        <f>C39</f>
        <v>45748</v>
      </c>
      <c r="C37" s="2" t="s">
        <v>15</v>
      </c>
      <c r="D37" s="2"/>
      <c r="E37" s="2"/>
      <c r="F37" s="2"/>
      <c r="J37" s="2"/>
      <c r="K37" s="2"/>
      <c r="L37" s="2"/>
      <c r="P37" s="2"/>
      <c r="Q37" s="2"/>
      <c r="R37" s="2"/>
      <c r="V37" s="2"/>
      <c r="W37" s="2"/>
      <c r="X37" s="2"/>
      <c r="AB37" s="2"/>
      <c r="AC37" s="2"/>
      <c r="AD37" s="2"/>
      <c r="AF37" s="1"/>
      <c r="AI37" s="13" t="s">
        <v>41</v>
      </c>
      <c r="AJ37" s="46">
        <f>COUNT(C39:AG39)-AJ38</f>
        <v>30</v>
      </c>
      <c r="AL37" s="43">
        <f>AJ37</f>
        <v>30</v>
      </c>
      <c r="AM37" s="42"/>
      <c r="AN37" s="42"/>
      <c r="AO37" s="42"/>
      <c r="AP37" s="42"/>
      <c r="AQ37" s="44"/>
      <c r="AR37" s="44"/>
    </row>
    <row r="38" spans="1:44" ht="13.5" customHeight="1">
      <c r="B38" s="34" t="s">
        <v>39</v>
      </c>
      <c r="C38" s="47" t="str">
        <f>IF(C39="","",IF(OR(ISTEXT(C41),COUNT($C39:$AG39)&lt;7),"外",""))</f>
        <v/>
      </c>
      <c r="D38" s="47" t="str">
        <f t="shared" ref="D38" si="59">IF(D39="","",IF(OR(ISTEXT(D41),COUNT($C39:$AG39)&lt;7),"外",""))</f>
        <v/>
      </c>
      <c r="E38" s="47" t="str">
        <f t="shared" ref="E38" si="60">IF(E39="","",IF(OR(ISTEXT(E41),COUNT($C39:$AG39)&lt;7),"外",""))</f>
        <v/>
      </c>
      <c r="F38" s="47" t="str">
        <f t="shared" ref="F38" si="61">IF(F39="","",IF(OR(ISTEXT(F41),COUNT($C39:$AG39)&lt;7),"外",""))</f>
        <v/>
      </c>
      <c r="G38" s="47" t="str">
        <f t="shared" ref="G38" si="62">IF(G39="","",IF(OR(ISTEXT(G41),COUNT($C39:$AG39)&lt;7),"外",""))</f>
        <v/>
      </c>
      <c r="H38" s="47" t="str">
        <f t="shared" ref="H38" si="63">IF(H39="","",IF(OR(ISTEXT(H41),COUNT($C39:$AG39)&lt;7),"外",""))</f>
        <v/>
      </c>
      <c r="I38" s="48" t="str">
        <f>IF(I39="","",IF(ISTEXT(I41),"外",""))</f>
        <v/>
      </c>
      <c r="J38" s="48" t="str">
        <f t="shared" ref="J38" si="64">IF(J39="","",IF(ISTEXT(J41),"外",""))</f>
        <v/>
      </c>
      <c r="K38" s="48" t="str">
        <f t="shared" ref="K38" si="65">IF(K39="","",IF(ISTEXT(K41),"外",""))</f>
        <v/>
      </c>
      <c r="L38" s="48" t="str">
        <f t="shared" ref="L38" si="66">IF(L39="","",IF(ISTEXT(L41),"外",""))</f>
        <v/>
      </c>
      <c r="M38" s="48" t="str">
        <f t="shared" ref="M38" si="67">IF(M39="","",IF(ISTEXT(M41),"外",""))</f>
        <v/>
      </c>
      <c r="N38" s="48" t="str">
        <f t="shared" ref="N38" si="68">IF(N39="","",IF(ISTEXT(N41),"外",""))</f>
        <v/>
      </c>
      <c r="O38" s="48" t="str">
        <f t="shared" ref="O38" si="69">IF(O39="","",IF(ISTEXT(O41),"外",""))</f>
        <v/>
      </c>
      <c r="P38" s="48" t="str">
        <f t="shared" ref="P38" si="70">IF(P39="","",IF(ISTEXT(P41),"外",""))</f>
        <v/>
      </c>
      <c r="Q38" s="48" t="str">
        <f t="shared" ref="Q38" si="71">IF(Q39="","",IF(ISTEXT(Q41),"外",""))</f>
        <v/>
      </c>
      <c r="R38" s="48" t="str">
        <f t="shared" ref="R38" si="72">IF(R39="","",IF(ISTEXT(R41),"外",""))</f>
        <v/>
      </c>
      <c r="S38" s="48" t="str">
        <f t="shared" ref="S38" si="73">IF(S39="","",IF(ISTEXT(S41),"外",""))</f>
        <v/>
      </c>
      <c r="T38" s="48" t="str">
        <f t="shared" ref="T38" si="74">IF(T39="","",IF(ISTEXT(T41),"外",""))</f>
        <v/>
      </c>
      <c r="U38" s="48" t="str">
        <f t="shared" ref="U38" si="75">IF(U39="","",IF(ISTEXT(U41),"外",""))</f>
        <v/>
      </c>
      <c r="V38" s="48" t="str">
        <f t="shared" ref="V38" si="76">IF(V39="","",IF(ISTEXT(V41),"外",""))</f>
        <v/>
      </c>
      <c r="W38" s="48" t="str">
        <f t="shared" ref="W38" si="77">IF(W39="","",IF(ISTEXT(W41),"外",""))</f>
        <v/>
      </c>
      <c r="X38" s="48" t="str">
        <f t="shared" ref="X38" si="78">IF(X39="","",IF(ISTEXT(X41),"外",""))</f>
        <v/>
      </c>
      <c r="Y38" s="48" t="str">
        <f t="shared" ref="Y38" si="79">IF(Y39="","",IF(ISTEXT(Y41),"外",""))</f>
        <v/>
      </c>
      <c r="Z38" s="48" t="str">
        <f t="shared" ref="Z38" si="80">IF(Z39="","",IF(ISTEXT(Z41),"外",""))</f>
        <v/>
      </c>
      <c r="AA38" s="48" t="str">
        <f t="shared" ref="AA38" si="81">IF(AA39="","",IF(ISTEXT(AA41),"外",""))</f>
        <v/>
      </c>
      <c r="AB38" s="48" t="str">
        <f t="shared" ref="AB38" si="82">IF(AB39="","",IF(ISTEXT(AB41),"外",""))</f>
        <v/>
      </c>
      <c r="AC38" s="48" t="str">
        <f t="shared" ref="AC38" si="83">IF(AC39="","",IF(ISTEXT(AC41),"外",""))</f>
        <v/>
      </c>
      <c r="AD38" s="48" t="str">
        <f t="shared" ref="AD38" si="84">IF(AD39="","",IF(ISTEXT(AD41),"外",""))</f>
        <v/>
      </c>
      <c r="AE38" s="48" t="str">
        <f t="shared" ref="AE38" si="85">IF(AE39="","",IF(ISTEXT(AE41),"外",""))</f>
        <v/>
      </c>
      <c r="AF38" s="48" t="str">
        <f t="shared" ref="AF38" si="86">IF(AF39="","",IF(ISTEXT(AF41),"外",""))</f>
        <v/>
      </c>
      <c r="AG38" s="48" t="str">
        <f t="shared" ref="AG38" si="87">IF(AG39="","",IF(ISTEXT(AG41),"外",""))</f>
        <v/>
      </c>
      <c r="AI38" s="14" t="s">
        <v>38</v>
      </c>
      <c r="AJ38" s="41">
        <f>COUNTIF(C38:AG38,"外")</f>
        <v>0</v>
      </c>
      <c r="AL38" s="42"/>
      <c r="AM38" s="42">
        <f>AJ38</f>
        <v>0</v>
      </c>
      <c r="AN38" s="42"/>
      <c r="AO38" s="42"/>
      <c r="AP38" s="42"/>
      <c r="AQ38" s="44"/>
      <c r="AR38" s="44"/>
    </row>
    <row r="39" spans="1:44">
      <c r="B39" s="3" t="s">
        <v>9</v>
      </c>
      <c r="C39" s="30">
        <f>IF(EDATE(B25,1)&gt;$G$9,"",EDATE(B25,1))</f>
        <v>45748</v>
      </c>
      <c r="D39" s="11">
        <f>IF(MONTH($C39)&lt;MONTH($C39+C$1),"",IF(($C39+C$1)&gt;$G$9,"",IF(C39=EOMONTH(($C39-DAY($C39)+D$1),0),"",IF(C39="","",C39+1))))</f>
        <v>45749</v>
      </c>
      <c r="E39" s="11">
        <f t="shared" ref="E39:AG39" si="88">IF(MONTH($C39)&lt;MONTH($C39+D$1),"",IF(($C39+D$1)&gt;$G$9,"",IF(D39=EOMONTH(($C39-DAY($C39)+E$1),0),"",IF(D39="","",D39+1))))</f>
        <v>45750</v>
      </c>
      <c r="F39" s="11">
        <f t="shared" si="88"/>
        <v>45751</v>
      </c>
      <c r="G39" s="11">
        <f t="shared" si="88"/>
        <v>45752</v>
      </c>
      <c r="H39" s="11">
        <f t="shared" si="88"/>
        <v>45753</v>
      </c>
      <c r="I39" s="11">
        <f t="shared" si="88"/>
        <v>45754</v>
      </c>
      <c r="J39" s="11">
        <f t="shared" si="88"/>
        <v>45755</v>
      </c>
      <c r="K39" s="11">
        <f t="shared" si="88"/>
        <v>45756</v>
      </c>
      <c r="L39" s="11">
        <f t="shared" si="88"/>
        <v>45757</v>
      </c>
      <c r="M39" s="11">
        <f t="shared" si="88"/>
        <v>45758</v>
      </c>
      <c r="N39" s="11">
        <f t="shared" si="88"/>
        <v>45759</v>
      </c>
      <c r="O39" s="11">
        <f t="shared" si="88"/>
        <v>45760</v>
      </c>
      <c r="P39" s="11">
        <f t="shared" si="88"/>
        <v>45761</v>
      </c>
      <c r="Q39" s="11">
        <f t="shared" si="88"/>
        <v>45762</v>
      </c>
      <c r="R39" s="11">
        <f t="shared" si="88"/>
        <v>45763</v>
      </c>
      <c r="S39" s="11">
        <f t="shared" si="88"/>
        <v>45764</v>
      </c>
      <c r="T39" s="11">
        <f t="shared" si="88"/>
        <v>45765</v>
      </c>
      <c r="U39" s="11">
        <f t="shared" si="88"/>
        <v>45766</v>
      </c>
      <c r="V39" s="11">
        <f t="shared" si="88"/>
        <v>45767</v>
      </c>
      <c r="W39" s="11">
        <f t="shared" si="88"/>
        <v>45768</v>
      </c>
      <c r="X39" s="11">
        <f t="shared" si="88"/>
        <v>45769</v>
      </c>
      <c r="Y39" s="11">
        <f t="shared" si="88"/>
        <v>45770</v>
      </c>
      <c r="Z39" s="11">
        <f t="shared" si="88"/>
        <v>45771</v>
      </c>
      <c r="AA39" s="11">
        <f t="shared" si="88"/>
        <v>45772</v>
      </c>
      <c r="AB39" s="11">
        <f t="shared" si="88"/>
        <v>45773</v>
      </c>
      <c r="AC39" s="11">
        <f t="shared" si="88"/>
        <v>45774</v>
      </c>
      <c r="AD39" s="11">
        <f t="shared" si="88"/>
        <v>45775</v>
      </c>
      <c r="AE39" s="11">
        <f t="shared" si="88"/>
        <v>45776</v>
      </c>
      <c r="AF39" s="11">
        <f t="shared" si="88"/>
        <v>45777</v>
      </c>
      <c r="AG39" s="12" t="str">
        <f t="shared" si="88"/>
        <v/>
      </c>
      <c r="AH39" s="4"/>
      <c r="AI39" s="14" t="s">
        <v>42</v>
      </c>
      <c r="AJ39" s="41">
        <f>COUNT(C39:AG39)-AJ41</f>
        <v>30</v>
      </c>
      <c r="AL39" s="44"/>
      <c r="AM39" s="44"/>
      <c r="AN39" s="44">
        <f>AJ39</f>
        <v>30</v>
      </c>
      <c r="AO39" s="44"/>
      <c r="AP39" s="44"/>
      <c r="AQ39" s="44"/>
      <c r="AR39" s="44"/>
    </row>
    <row r="40" spans="1:44">
      <c r="B40" s="5" t="s">
        <v>4</v>
      </c>
      <c r="C40" s="21" t="str">
        <f t="shared" ref="C40:AG40" si="89">TEXT(C39,"aaa")</f>
        <v>火</v>
      </c>
      <c r="D40" s="16" t="str">
        <f t="shared" si="89"/>
        <v>水</v>
      </c>
      <c r="E40" s="16" t="str">
        <f t="shared" si="89"/>
        <v>木</v>
      </c>
      <c r="F40" s="16" t="str">
        <f t="shared" si="89"/>
        <v>金</v>
      </c>
      <c r="G40" s="16" t="str">
        <f t="shared" si="89"/>
        <v>土</v>
      </c>
      <c r="H40" s="16" t="str">
        <f t="shared" si="89"/>
        <v>日</v>
      </c>
      <c r="I40" s="16" t="str">
        <f t="shared" si="89"/>
        <v>月</v>
      </c>
      <c r="J40" s="16" t="str">
        <f t="shared" si="89"/>
        <v>火</v>
      </c>
      <c r="K40" s="16" t="str">
        <f t="shared" si="89"/>
        <v>水</v>
      </c>
      <c r="L40" s="16" t="str">
        <f t="shared" si="89"/>
        <v>木</v>
      </c>
      <c r="M40" s="16" t="str">
        <f t="shared" si="89"/>
        <v>金</v>
      </c>
      <c r="N40" s="16" t="str">
        <f t="shared" si="89"/>
        <v>土</v>
      </c>
      <c r="O40" s="16" t="str">
        <f t="shared" si="89"/>
        <v>日</v>
      </c>
      <c r="P40" s="16" t="str">
        <f t="shared" si="89"/>
        <v>月</v>
      </c>
      <c r="Q40" s="16" t="str">
        <f t="shared" si="89"/>
        <v>火</v>
      </c>
      <c r="R40" s="16" t="str">
        <f t="shared" si="89"/>
        <v>水</v>
      </c>
      <c r="S40" s="16" t="str">
        <f t="shared" si="89"/>
        <v>木</v>
      </c>
      <c r="T40" s="16" t="str">
        <f t="shared" si="89"/>
        <v>金</v>
      </c>
      <c r="U40" s="16" t="str">
        <f t="shared" si="89"/>
        <v>土</v>
      </c>
      <c r="V40" s="16" t="str">
        <f t="shared" si="89"/>
        <v>日</v>
      </c>
      <c r="W40" s="16" t="str">
        <f t="shared" si="89"/>
        <v>月</v>
      </c>
      <c r="X40" s="16" t="str">
        <f t="shared" si="89"/>
        <v>火</v>
      </c>
      <c r="Y40" s="16" t="str">
        <f t="shared" si="89"/>
        <v>水</v>
      </c>
      <c r="Z40" s="16" t="str">
        <f t="shared" si="89"/>
        <v>木</v>
      </c>
      <c r="AA40" s="16" t="str">
        <f t="shared" si="89"/>
        <v>金</v>
      </c>
      <c r="AB40" s="16" t="str">
        <f t="shared" si="89"/>
        <v>土</v>
      </c>
      <c r="AC40" s="16" t="str">
        <f t="shared" si="89"/>
        <v>日</v>
      </c>
      <c r="AD40" s="16" t="str">
        <f t="shared" si="89"/>
        <v>月</v>
      </c>
      <c r="AE40" s="16" t="str">
        <f t="shared" si="89"/>
        <v>火</v>
      </c>
      <c r="AF40" s="16" t="str">
        <f t="shared" si="89"/>
        <v>水</v>
      </c>
      <c r="AG40" s="17" t="str">
        <f t="shared" si="89"/>
        <v/>
      </c>
      <c r="AH40" s="1"/>
      <c r="AI40" s="14" t="s">
        <v>30</v>
      </c>
      <c r="AJ40" s="41">
        <f>COUNTIFS(C40:AG40,"土",C41:AG41,"")+COUNTIFS(C40:AG40,"日",C41:AG41,"")</f>
        <v>8</v>
      </c>
      <c r="AL40" s="44"/>
      <c r="AM40" s="44"/>
      <c r="AN40" s="44"/>
      <c r="AO40" s="44">
        <f>AJ40</f>
        <v>8</v>
      </c>
      <c r="AP40" s="44"/>
      <c r="AQ40" s="44"/>
      <c r="AR40" s="44"/>
    </row>
    <row r="41" spans="1:44" ht="13.5" customHeight="1">
      <c r="B41" s="91" t="s">
        <v>13</v>
      </c>
      <c r="C41" s="93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116"/>
      <c r="AC41" s="116"/>
      <c r="AD41" s="116"/>
      <c r="AE41" s="90"/>
      <c r="AF41" s="90"/>
      <c r="AG41" s="111"/>
      <c r="AH41" s="1"/>
      <c r="AI41" s="14" t="s">
        <v>43</v>
      </c>
      <c r="AJ41" s="41">
        <f>COUNTA(C41:AG42)</f>
        <v>0</v>
      </c>
      <c r="AL41" s="44"/>
      <c r="AM41" s="44"/>
      <c r="AN41" s="45"/>
      <c r="AO41" s="44"/>
      <c r="AP41" s="44">
        <f>AJ41</f>
        <v>0</v>
      </c>
      <c r="AQ41" s="44"/>
      <c r="AR41" s="44"/>
    </row>
    <row r="42" spans="1:44" ht="13.5" customHeight="1">
      <c r="B42" s="92"/>
      <c r="C42" s="93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117"/>
      <c r="AC42" s="117"/>
      <c r="AD42" s="117"/>
      <c r="AE42" s="90"/>
      <c r="AF42" s="90"/>
      <c r="AG42" s="111"/>
      <c r="AH42" s="1"/>
      <c r="AI42" s="14" t="s">
        <v>29</v>
      </c>
      <c r="AJ42" s="41">
        <f>COUNTA(C43:AG44)</f>
        <v>8</v>
      </c>
      <c r="AL42" s="44"/>
      <c r="AM42" s="44"/>
      <c r="AN42" s="44"/>
      <c r="AO42" s="44"/>
      <c r="AP42" s="44"/>
      <c r="AQ42" s="44">
        <f>AJ42</f>
        <v>8</v>
      </c>
      <c r="AR42" s="44"/>
    </row>
    <row r="43" spans="1:44" ht="13.5" customHeight="1">
      <c r="B43" s="112" t="s">
        <v>0</v>
      </c>
      <c r="C43" s="114"/>
      <c r="D43" s="115"/>
      <c r="E43" s="115"/>
      <c r="F43" s="115"/>
      <c r="G43" s="115" t="s">
        <v>6</v>
      </c>
      <c r="H43" s="115" t="s">
        <v>6</v>
      </c>
      <c r="I43" s="115"/>
      <c r="J43" s="115"/>
      <c r="K43" s="115"/>
      <c r="L43" s="115"/>
      <c r="M43" s="115"/>
      <c r="N43" s="115" t="s">
        <v>6</v>
      </c>
      <c r="O43" s="115" t="s">
        <v>6</v>
      </c>
      <c r="P43" s="115"/>
      <c r="Q43" s="115"/>
      <c r="R43" s="124"/>
      <c r="S43" s="124"/>
      <c r="T43" s="124"/>
      <c r="U43" s="124" t="s">
        <v>6</v>
      </c>
      <c r="V43" s="124" t="s">
        <v>6</v>
      </c>
      <c r="W43" s="124"/>
      <c r="X43" s="124"/>
      <c r="Y43" s="124"/>
      <c r="Z43" s="124"/>
      <c r="AA43" s="124"/>
      <c r="AB43" s="124" t="s">
        <v>6</v>
      </c>
      <c r="AC43" s="124" t="s">
        <v>6</v>
      </c>
      <c r="AD43" s="124"/>
      <c r="AE43" s="124"/>
      <c r="AF43" s="115"/>
      <c r="AG43" s="126"/>
      <c r="AH43" s="1"/>
      <c r="AI43" s="14" t="s">
        <v>7</v>
      </c>
      <c r="AJ43" s="7">
        <f>ROUNDDOWN(AJ42/AJ37,3)</f>
        <v>0.26600000000000001</v>
      </c>
      <c r="AL43" s="44"/>
      <c r="AM43" s="44"/>
      <c r="AN43" s="44"/>
      <c r="AO43" s="44"/>
      <c r="AP43" s="44"/>
      <c r="AQ43" s="44"/>
      <c r="AR43" s="44"/>
    </row>
    <row r="44" spans="1:44">
      <c r="B44" s="113"/>
      <c r="C44" s="114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15"/>
      <c r="AG44" s="126"/>
      <c r="AH44" s="1"/>
      <c r="AI44" s="14" t="s">
        <v>8</v>
      </c>
      <c r="AJ44" s="6">
        <f>COUNTA(C45:AG45)</f>
        <v>8</v>
      </c>
      <c r="AL44" s="44"/>
      <c r="AM44" s="44"/>
      <c r="AN44" s="44"/>
      <c r="AO44" s="44"/>
      <c r="AP44" s="44"/>
      <c r="AQ44" s="44"/>
      <c r="AR44" s="44">
        <f>AJ44</f>
        <v>8</v>
      </c>
    </row>
    <row r="45" spans="1:44">
      <c r="B45" s="120" t="s">
        <v>5</v>
      </c>
      <c r="C45" s="122"/>
      <c r="D45" s="118"/>
      <c r="E45" s="118"/>
      <c r="F45" s="118"/>
      <c r="G45" s="118" t="s">
        <v>6</v>
      </c>
      <c r="H45" s="118" t="s">
        <v>6</v>
      </c>
      <c r="I45" s="118"/>
      <c r="J45" s="118"/>
      <c r="K45" s="118"/>
      <c r="L45" s="118"/>
      <c r="M45" s="118"/>
      <c r="N45" s="118" t="s">
        <v>6</v>
      </c>
      <c r="O45" s="118" t="s">
        <v>6</v>
      </c>
      <c r="P45" s="118"/>
      <c r="Q45" s="129"/>
      <c r="R45" s="129"/>
      <c r="S45" s="129"/>
      <c r="T45" s="129"/>
      <c r="U45" s="129" t="s">
        <v>6</v>
      </c>
      <c r="V45" s="129" t="s">
        <v>6</v>
      </c>
      <c r="W45" s="129"/>
      <c r="X45" s="129"/>
      <c r="Y45" s="129"/>
      <c r="Z45" s="129"/>
      <c r="AA45" s="129"/>
      <c r="AB45" s="129" t="s">
        <v>6</v>
      </c>
      <c r="AC45" s="129" t="s">
        <v>6</v>
      </c>
      <c r="AD45" s="129"/>
      <c r="AE45" s="129"/>
      <c r="AF45" s="118"/>
      <c r="AG45" s="127"/>
      <c r="AH45" s="1"/>
      <c r="AI45" s="14" t="s">
        <v>3</v>
      </c>
      <c r="AJ45" s="7">
        <f>ROUNDDOWN(AJ44/AJ37,3)</f>
        <v>0.26600000000000001</v>
      </c>
      <c r="AL45" s="50"/>
      <c r="AM45" s="50"/>
      <c r="AN45" s="50"/>
      <c r="AO45" s="50"/>
      <c r="AP45" s="50"/>
      <c r="AQ45" s="50"/>
      <c r="AR45" s="50"/>
    </row>
    <row r="46" spans="1:44">
      <c r="B46" s="121"/>
      <c r="C46" s="123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19"/>
      <c r="AG46" s="128"/>
      <c r="AH46" s="1"/>
      <c r="AI46" s="14" t="s">
        <v>31</v>
      </c>
      <c r="AJ46" s="32" t="str">
        <f>IF(7&gt;COUNT($C39:$AG39),"対象外",IF(OR(AJ44&gt;=AJ40,AJ45&gt;=0.285),"達成","未達成"))</f>
        <v>達成</v>
      </c>
      <c r="AL46" s="50"/>
      <c r="AM46" s="50"/>
      <c r="AN46" s="50"/>
      <c r="AO46" s="50"/>
      <c r="AP46" s="50"/>
      <c r="AQ46" s="50"/>
      <c r="AR46" s="50"/>
    </row>
    <row r="47" spans="1:44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1"/>
      <c r="AI47" s="61"/>
      <c r="AJ47" s="62"/>
      <c r="AL47" s="50"/>
      <c r="AM47" s="50"/>
      <c r="AN47" s="50"/>
      <c r="AO47" s="50"/>
      <c r="AP47" s="50"/>
      <c r="AQ47" s="50"/>
      <c r="AR47" s="50"/>
    </row>
    <row r="48" spans="1:44" ht="9.75" customHeight="1"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1"/>
      <c r="AI48" s="36"/>
      <c r="AJ48" s="37"/>
      <c r="AL48" s="42" t="s">
        <v>41</v>
      </c>
      <c r="AM48" s="42" t="s">
        <v>38</v>
      </c>
      <c r="AN48" s="42" t="s">
        <v>42</v>
      </c>
      <c r="AO48" s="42" t="s">
        <v>30</v>
      </c>
      <c r="AP48" s="42" t="s">
        <v>43</v>
      </c>
      <c r="AQ48" s="42" t="s">
        <v>29</v>
      </c>
      <c r="AR48" s="42" t="s">
        <v>8</v>
      </c>
    </row>
    <row r="49" spans="1:44" ht="13.5" customHeight="1">
      <c r="A49" s="20" t="s">
        <v>16</v>
      </c>
      <c r="B49" s="15">
        <f>C51</f>
        <v>45778</v>
      </c>
      <c r="C49" s="2" t="s">
        <v>15</v>
      </c>
      <c r="D49" s="2"/>
      <c r="E49" s="2"/>
      <c r="F49" s="2"/>
      <c r="J49" s="2"/>
      <c r="K49" s="2"/>
      <c r="L49" s="2"/>
      <c r="P49" s="2"/>
      <c r="Q49" s="2"/>
      <c r="R49" s="2"/>
      <c r="V49" s="2"/>
      <c r="W49" s="2"/>
      <c r="X49" s="2"/>
      <c r="AB49" s="2"/>
      <c r="AC49" s="2"/>
      <c r="AD49" s="2"/>
      <c r="AF49" s="1"/>
      <c r="AI49" s="13" t="s">
        <v>41</v>
      </c>
      <c r="AJ49" s="46">
        <f>COUNT(C51:AG51)-AJ50</f>
        <v>31</v>
      </c>
      <c r="AL49" s="43">
        <f>AJ49</f>
        <v>31</v>
      </c>
      <c r="AM49" s="42"/>
      <c r="AN49" s="42"/>
      <c r="AO49" s="42"/>
      <c r="AP49" s="42"/>
      <c r="AQ49" s="44"/>
      <c r="AR49" s="44"/>
    </row>
    <row r="50" spans="1:44" ht="13.5" customHeight="1">
      <c r="B50" s="34" t="s">
        <v>39</v>
      </c>
      <c r="C50" s="47" t="str">
        <f>IF(C51="","",IF(OR(ISTEXT(C53),COUNT($C51:$AG51)&lt;7),"外",""))</f>
        <v/>
      </c>
      <c r="D50" s="47" t="str">
        <f t="shared" ref="D50" si="90">IF(D51="","",IF(OR(ISTEXT(D53),COUNT($C51:$AG51)&lt;7),"外",""))</f>
        <v/>
      </c>
      <c r="E50" s="47" t="str">
        <f t="shared" ref="E50" si="91">IF(E51="","",IF(OR(ISTEXT(E53),COUNT($C51:$AG51)&lt;7),"外",""))</f>
        <v/>
      </c>
      <c r="F50" s="47" t="str">
        <f t="shared" ref="F50" si="92">IF(F51="","",IF(OR(ISTEXT(F53),COUNT($C51:$AG51)&lt;7),"外",""))</f>
        <v/>
      </c>
      <c r="G50" s="47" t="str">
        <f t="shared" ref="G50" si="93">IF(G51="","",IF(OR(ISTEXT(G53),COUNT($C51:$AG51)&lt;7),"外",""))</f>
        <v/>
      </c>
      <c r="H50" s="47" t="str">
        <f t="shared" ref="H50" si="94">IF(H51="","",IF(OR(ISTEXT(H53),COUNT($C51:$AG51)&lt;7),"外",""))</f>
        <v/>
      </c>
      <c r="I50" s="48" t="str">
        <f>IF(I51="","",IF(ISTEXT(I53),"外",""))</f>
        <v/>
      </c>
      <c r="J50" s="48" t="str">
        <f t="shared" ref="J50" si="95">IF(J51="","",IF(ISTEXT(J53),"外",""))</f>
        <v/>
      </c>
      <c r="K50" s="48" t="str">
        <f t="shared" ref="K50" si="96">IF(K51="","",IF(ISTEXT(K53),"外",""))</f>
        <v/>
      </c>
      <c r="L50" s="48" t="str">
        <f t="shared" ref="L50" si="97">IF(L51="","",IF(ISTEXT(L53),"外",""))</f>
        <v/>
      </c>
      <c r="M50" s="48" t="str">
        <f t="shared" ref="M50" si="98">IF(M51="","",IF(ISTEXT(M53),"外",""))</f>
        <v/>
      </c>
      <c r="N50" s="48" t="str">
        <f t="shared" ref="N50" si="99">IF(N51="","",IF(ISTEXT(N53),"外",""))</f>
        <v/>
      </c>
      <c r="O50" s="48" t="str">
        <f t="shared" ref="O50" si="100">IF(O51="","",IF(ISTEXT(O53),"外",""))</f>
        <v/>
      </c>
      <c r="P50" s="48" t="str">
        <f t="shared" ref="P50" si="101">IF(P51="","",IF(ISTEXT(P53),"外",""))</f>
        <v/>
      </c>
      <c r="Q50" s="48" t="str">
        <f t="shared" ref="Q50" si="102">IF(Q51="","",IF(ISTEXT(Q53),"外",""))</f>
        <v/>
      </c>
      <c r="R50" s="48" t="str">
        <f t="shared" ref="R50" si="103">IF(R51="","",IF(ISTEXT(R53),"外",""))</f>
        <v/>
      </c>
      <c r="S50" s="48" t="str">
        <f t="shared" ref="S50" si="104">IF(S51="","",IF(ISTEXT(S53),"外",""))</f>
        <v/>
      </c>
      <c r="T50" s="48" t="str">
        <f t="shared" ref="T50" si="105">IF(T51="","",IF(ISTEXT(T53),"外",""))</f>
        <v/>
      </c>
      <c r="U50" s="48" t="str">
        <f t="shared" ref="U50" si="106">IF(U51="","",IF(ISTEXT(U53),"外",""))</f>
        <v/>
      </c>
      <c r="V50" s="48" t="str">
        <f t="shared" ref="V50" si="107">IF(V51="","",IF(ISTEXT(V53),"外",""))</f>
        <v/>
      </c>
      <c r="W50" s="48" t="str">
        <f t="shared" ref="W50" si="108">IF(W51="","",IF(ISTEXT(W53),"外",""))</f>
        <v/>
      </c>
      <c r="X50" s="48" t="str">
        <f t="shared" ref="X50" si="109">IF(X51="","",IF(ISTEXT(X53),"外",""))</f>
        <v/>
      </c>
      <c r="Y50" s="48" t="str">
        <f t="shared" ref="Y50" si="110">IF(Y51="","",IF(ISTEXT(Y53),"外",""))</f>
        <v/>
      </c>
      <c r="Z50" s="48" t="str">
        <f t="shared" ref="Z50" si="111">IF(Z51="","",IF(ISTEXT(Z53),"外",""))</f>
        <v/>
      </c>
      <c r="AA50" s="48" t="str">
        <f t="shared" ref="AA50" si="112">IF(AA51="","",IF(ISTEXT(AA53),"外",""))</f>
        <v/>
      </c>
      <c r="AB50" s="48" t="str">
        <f t="shared" ref="AB50" si="113">IF(AB51="","",IF(ISTEXT(AB53),"外",""))</f>
        <v/>
      </c>
      <c r="AC50" s="48" t="str">
        <f t="shared" ref="AC50" si="114">IF(AC51="","",IF(ISTEXT(AC53),"外",""))</f>
        <v/>
      </c>
      <c r="AD50" s="48" t="str">
        <f t="shared" ref="AD50" si="115">IF(AD51="","",IF(ISTEXT(AD53),"外",""))</f>
        <v/>
      </c>
      <c r="AE50" s="48" t="str">
        <f t="shared" ref="AE50" si="116">IF(AE51="","",IF(ISTEXT(AE53),"外",""))</f>
        <v/>
      </c>
      <c r="AF50" s="48" t="str">
        <f t="shared" ref="AF50" si="117">IF(AF51="","",IF(ISTEXT(AF53),"外",""))</f>
        <v/>
      </c>
      <c r="AG50" s="48" t="str">
        <f t="shared" ref="AG50" si="118">IF(AG51="","",IF(ISTEXT(AG53),"外",""))</f>
        <v/>
      </c>
      <c r="AI50" s="14" t="s">
        <v>38</v>
      </c>
      <c r="AJ50" s="41">
        <f>COUNTIF(C50:AG50,"外")</f>
        <v>0</v>
      </c>
      <c r="AL50" s="42"/>
      <c r="AM50" s="42">
        <f>AJ50</f>
        <v>0</v>
      </c>
      <c r="AN50" s="42"/>
      <c r="AO50" s="42"/>
      <c r="AP50" s="42"/>
      <c r="AQ50" s="44"/>
      <c r="AR50" s="44"/>
    </row>
    <row r="51" spans="1:44">
      <c r="B51" s="3" t="s">
        <v>9</v>
      </c>
      <c r="C51" s="30">
        <f>IF(EDATE(B37,1)&gt;$G$9,"",EDATE(B37,1))</f>
        <v>45778</v>
      </c>
      <c r="D51" s="11">
        <f>IF(MONTH($C51)&lt;MONTH($C51+C$1),"",IF(($C51+C$1)&gt;$G$9,"",IF(C51=EOMONTH(($C51-DAY($C51)+D$1),0),"",IF(C51="","",C51+1))))</f>
        <v>45779</v>
      </c>
      <c r="E51" s="11">
        <f t="shared" ref="E51:AG51" si="119">IF(MONTH($C51)&lt;MONTH($C51+D$1),"",IF(($C51+D$1)&gt;$G$9,"",IF(D51=EOMONTH(($C51-DAY($C51)+E$1),0),"",IF(D51="","",D51+1))))</f>
        <v>45780</v>
      </c>
      <c r="F51" s="11">
        <f t="shared" si="119"/>
        <v>45781</v>
      </c>
      <c r="G51" s="11">
        <f t="shared" si="119"/>
        <v>45782</v>
      </c>
      <c r="H51" s="11">
        <f t="shared" si="119"/>
        <v>45783</v>
      </c>
      <c r="I51" s="11">
        <f t="shared" si="119"/>
        <v>45784</v>
      </c>
      <c r="J51" s="11">
        <f t="shared" si="119"/>
        <v>45785</v>
      </c>
      <c r="K51" s="11">
        <f t="shared" si="119"/>
        <v>45786</v>
      </c>
      <c r="L51" s="11">
        <f t="shared" si="119"/>
        <v>45787</v>
      </c>
      <c r="M51" s="11">
        <f t="shared" si="119"/>
        <v>45788</v>
      </c>
      <c r="N51" s="11">
        <f t="shared" si="119"/>
        <v>45789</v>
      </c>
      <c r="O51" s="11">
        <f t="shared" si="119"/>
        <v>45790</v>
      </c>
      <c r="P51" s="11">
        <f t="shared" si="119"/>
        <v>45791</v>
      </c>
      <c r="Q51" s="11">
        <f t="shared" si="119"/>
        <v>45792</v>
      </c>
      <c r="R51" s="11">
        <f t="shared" si="119"/>
        <v>45793</v>
      </c>
      <c r="S51" s="11">
        <f t="shared" si="119"/>
        <v>45794</v>
      </c>
      <c r="T51" s="11">
        <f t="shared" si="119"/>
        <v>45795</v>
      </c>
      <c r="U51" s="11">
        <f t="shared" si="119"/>
        <v>45796</v>
      </c>
      <c r="V51" s="11">
        <f t="shared" si="119"/>
        <v>45797</v>
      </c>
      <c r="W51" s="11">
        <f t="shared" si="119"/>
        <v>45798</v>
      </c>
      <c r="X51" s="11">
        <f t="shared" si="119"/>
        <v>45799</v>
      </c>
      <c r="Y51" s="11">
        <f t="shared" si="119"/>
        <v>45800</v>
      </c>
      <c r="Z51" s="11">
        <f t="shared" si="119"/>
        <v>45801</v>
      </c>
      <c r="AA51" s="11">
        <f t="shared" si="119"/>
        <v>45802</v>
      </c>
      <c r="AB51" s="11">
        <f t="shared" si="119"/>
        <v>45803</v>
      </c>
      <c r="AC51" s="11">
        <f t="shared" si="119"/>
        <v>45804</v>
      </c>
      <c r="AD51" s="11">
        <f t="shared" si="119"/>
        <v>45805</v>
      </c>
      <c r="AE51" s="11">
        <f t="shared" si="119"/>
        <v>45806</v>
      </c>
      <c r="AF51" s="11">
        <f t="shared" si="119"/>
        <v>45807</v>
      </c>
      <c r="AG51" s="12">
        <f t="shared" si="119"/>
        <v>45808</v>
      </c>
      <c r="AH51" s="4"/>
      <c r="AI51" s="14" t="s">
        <v>42</v>
      </c>
      <c r="AJ51" s="41">
        <f>COUNT(C51:AG51)-AJ53</f>
        <v>31</v>
      </c>
      <c r="AL51" s="44"/>
      <c r="AM51" s="44"/>
      <c r="AN51" s="44">
        <f>AJ51</f>
        <v>31</v>
      </c>
      <c r="AO51" s="44"/>
      <c r="AP51" s="44"/>
      <c r="AQ51" s="44"/>
      <c r="AR51" s="44"/>
    </row>
    <row r="52" spans="1:44">
      <c r="B52" s="5" t="s">
        <v>4</v>
      </c>
      <c r="C52" s="21" t="str">
        <f t="shared" ref="C52:AG52" si="120">TEXT(C51,"aaa")</f>
        <v>木</v>
      </c>
      <c r="D52" s="16" t="str">
        <f t="shared" si="120"/>
        <v>金</v>
      </c>
      <c r="E52" s="16" t="str">
        <f t="shared" si="120"/>
        <v>土</v>
      </c>
      <c r="F52" s="16" t="str">
        <f t="shared" si="120"/>
        <v>日</v>
      </c>
      <c r="G52" s="16" t="str">
        <f t="shared" si="120"/>
        <v>月</v>
      </c>
      <c r="H52" s="16" t="str">
        <f t="shared" si="120"/>
        <v>火</v>
      </c>
      <c r="I52" s="16" t="str">
        <f t="shared" si="120"/>
        <v>水</v>
      </c>
      <c r="J52" s="16" t="str">
        <f t="shared" si="120"/>
        <v>木</v>
      </c>
      <c r="K52" s="16" t="str">
        <f t="shared" si="120"/>
        <v>金</v>
      </c>
      <c r="L52" s="16" t="str">
        <f t="shared" si="120"/>
        <v>土</v>
      </c>
      <c r="M52" s="16" t="str">
        <f t="shared" si="120"/>
        <v>日</v>
      </c>
      <c r="N52" s="16" t="str">
        <f t="shared" si="120"/>
        <v>月</v>
      </c>
      <c r="O52" s="16" t="str">
        <f t="shared" si="120"/>
        <v>火</v>
      </c>
      <c r="P52" s="16" t="str">
        <f t="shared" si="120"/>
        <v>水</v>
      </c>
      <c r="Q52" s="16" t="str">
        <f t="shared" si="120"/>
        <v>木</v>
      </c>
      <c r="R52" s="16" t="str">
        <f t="shared" si="120"/>
        <v>金</v>
      </c>
      <c r="S52" s="16" t="str">
        <f t="shared" si="120"/>
        <v>土</v>
      </c>
      <c r="T52" s="16" t="str">
        <f t="shared" si="120"/>
        <v>日</v>
      </c>
      <c r="U52" s="16" t="str">
        <f t="shared" si="120"/>
        <v>月</v>
      </c>
      <c r="V52" s="16" t="str">
        <f t="shared" si="120"/>
        <v>火</v>
      </c>
      <c r="W52" s="16" t="str">
        <f t="shared" si="120"/>
        <v>水</v>
      </c>
      <c r="X52" s="16" t="str">
        <f t="shared" si="120"/>
        <v>木</v>
      </c>
      <c r="Y52" s="16" t="str">
        <f t="shared" si="120"/>
        <v>金</v>
      </c>
      <c r="Z52" s="16" t="str">
        <f t="shared" si="120"/>
        <v>土</v>
      </c>
      <c r="AA52" s="16" t="str">
        <f t="shared" si="120"/>
        <v>日</v>
      </c>
      <c r="AB52" s="16" t="str">
        <f t="shared" si="120"/>
        <v>月</v>
      </c>
      <c r="AC52" s="16" t="str">
        <f t="shared" si="120"/>
        <v>火</v>
      </c>
      <c r="AD52" s="16" t="str">
        <f t="shared" si="120"/>
        <v>水</v>
      </c>
      <c r="AE52" s="16" t="str">
        <f t="shared" si="120"/>
        <v>木</v>
      </c>
      <c r="AF52" s="16" t="str">
        <f t="shared" si="120"/>
        <v>金</v>
      </c>
      <c r="AG52" s="17" t="str">
        <f t="shared" si="120"/>
        <v>土</v>
      </c>
      <c r="AH52" s="1"/>
      <c r="AI52" s="14" t="s">
        <v>30</v>
      </c>
      <c r="AJ52" s="41">
        <f>COUNTIFS(C52:AG52,"土",C53:AG53,"")+COUNTIFS(C52:AG52,"日",C53:AG53,"")</f>
        <v>9</v>
      </c>
      <c r="AL52" s="44"/>
      <c r="AM52" s="44"/>
      <c r="AN52" s="44"/>
      <c r="AO52" s="44">
        <f>AJ52</f>
        <v>9</v>
      </c>
      <c r="AP52" s="44"/>
      <c r="AQ52" s="44"/>
      <c r="AR52" s="44"/>
    </row>
    <row r="53" spans="1:44" ht="13.5" customHeight="1">
      <c r="B53" s="91" t="s">
        <v>13</v>
      </c>
      <c r="C53" s="93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116"/>
      <c r="AC53" s="116"/>
      <c r="AD53" s="116"/>
      <c r="AE53" s="90"/>
      <c r="AF53" s="90"/>
      <c r="AG53" s="111"/>
      <c r="AH53" s="1"/>
      <c r="AI53" s="14" t="s">
        <v>43</v>
      </c>
      <c r="AJ53" s="41">
        <f>COUNTA(C53:AG54)</f>
        <v>0</v>
      </c>
      <c r="AL53" s="44"/>
      <c r="AM53" s="44"/>
      <c r="AN53" s="45"/>
      <c r="AO53" s="44"/>
      <c r="AP53" s="44">
        <f>AJ53</f>
        <v>0</v>
      </c>
      <c r="AQ53" s="44"/>
      <c r="AR53" s="44"/>
    </row>
    <row r="54" spans="1:44" ht="13.5" customHeight="1">
      <c r="B54" s="92"/>
      <c r="C54" s="93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117"/>
      <c r="AC54" s="117"/>
      <c r="AD54" s="117"/>
      <c r="AE54" s="90"/>
      <c r="AF54" s="90"/>
      <c r="AG54" s="111"/>
      <c r="AH54" s="1"/>
      <c r="AI54" s="14" t="s">
        <v>29</v>
      </c>
      <c r="AJ54" s="41">
        <f>COUNTA(C55:AG56)</f>
        <v>9</v>
      </c>
      <c r="AL54" s="44"/>
      <c r="AM54" s="44"/>
      <c r="AN54" s="44"/>
      <c r="AO54" s="44"/>
      <c r="AP54" s="44"/>
      <c r="AQ54" s="44">
        <f>AJ54</f>
        <v>9</v>
      </c>
      <c r="AR54" s="44"/>
    </row>
    <row r="55" spans="1:44" ht="13.5" customHeight="1">
      <c r="B55" s="112" t="s">
        <v>0</v>
      </c>
      <c r="C55" s="114"/>
      <c r="D55" s="115"/>
      <c r="E55" s="115" t="s">
        <v>6</v>
      </c>
      <c r="F55" s="115" t="s">
        <v>6</v>
      </c>
      <c r="G55" s="115"/>
      <c r="H55" s="115"/>
      <c r="I55" s="115"/>
      <c r="J55" s="115"/>
      <c r="K55" s="115"/>
      <c r="L55" s="115" t="s">
        <v>6</v>
      </c>
      <c r="M55" s="115" t="s">
        <v>6</v>
      </c>
      <c r="N55" s="115"/>
      <c r="O55" s="115"/>
      <c r="P55" s="115"/>
      <c r="Q55" s="115"/>
      <c r="R55" s="115"/>
      <c r="S55" s="115" t="s">
        <v>6</v>
      </c>
      <c r="T55" s="115" t="s">
        <v>6</v>
      </c>
      <c r="U55" s="115"/>
      <c r="V55" s="115"/>
      <c r="W55" s="115"/>
      <c r="X55" s="115"/>
      <c r="Y55" s="115"/>
      <c r="Z55" s="115" t="s">
        <v>6</v>
      </c>
      <c r="AA55" s="115" t="s">
        <v>6</v>
      </c>
      <c r="AB55" s="115"/>
      <c r="AC55" s="115"/>
      <c r="AD55" s="124"/>
      <c r="AE55" s="115"/>
      <c r="AF55" s="115"/>
      <c r="AG55" s="126" t="s">
        <v>6</v>
      </c>
      <c r="AH55" s="1"/>
      <c r="AI55" s="14" t="s">
        <v>7</v>
      </c>
      <c r="AJ55" s="7">
        <f>ROUNDDOWN(AJ54/AJ49,3)</f>
        <v>0.28999999999999998</v>
      </c>
      <c r="AL55" s="44"/>
      <c r="AM55" s="44"/>
      <c r="AN55" s="44"/>
      <c r="AO55" s="44"/>
      <c r="AP55" s="44"/>
      <c r="AQ55" s="44"/>
      <c r="AR55" s="44"/>
    </row>
    <row r="56" spans="1:44">
      <c r="B56" s="113"/>
      <c r="C56" s="114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25"/>
      <c r="AE56" s="115"/>
      <c r="AF56" s="115"/>
      <c r="AG56" s="126"/>
      <c r="AH56" s="1"/>
      <c r="AI56" s="14" t="s">
        <v>8</v>
      </c>
      <c r="AJ56" s="6">
        <f>COUNTA(C57:AG57)</f>
        <v>9</v>
      </c>
      <c r="AL56" s="44"/>
      <c r="AM56" s="44"/>
      <c r="AN56" s="44"/>
      <c r="AO56" s="44"/>
      <c r="AP56" s="44"/>
      <c r="AQ56" s="44"/>
      <c r="AR56" s="44">
        <f>AJ56</f>
        <v>9</v>
      </c>
    </row>
    <row r="57" spans="1:44">
      <c r="B57" s="120" t="s">
        <v>5</v>
      </c>
      <c r="C57" s="122"/>
      <c r="D57" s="118"/>
      <c r="E57" s="118" t="s">
        <v>6</v>
      </c>
      <c r="F57" s="118" t="s">
        <v>6</v>
      </c>
      <c r="G57" s="118"/>
      <c r="H57" s="118"/>
      <c r="I57" s="118"/>
      <c r="J57" s="118"/>
      <c r="K57" s="118"/>
      <c r="L57" s="118"/>
      <c r="M57" s="118" t="s">
        <v>6</v>
      </c>
      <c r="N57" s="118"/>
      <c r="O57" s="118"/>
      <c r="P57" s="118"/>
      <c r="Q57" s="118"/>
      <c r="R57" s="118"/>
      <c r="S57" s="118" t="s">
        <v>6</v>
      </c>
      <c r="T57" s="118" t="s">
        <v>6</v>
      </c>
      <c r="U57" s="118"/>
      <c r="V57" s="118"/>
      <c r="W57" s="118"/>
      <c r="X57" s="118" t="s">
        <v>35</v>
      </c>
      <c r="Y57" s="118"/>
      <c r="Z57" s="118" t="s">
        <v>6</v>
      </c>
      <c r="AA57" s="118" t="s">
        <v>6</v>
      </c>
      <c r="AB57" s="118"/>
      <c r="AC57" s="118"/>
      <c r="AD57" s="129"/>
      <c r="AE57" s="118"/>
      <c r="AF57" s="118"/>
      <c r="AG57" s="127" t="s">
        <v>6</v>
      </c>
      <c r="AH57" s="1"/>
      <c r="AI57" s="14" t="s">
        <v>3</v>
      </c>
      <c r="AJ57" s="7">
        <f>ROUNDDOWN(AJ56/AJ49,3)</f>
        <v>0.28999999999999998</v>
      </c>
      <c r="AL57" s="50"/>
      <c r="AM57" s="50"/>
      <c r="AN57" s="50"/>
      <c r="AO57" s="50"/>
      <c r="AP57" s="50"/>
      <c r="AQ57" s="50"/>
      <c r="AR57" s="50"/>
    </row>
    <row r="58" spans="1:44">
      <c r="B58" s="121"/>
      <c r="C58" s="123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30"/>
      <c r="AE58" s="119"/>
      <c r="AF58" s="119"/>
      <c r="AG58" s="128"/>
      <c r="AH58" s="1"/>
      <c r="AI58" s="14" t="s">
        <v>31</v>
      </c>
      <c r="AJ58" s="32" t="str">
        <f>IF(7&gt;COUNT($C51:$AG51),"対象外",IF(OR(AJ56&gt;=AJ52,AJ57&gt;=0.285),"達成","未達成"))</f>
        <v>達成</v>
      </c>
      <c r="AL58" s="50"/>
      <c r="AM58" s="50"/>
      <c r="AN58" s="50"/>
      <c r="AO58" s="50"/>
      <c r="AP58" s="50"/>
      <c r="AQ58" s="50"/>
      <c r="AR58" s="50"/>
    </row>
    <row r="59" spans="1:44">
      <c r="B59" s="5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1"/>
      <c r="AI59" s="61"/>
      <c r="AJ59" s="62"/>
      <c r="AL59" s="50"/>
      <c r="AM59" s="50"/>
      <c r="AN59" s="50"/>
      <c r="AO59" s="50"/>
      <c r="AP59" s="50"/>
      <c r="AQ59" s="50"/>
      <c r="AR59" s="50"/>
    </row>
    <row r="60" spans="1:44" ht="9.75" customHeight="1"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1"/>
      <c r="AI60" s="36"/>
      <c r="AJ60" s="37"/>
      <c r="AL60" s="42" t="s">
        <v>41</v>
      </c>
      <c r="AM60" s="42" t="s">
        <v>38</v>
      </c>
      <c r="AN60" s="42" t="s">
        <v>42</v>
      </c>
      <c r="AO60" s="42" t="s">
        <v>30</v>
      </c>
      <c r="AP60" s="42" t="s">
        <v>43</v>
      </c>
      <c r="AQ60" s="42" t="s">
        <v>29</v>
      </c>
      <c r="AR60" s="42" t="s">
        <v>8</v>
      </c>
    </row>
    <row r="61" spans="1:44" ht="13.5" customHeight="1">
      <c r="A61" s="20" t="s">
        <v>16</v>
      </c>
      <c r="B61" s="15">
        <f>C63</f>
        <v>45809</v>
      </c>
      <c r="C61" s="2" t="s">
        <v>15</v>
      </c>
      <c r="D61" s="2"/>
      <c r="E61" s="2"/>
      <c r="F61" s="2"/>
      <c r="J61" s="2"/>
      <c r="K61" s="2"/>
      <c r="L61" s="2"/>
      <c r="P61" s="2"/>
      <c r="Q61" s="2"/>
      <c r="R61" s="2"/>
      <c r="V61" s="2"/>
      <c r="W61" s="2"/>
      <c r="X61" s="2"/>
      <c r="AB61" s="2"/>
      <c r="AC61" s="2"/>
      <c r="AD61" s="2"/>
      <c r="AF61" s="1"/>
      <c r="AI61" s="13" t="s">
        <v>41</v>
      </c>
      <c r="AJ61" s="46">
        <f>COUNT(C63:AG63)-AJ62</f>
        <v>30</v>
      </c>
      <c r="AL61" s="43">
        <f>AJ61</f>
        <v>30</v>
      </c>
      <c r="AM61" s="42"/>
      <c r="AN61" s="42"/>
      <c r="AO61" s="42"/>
      <c r="AP61" s="42"/>
      <c r="AQ61" s="44"/>
      <c r="AR61" s="44"/>
    </row>
    <row r="62" spans="1:44" ht="13.5" customHeight="1">
      <c r="B62" s="34" t="s">
        <v>39</v>
      </c>
      <c r="C62" s="47" t="str">
        <f>IF(C63="","",IF(OR(ISTEXT(C65),COUNT($C63:$AG63)&lt;7),"外",""))</f>
        <v/>
      </c>
      <c r="D62" s="47" t="str">
        <f t="shared" ref="D62" si="121">IF(D63="","",IF(OR(ISTEXT(D65),COUNT($C63:$AG63)&lt;7),"外",""))</f>
        <v/>
      </c>
      <c r="E62" s="47" t="str">
        <f t="shared" ref="E62" si="122">IF(E63="","",IF(OR(ISTEXT(E65),COUNT($C63:$AG63)&lt;7),"外",""))</f>
        <v/>
      </c>
      <c r="F62" s="47" t="str">
        <f t="shared" ref="F62" si="123">IF(F63="","",IF(OR(ISTEXT(F65),COUNT($C63:$AG63)&lt;7),"外",""))</f>
        <v/>
      </c>
      <c r="G62" s="47" t="str">
        <f t="shared" ref="G62" si="124">IF(G63="","",IF(OR(ISTEXT(G65),COUNT($C63:$AG63)&lt;7),"外",""))</f>
        <v/>
      </c>
      <c r="H62" s="47" t="str">
        <f t="shared" ref="H62" si="125">IF(H63="","",IF(OR(ISTEXT(H65),COUNT($C63:$AG63)&lt;7),"外",""))</f>
        <v/>
      </c>
      <c r="I62" s="48" t="str">
        <f>IF(I63="","",IF(ISTEXT(I65),"外",""))</f>
        <v/>
      </c>
      <c r="J62" s="48" t="str">
        <f t="shared" ref="J62" si="126">IF(J63="","",IF(ISTEXT(J65),"外",""))</f>
        <v/>
      </c>
      <c r="K62" s="48" t="str">
        <f t="shared" ref="K62" si="127">IF(K63="","",IF(ISTEXT(K65),"外",""))</f>
        <v/>
      </c>
      <c r="L62" s="48" t="str">
        <f t="shared" ref="L62" si="128">IF(L63="","",IF(ISTEXT(L65),"外",""))</f>
        <v/>
      </c>
      <c r="M62" s="48" t="str">
        <f t="shared" ref="M62" si="129">IF(M63="","",IF(ISTEXT(M65),"外",""))</f>
        <v/>
      </c>
      <c r="N62" s="48" t="str">
        <f t="shared" ref="N62" si="130">IF(N63="","",IF(ISTEXT(N65),"外",""))</f>
        <v/>
      </c>
      <c r="O62" s="48" t="str">
        <f t="shared" ref="O62" si="131">IF(O63="","",IF(ISTEXT(O65),"外",""))</f>
        <v/>
      </c>
      <c r="P62" s="48" t="str">
        <f t="shared" ref="P62" si="132">IF(P63="","",IF(ISTEXT(P65),"外",""))</f>
        <v/>
      </c>
      <c r="Q62" s="48" t="str">
        <f t="shared" ref="Q62" si="133">IF(Q63="","",IF(ISTEXT(Q65),"外",""))</f>
        <v/>
      </c>
      <c r="R62" s="48" t="str">
        <f t="shared" ref="R62" si="134">IF(R63="","",IF(ISTEXT(R65),"外",""))</f>
        <v/>
      </c>
      <c r="S62" s="48" t="str">
        <f t="shared" ref="S62" si="135">IF(S63="","",IF(ISTEXT(S65),"外",""))</f>
        <v/>
      </c>
      <c r="T62" s="48" t="str">
        <f t="shared" ref="T62" si="136">IF(T63="","",IF(ISTEXT(T65),"外",""))</f>
        <v/>
      </c>
      <c r="U62" s="48" t="str">
        <f t="shared" ref="U62" si="137">IF(U63="","",IF(ISTEXT(U65),"外",""))</f>
        <v/>
      </c>
      <c r="V62" s="48" t="str">
        <f t="shared" ref="V62" si="138">IF(V63="","",IF(ISTEXT(V65),"外",""))</f>
        <v/>
      </c>
      <c r="W62" s="48" t="str">
        <f t="shared" ref="W62" si="139">IF(W63="","",IF(ISTEXT(W65),"外",""))</f>
        <v/>
      </c>
      <c r="X62" s="48" t="str">
        <f t="shared" ref="X62" si="140">IF(X63="","",IF(ISTEXT(X65),"外",""))</f>
        <v/>
      </c>
      <c r="Y62" s="48" t="str">
        <f t="shared" ref="Y62" si="141">IF(Y63="","",IF(ISTEXT(Y65),"外",""))</f>
        <v/>
      </c>
      <c r="Z62" s="48" t="str">
        <f t="shared" ref="Z62" si="142">IF(Z63="","",IF(ISTEXT(Z65),"外",""))</f>
        <v/>
      </c>
      <c r="AA62" s="48" t="str">
        <f t="shared" ref="AA62" si="143">IF(AA63="","",IF(ISTEXT(AA65),"外",""))</f>
        <v/>
      </c>
      <c r="AB62" s="48" t="str">
        <f t="shared" ref="AB62" si="144">IF(AB63="","",IF(ISTEXT(AB65),"外",""))</f>
        <v/>
      </c>
      <c r="AC62" s="48" t="str">
        <f t="shared" ref="AC62" si="145">IF(AC63="","",IF(ISTEXT(AC65),"外",""))</f>
        <v/>
      </c>
      <c r="AD62" s="48" t="str">
        <f t="shared" ref="AD62" si="146">IF(AD63="","",IF(ISTEXT(AD65),"外",""))</f>
        <v/>
      </c>
      <c r="AE62" s="48" t="str">
        <f t="shared" ref="AE62" si="147">IF(AE63="","",IF(ISTEXT(AE65),"外",""))</f>
        <v/>
      </c>
      <c r="AF62" s="48" t="str">
        <f t="shared" ref="AF62" si="148">IF(AF63="","",IF(ISTEXT(AF65),"外",""))</f>
        <v/>
      </c>
      <c r="AG62" s="48" t="str">
        <f t="shared" ref="AG62" si="149">IF(AG63="","",IF(ISTEXT(AG65),"外",""))</f>
        <v/>
      </c>
      <c r="AI62" s="14" t="s">
        <v>38</v>
      </c>
      <c r="AJ62" s="41">
        <f>COUNTIF(C62:AG62,"外")</f>
        <v>0</v>
      </c>
      <c r="AL62" s="42"/>
      <c r="AM62" s="42">
        <f>AJ62</f>
        <v>0</v>
      </c>
      <c r="AN62" s="42"/>
      <c r="AO62" s="42"/>
      <c r="AP62" s="42"/>
      <c r="AQ62" s="44"/>
      <c r="AR62" s="44"/>
    </row>
    <row r="63" spans="1:44">
      <c r="B63" s="3" t="s">
        <v>9</v>
      </c>
      <c r="C63" s="30">
        <f>IF(EDATE(B49,1)&gt;$G$9,"",EDATE(B49,1))</f>
        <v>45809</v>
      </c>
      <c r="D63" s="11">
        <f>IF(MONTH($C63)&lt;MONTH($C63+C$1),"",IF(($C63+C$1)&gt;$G$9,"",IF(C63=EOMONTH(($C63-DAY($C63)+D$1),0),"",IF(C63="","",C63+1))))</f>
        <v>45810</v>
      </c>
      <c r="E63" s="11">
        <f t="shared" ref="E63:AG63" si="150">IF(MONTH($C63)&lt;MONTH($C63+D$1),"",IF(($C63+D$1)&gt;$G$9,"",IF(D63=EOMONTH(($C63-DAY($C63)+E$1),0),"",IF(D63="","",D63+1))))</f>
        <v>45811</v>
      </c>
      <c r="F63" s="11">
        <f t="shared" si="150"/>
        <v>45812</v>
      </c>
      <c r="G63" s="11">
        <f t="shared" si="150"/>
        <v>45813</v>
      </c>
      <c r="H63" s="11">
        <f t="shared" si="150"/>
        <v>45814</v>
      </c>
      <c r="I63" s="11">
        <f t="shared" si="150"/>
        <v>45815</v>
      </c>
      <c r="J63" s="11">
        <f t="shared" si="150"/>
        <v>45816</v>
      </c>
      <c r="K63" s="11">
        <f t="shared" si="150"/>
        <v>45817</v>
      </c>
      <c r="L63" s="11">
        <f t="shared" si="150"/>
        <v>45818</v>
      </c>
      <c r="M63" s="11">
        <f t="shared" si="150"/>
        <v>45819</v>
      </c>
      <c r="N63" s="11">
        <f t="shared" si="150"/>
        <v>45820</v>
      </c>
      <c r="O63" s="11">
        <f t="shared" si="150"/>
        <v>45821</v>
      </c>
      <c r="P63" s="11">
        <f t="shared" si="150"/>
        <v>45822</v>
      </c>
      <c r="Q63" s="11">
        <f t="shared" si="150"/>
        <v>45823</v>
      </c>
      <c r="R63" s="11">
        <f t="shared" si="150"/>
        <v>45824</v>
      </c>
      <c r="S63" s="11">
        <f t="shared" si="150"/>
        <v>45825</v>
      </c>
      <c r="T63" s="11">
        <f t="shared" si="150"/>
        <v>45826</v>
      </c>
      <c r="U63" s="11">
        <f t="shared" si="150"/>
        <v>45827</v>
      </c>
      <c r="V63" s="11">
        <f t="shared" si="150"/>
        <v>45828</v>
      </c>
      <c r="W63" s="11">
        <f t="shared" si="150"/>
        <v>45829</v>
      </c>
      <c r="X63" s="11">
        <f t="shared" si="150"/>
        <v>45830</v>
      </c>
      <c r="Y63" s="11">
        <f t="shared" si="150"/>
        <v>45831</v>
      </c>
      <c r="Z63" s="11">
        <f t="shared" si="150"/>
        <v>45832</v>
      </c>
      <c r="AA63" s="11">
        <f t="shared" si="150"/>
        <v>45833</v>
      </c>
      <c r="AB63" s="11">
        <f t="shared" si="150"/>
        <v>45834</v>
      </c>
      <c r="AC63" s="11">
        <f t="shared" si="150"/>
        <v>45835</v>
      </c>
      <c r="AD63" s="11">
        <f t="shared" si="150"/>
        <v>45836</v>
      </c>
      <c r="AE63" s="11">
        <f t="shared" si="150"/>
        <v>45837</v>
      </c>
      <c r="AF63" s="11">
        <f t="shared" si="150"/>
        <v>45838</v>
      </c>
      <c r="AG63" s="12" t="str">
        <f t="shared" si="150"/>
        <v/>
      </c>
      <c r="AH63" s="4"/>
      <c r="AI63" s="14" t="s">
        <v>42</v>
      </c>
      <c r="AJ63" s="41">
        <f>COUNT(C63:AG63)-AJ65</f>
        <v>30</v>
      </c>
      <c r="AL63" s="44"/>
      <c r="AM63" s="44"/>
      <c r="AN63" s="44">
        <f>AJ63</f>
        <v>30</v>
      </c>
      <c r="AO63" s="44"/>
      <c r="AP63" s="44"/>
      <c r="AQ63" s="44"/>
      <c r="AR63" s="44"/>
    </row>
    <row r="64" spans="1:44">
      <c r="B64" s="5" t="s">
        <v>4</v>
      </c>
      <c r="C64" s="21" t="str">
        <f t="shared" ref="C64:AG64" si="151">TEXT(C63,"aaa")</f>
        <v>日</v>
      </c>
      <c r="D64" s="16" t="str">
        <f t="shared" si="151"/>
        <v>月</v>
      </c>
      <c r="E64" s="16" t="str">
        <f t="shared" si="151"/>
        <v>火</v>
      </c>
      <c r="F64" s="16" t="str">
        <f t="shared" si="151"/>
        <v>水</v>
      </c>
      <c r="G64" s="16" t="str">
        <f t="shared" si="151"/>
        <v>木</v>
      </c>
      <c r="H64" s="16" t="str">
        <f t="shared" si="151"/>
        <v>金</v>
      </c>
      <c r="I64" s="16" t="str">
        <f t="shared" si="151"/>
        <v>土</v>
      </c>
      <c r="J64" s="16" t="str">
        <f t="shared" si="151"/>
        <v>日</v>
      </c>
      <c r="K64" s="16" t="str">
        <f t="shared" si="151"/>
        <v>月</v>
      </c>
      <c r="L64" s="16" t="str">
        <f t="shared" si="151"/>
        <v>火</v>
      </c>
      <c r="M64" s="16" t="str">
        <f t="shared" si="151"/>
        <v>水</v>
      </c>
      <c r="N64" s="16" t="str">
        <f t="shared" si="151"/>
        <v>木</v>
      </c>
      <c r="O64" s="16" t="str">
        <f t="shared" si="151"/>
        <v>金</v>
      </c>
      <c r="P64" s="16" t="str">
        <f t="shared" si="151"/>
        <v>土</v>
      </c>
      <c r="Q64" s="16" t="str">
        <f t="shared" si="151"/>
        <v>日</v>
      </c>
      <c r="R64" s="16" t="str">
        <f t="shared" si="151"/>
        <v>月</v>
      </c>
      <c r="S64" s="16" t="str">
        <f t="shared" si="151"/>
        <v>火</v>
      </c>
      <c r="T64" s="16" t="str">
        <f t="shared" si="151"/>
        <v>水</v>
      </c>
      <c r="U64" s="16" t="str">
        <f t="shared" si="151"/>
        <v>木</v>
      </c>
      <c r="V64" s="16" t="str">
        <f t="shared" si="151"/>
        <v>金</v>
      </c>
      <c r="W64" s="16" t="str">
        <f t="shared" si="151"/>
        <v>土</v>
      </c>
      <c r="X64" s="16" t="str">
        <f t="shared" si="151"/>
        <v>日</v>
      </c>
      <c r="Y64" s="16" t="str">
        <f t="shared" si="151"/>
        <v>月</v>
      </c>
      <c r="Z64" s="16" t="str">
        <f t="shared" si="151"/>
        <v>火</v>
      </c>
      <c r="AA64" s="16" t="str">
        <f t="shared" si="151"/>
        <v>水</v>
      </c>
      <c r="AB64" s="16" t="str">
        <f t="shared" si="151"/>
        <v>木</v>
      </c>
      <c r="AC64" s="16" t="str">
        <f t="shared" si="151"/>
        <v>金</v>
      </c>
      <c r="AD64" s="16" t="str">
        <f t="shared" si="151"/>
        <v>土</v>
      </c>
      <c r="AE64" s="16" t="str">
        <f t="shared" si="151"/>
        <v>日</v>
      </c>
      <c r="AF64" s="16" t="str">
        <f t="shared" si="151"/>
        <v>月</v>
      </c>
      <c r="AG64" s="17" t="str">
        <f t="shared" si="151"/>
        <v/>
      </c>
      <c r="AH64" s="1"/>
      <c r="AI64" s="14" t="s">
        <v>30</v>
      </c>
      <c r="AJ64" s="41">
        <f>COUNTIFS(C64:AG64,"土",C65:AG65,"")+COUNTIFS(C64:AG64,"日",C65:AG65,"")</f>
        <v>9</v>
      </c>
      <c r="AL64" s="44"/>
      <c r="AM64" s="44"/>
      <c r="AN64" s="44"/>
      <c r="AO64" s="44">
        <f>AJ64</f>
        <v>9</v>
      </c>
      <c r="AP64" s="44"/>
      <c r="AQ64" s="44"/>
      <c r="AR64" s="44"/>
    </row>
    <row r="65" spans="1:44" ht="13.5" customHeight="1">
      <c r="B65" s="91" t="s">
        <v>13</v>
      </c>
      <c r="C65" s="93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116"/>
      <c r="AC65" s="116"/>
      <c r="AD65" s="116"/>
      <c r="AE65" s="90"/>
      <c r="AF65" s="90"/>
      <c r="AG65" s="111"/>
      <c r="AH65" s="1"/>
      <c r="AI65" s="14" t="s">
        <v>43</v>
      </c>
      <c r="AJ65" s="41">
        <f>COUNTA(C65:AG66)</f>
        <v>0</v>
      </c>
      <c r="AL65" s="44"/>
      <c r="AM65" s="44"/>
      <c r="AN65" s="45"/>
      <c r="AO65" s="44"/>
      <c r="AP65" s="44">
        <f>AJ65</f>
        <v>0</v>
      </c>
      <c r="AQ65" s="44"/>
      <c r="AR65" s="44"/>
    </row>
    <row r="66" spans="1:44" ht="13.5" customHeight="1">
      <c r="B66" s="92"/>
      <c r="C66" s="93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117"/>
      <c r="AC66" s="117"/>
      <c r="AD66" s="117"/>
      <c r="AE66" s="90"/>
      <c r="AF66" s="90"/>
      <c r="AG66" s="111"/>
      <c r="AH66" s="1"/>
      <c r="AI66" s="14" t="s">
        <v>29</v>
      </c>
      <c r="AJ66" s="41">
        <f>COUNTA(C67:AG68)</f>
        <v>9</v>
      </c>
      <c r="AL66" s="44"/>
      <c r="AM66" s="44"/>
      <c r="AN66" s="44"/>
      <c r="AO66" s="44"/>
      <c r="AP66" s="44"/>
      <c r="AQ66" s="44">
        <f>AJ66</f>
        <v>9</v>
      </c>
      <c r="AR66" s="44"/>
    </row>
    <row r="67" spans="1:44" ht="13.5" customHeight="1">
      <c r="B67" s="112" t="s">
        <v>0</v>
      </c>
      <c r="C67" s="114" t="s">
        <v>6</v>
      </c>
      <c r="D67" s="115"/>
      <c r="E67" s="115"/>
      <c r="F67" s="115"/>
      <c r="G67" s="115"/>
      <c r="H67" s="115"/>
      <c r="I67" s="115" t="s">
        <v>6</v>
      </c>
      <c r="J67" s="115" t="s">
        <v>6</v>
      </c>
      <c r="K67" s="115"/>
      <c r="L67" s="115"/>
      <c r="M67" s="115"/>
      <c r="N67" s="115"/>
      <c r="O67" s="115"/>
      <c r="P67" s="115" t="s">
        <v>6</v>
      </c>
      <c r="Q67" s="115" t="s">
        <v>6</v>
      </c>
      <c r="R67" s="115"/>
      <c r="S67" s="115"/>
      <c r="T67" s="115"/>
      <c r="U67" s="115"/>
      <c r="V67" s="115"/>
      <c r="W67" s="115" t="s">
        <v>6</v>
      </c>
      <c r="X67" s="115" t="s">
        <v>6</v>
      </c>
      <c r="Y67" s="115"/>
      <c r="Z67" s="115"/>
      <c r="AA67" s="115"/>
      <c r="AB67" s="124"/>
      <c r="AC67" s="124"/>
      <c r="AD67" s="115" t="s">
        <v>6</v>
      </c>
      <c r="AE67" s="115" t="s">
        <v>6</v>
      </c>
      <c r="AF67" s="115"/>
      <c r="AG67" s="126"/>
      <c r="AH67" s="1"/>
      <c r="AI67" s="14" t="s">
        <v>7</v>
      </c>
      <c r="AJ67" s="7">
        <f>ROUNDDOWN(AJ66/AJ61,3)</f>
        <v>0.3</v>
      </c>
      <c r="AL67" s="44"/>
      <c r="AM67" s="44"/>
      <c r="AN67" s="44"/>
      <c r="AO67" s="44"/>
      <c r="AP67" s="44"/>
      <c r="AQ67" s="44"/>
      <c r="AR67" s="44"/>
    </row>
    <row r="68" spans="1:44">
      <c r="B68" s="113"/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25"/>
      <c r="AC68" s="125"/>
      <c r="AD68" s="115"/>
      <c r="AE68" s="115"/>
      <c r="AF68" s="115"/>
      <c r="AG68" s="126"/>
      <c r="AH68" s="1"/>
      <c r="AI68" s="14" t="s">
        <v>8</v>
      </c>
      <c r="AJ68" s="6">
        <f>COUNTA(C69:AG69)</f>
        <v>13</v>
      </c>
      <c r="AL68" s="44"/>
      <c r="AM68" s="44"/>
      <c r="AN68" s="44"/>
      <c r="AO68" s="44"/>
      <c r="AP68" s="44"/>
      <c r="AQ68" s="44"/>
      <c r="AR68" s="44">
        <f>AJ68</f>
        <v>13</v>
      </c>
    </row>
    <row r="69" spans="1:44">
      <c r="B69" s="120" t="s">
        <v>5</v>
      </c>
      <c r="C69" s="122" t="s">
        <v>6</v>
      </c>
      <c r="D69" s="118"/>
      <c r="E69" s="118"/>
      <c r="F69" s="118"/>
      <c r="G69" s="118"/>
      <c r="H69" s="118"/>
      <c r="I69" s="118" t="s">
        <v>6</v>
      </c>
      <c r="J69" s="118" t="s">
        <v>6</v>
      </c>
      <c r="K69" s="118"/>
      <c r="L69" s="118"/>
      <c r="M69" s="118"/>
      <c r="N69" s="118"/>
      <c r="O69" s="118"/>
      <c r="P69" s="118" t="s">
        <v>6</v>
      </c>
      <c r="Q69" s="118" t="s">
        <v>6</v>
      </c>
      <c r="R69" s="118"/>
      <c r="S69" s="118" t="s">
        <v>12</v>
      </c>
      <c r="T69" s="118" t="s">
        <v>12</v>
      </c>
      <c r="U69" s="118" t="s">
        <v>12</v>
      </c>
      <c r="V69" s="118"/>
      <c r="W69" s="118" t="s">
        <v>6</v>
      </c>
      <c r="X69" s="118" t="s">
        <v>6</v>
      </c>
      <c r="Y69" s="118"/>
      <c r="Z69" s="118"/>
      <c r="AA69" s="118" t="s">
        <v>12</v>
      </c>
      <c r="AB69" s="129" t="s">
        <v>12</v>
      </c>
      <c r="AC69" s="129"/>
      <c r="AD69" s="118"/>
      <c r="AE69" s="118" t="s">
        <v>6</v>
      </c>
      <c r="AF69" s="118"/>
      <c r="AG69" s="127"/>
      <c r="AH69" s="1"/>
      <c r="AI69" s="14" t="s">
        <v>3</v>
      </c>
      <c r="AJ69" s="7">
        <f>ROUNDDOWN(AJ68/AJ61,3)</f>
        <v>0.433</v>
      </c>
      <c r="AL69" s="50"/>
      <c r="AM69" s="50"/>
      <c r="AN69" s="50"/>
      <c r="AO69" s="50"/>
      <c r="AP69" s="50"/>
      <c r="AQ69" s="50"/>
      <c r="AR69" s="50"/>
    </row>
    <row r="70" spans="1:44">
      <c r="B70" s="121"/>
      <c r="C70" s="123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30"/>
      <c r="AC70" s="130"/>
      <c r="AD70" s="119"/>
      <c r="AE70" s="119"/>
      <c r="AF70" s="119"/>
      <c r="AG70" s="128"/>
      <c r="AH70" s="1"/>
      <c r="AI70" s="14" t="s">
        <v>31</v>
      </c>
      <c r="AJ70" s="32" t="str">
        <f>IF(7&gt;COUNT($C63:$AG63),"対象外",IF(OR(AJ68&gt;=AJ64,AJ69&gt;=0.285),"達成","未達成"))</f>
        <v>達成</v>
      </c>
      <c r="AL70" s="50"/>
      <c r="AM70" s="50"/>
      <c r="AN70" s="50"/>
      <c r="AO70" s="50"/>
      <c r="AP70" s="50"/>
      <c r="AQ70" s="50"/>
      <c r="AR70" s="50"/>
    </row>
    <row r="71" spans="1:44">
      <c r="B71" s="52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1"/>
      <c r="AI71" s="61"/>
      <c r="AJ71" s="62"/>
      <c r="AL71" s="50"/>
      <c r="AM71" s="50"/>
      <c r="AN71" s="50"/>
      <c r="AO71" s="50"/>
      <c r="AP71" s="50"/>
      <c r="AQ71" s="50"/>
      <c r="AR71" s="50"/>
    </row>
    <row r="72" spans="1:44" ht="9.75" customHeight="1"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1"/>
      <c r="AI72" s="36"/>
      <c r="AJ72" s="37"/>
      <c r="AL72" s="42" t="s">
        <v>41</v>
      </c>
      <c r="AM72" s="42" t="s">
        <v>38</v>
      </c>
      <c r="AN72" s="42" t="s">
        <v>42</v>
      </c>
      <c r="AO72" s="42" t="s">
        <v>30</v>
      </c>
      <c r="AP72" s="42" t="s">
        <v>43</v>
      </c>
      <c r="AQ72" s="42" t="s">
        <v>29</v>
      </c>
      <c r="AR72" s="42" t="s">
        <v>8</v>
      </c>
    </row>
    <row r="73" spans="1:44" ht="13.5" customHeight="1">
      <c r="A73" s="20" t="s">
        <v>16</v>
      </c>
      <c r="B73" s="15">
        <f>C75</f>
        <v>45839</v>
      </c>
      <c r="C73" s="2" t="s">
        <v>15</v>
      </c>
      <c r="D73" s="2"/>
      <c r="E73" s="2"/>
      <c r="F73" s="2"/>
      <c r="J73" s="2"/>
      <c r="K73" s="2"/>
      <c r="L73" s="2"/>
      <c r="P73" s="2"/>
      <c r="Q73" s="2"/>
      <c r="R73" s="2"/>
      <c r="V73" s="2"/>
      <c r="W73" s="2"/>
      <c r="X73" s="2"/>
      <c r="AB73" s="2"/>
      <c r="AC73" s="2"/>
      <c r="AD73" s="2"/>
      <c r="AF73" s="1"/>
      <c r="AI73" s="13" t="s">
        <v>41</v>
      </c>
      <c r="AJ73" s="46">
        <f>COUNT(C75:AG75)-AJ74</f>
        <v>31</v>
      </c>
      <c r="AL73" s="43">
        <f>AJ73</f>
        <v>31</v>
      </c>
      <c r="AM73" s="42"/>
      <c r="AN73" s="42"/>
      <c r="AO73" s="42"/>
      <c r="AP73" s="42"/>
      <c r="AQ73" s="44"/>
      <c r="AR73" s="44"/>
    </row>
    <row r="74" spans="1:44" ht="13.5" customHeight="1">
      <c r="B74" s="34" t="s">
        <v>39</v>
      </c>
      <c r="C74" s="47" t="str">
        <f>IF(C75="","",IF(OR(ISTEXT(C77),COUNT($C75:$AG75)&lt;7),"外",""))</f>
        <v/>
      </c>
      <c r="D74" s="47" t="str">
        <f t="shared" ref="D74" si="152">IF(D75="","",IF(OR(ISTEXT(D77),COUNT($C75:$AG75)&lt;7),"外",""))</f>
        <v/>
      </c>
      <c r="E74" s="47" t="str">
        <f t="shared" ref="E74" si="153">IF(E75="","",IF(OR(ISTEXT(E77),COUNT($C75:$AG75)&lt;7),"外",""))</f>
        <v/>
      </c>
      <c r="F74" s="47" t="str">
        <f t="shared" ref="F74" si="154">IF(F75="","",IF(OR(ISTEXT(F77),COUNT($C75:$AG75)&lt;7),"外",""))</f>
        <v/>
      </c>
      <c r="G74" s="47" t="str">
        <f t="shared" ref="G74" si="155">IF(G75="","",IF(OR(ISTEXT(G77),COUNT($C75:$AG75)&lt;7),"外",""))</f>
        <v/>
      </c>
      <c r="H74" s="47" t="str">
        <f t="shared" ref="H74" si="156">IF(H75="","",IF(OR(ISTEXT(H77),COUNT($C75:$AG75)&lt;7),"外",""))</f>
        <v/>
      </c>
      <c r="I74" s="48" t="str">
        <f>IF(I75="","",IF(ISTEXT(I77),"外",""))</f>
        <v/>
      </c>
      <c r="J74" s="48" t="str">
        <f t="shared" ref="J74" si="157">IF(J75="","",IF(ISTEXT(J77),"外",""))</f>
        <v/>
      </c>
      <c r="K74" s="48" t="str">
        <f t="shared" ref="K74" si="158">IF(K75="","",IF(ISTEXT(K77),"外",""))</f>
        <v/>
      </c>
      <c r="L74" s="48" t="str">
        <f t="shared" ref="L74" si="159">IF(L75="","",IF(ISTEXT(L77),"外",""))</f>
        <v/>
      </c>
      <c r="M74" s="48" t="str">
        <f t="shared" ref="M74" si="160">IF(M75="","",IF(ISTEXT(M77),"外",""))</f>
        <v/>
      </c>
      <c r="N74" s="48" t="str">
        <f t="shared" ref="N74" si="161">IF(N75="","",IF(ISTEXT(N77),"外",""))</f>
        <v/>
      </c>
      <c r="O74" s="48" t="str">
        <f t="shared" ref="O74" si="162">IF(O75="","",IF(ISTEXT(O77),"外",""))</f>
        <v/>
      </c>
      <c r="P74" s="48" t="str">
        <f t="shared" ref="P74" si="163">IF(P75="","",IF(ISTEXT(P77),"外",""))</f>
        <v/>
      </c>
      <c r="Q74" s="48" t="str">
        <f t="shared" ref="Q74" si="164">IF(Q75="","",IF(ISTEXT(Q77),"外",""))</f>
        <v/>
      </c>
      <c r="R74" s="48" t="str">
        <f t="shared" ref="R74" si="165">IF(R75="","",IF(ISTEXT(R77),"外",""))</f>
        <v/>
      </c>
      <c r="S74" s="48" t="str">
        <f t="shared" ref="S74" si="166">IF(S75="","",IF(ISTEXT(S77),"外",""))</f>
        <v/>
      </c>
      <c r="T74" s="48" t="str">
        <f t="shared" ref="T74" si="167">IF(T75="","",IF(ISTEXT(T77),"外",""))</f>
        <v/>
      </c>
      <c r="U74" s="48" t="str">
        <f t="shared" ref="U74" si="168">IF(U75="","",IF(ISTEXT(U77),"外",""))</f>
        <v/>
      </c>
      <c r="V74" s="48" t="str">
        <f t="shared" ref="V74" si="169">IF(V75="","",IF(ISTEXT(V77),"外",""))</f>
        <v/>
      </c>
      <c r="W74" s="48" t="str">
        <f t="shared" ref="W74" si="170">IF(W75="","",IF(ISTEXT(W77),"外",""))</f>
        <v/>
      </c>
      <c r="X74" s="48" t="str">
        <f t="shared" ref="X74" si="171">IF(X75="","",IF(ISTEXT(X77),"外",""))</f>
        <v/>
      </c>
      <c r="Y74" s="48" t="str">
        <f t="shared" ref="Y74" si="172">IF(Y75="","",IF(ISTEXT(Y77),"外",""))</f>
        <v/>
      </c>
      <c r="Z74" s="48" t="str">
        <f t="shared" ref="Z74" si="173">IF(Z75="","",IF(ISTEXT(Z77),"外",""))</f>
        <v/>
      </c>
      <c r="AA74" s="48" t="str">
        <f t="shared" ref="AA74" si="174">IF(AA75="","",IF(ISTEXT(AA77),"外",""))</f>
        <v/>
      </c>
      <c r="AB74" s="48" t="str">
        <f t="shared" ref="AB74" si="175">IF(AB75="","",IF(ISTEXT(AB77),"外",""))</f>
        <v/>
      </c>
      <c r="AC74" s="48" t="str">
        <f t="shared" ref="AC74" si="176">IF(AC75="","",IF(ISTEXT(AC77),"外",""))</f>
        <v/>
      </c>
      <c r="AD74" s="48" t="str">
        <f t="shared" ref="AD74" si="177">IF(AD75="","",IF(ISTEXT(AD77),"外",""))</f>
        <v/>
      </c>
      <c r="AE74" s="48" t="str">
        <f t="shared" ref="AE74" si="178">IF(AE75="","",IF(ISTEXT(AE77),"外",""))</f>
        <v/>
      </c>
      <c r="AF74" s="48" t="str">
        <f t="shared" ref="AF74" si="179">IF(AF75="","",IF(ISTEXT(AF77),"外",""))</f>
        <v/>
      </c>
      <c r="AG74" s="48" t="str">
        <f t="shared" ref="AG74" si="180">IF(AG75="","",IF(ISTEXT(AG77),"外",""))</f>
        <v/>
      </c>
      <c r="AI74" s="14" t="s">
        <v>38</v>
      </c>
      <c r="AJ74" s="41">
        <f>COUNTIF(C74:AG74,"外")</f>
        <v>0</v>
      </c>
      <c r="AL74" s="42"/>
      <c r="AM74" s="42">
        <f>AJ74</f>
        <v>0</v>
      </c>
      <c r="AN74" s="42"/>
      <c r="AO74" s="42"/>
      <c r="AP74" s="42"/>
      <c r="AQ74" s="44"/>
      <c r="AR74" s="44"/>
    </row>
    <row r="75" spans="1:44">
      <c r="B75" s="3" t="s">
        <v>9</v>
      </c>
      <c r="C75" s="30">
        <f>IF(EDATE(B61,1)&gt;$G$9,"",EDATE(B61,1))</f>
        <v>45839</v>
      </c>
      <c r="D75" s="11">
        <f>IF(MONTH($C75)&lt;MONTH($C75+C$1),"",IF(($C75+C$1)&gt;$G$9,"",IF(C75=EOMONTH(($C75-DAY($C75)+D$1),0),"",IF(C75="","",C75+1))))</f>
        <v>45840</v>
      </c>
      <c r="E75" s="11">
        <f t="shared" ref="E75:AG75" si="181">IF(MONTH($C75)&lt;MONTH($C75+D$1),"",IF(($C75+D$1)&gt;$G$9,"",IF(D75=EOMONTH(($C75-DAY($C75)+E$1),0),"",IF(D75="","",D75+1))))</f>
        <v>45841</v>
      </c>
      <c r="F75" s="11">
        <f t="shared" si="181"/>
        <v>45842</v>
      </c>
      <c r="G75" s="11">
        <f t="shared" si="181"/>
        <v>45843</v>
      </c>
      <c r="H75" s="11">
        <f t="shared" si="181"/>
        <v>45844</v>
      </c>
      <c r="I75" s="11">
        <f t="shared" si="181"/>
        <v>45845</v>
      </c>
      <c r="J75" s="11">
        <f t="shared" si="181"/>
        <v>45846</v>
      </c>
      <c r="K75" s="11">
        <f t="shared" si="181"/>
        <v>45847</v>
      </c>
      <c r="L75" s="11">
        <f t="shared" si="181"/>
        <v>45848</v>
      </c>
      <c r="M75" s="11">
        <f t="shared" si="181"/>
        <v>45849</v>
      </c>
      <c r="N75" s="11">
        <f t="shared" si="181"/>
        <v>45850</v>
      </c>
      <c r="O75" s="11">
        <f t="shared" si="181"/>
        <v>45851</v>
      </c>
      <c r="P75" s="11">
        <f t="shared" si="181"/>
        <v>45852</v>
      </c>
      <c r="Q75" s="11">
        <f t="shared" si="181"/>
        <v>45853</v>
      </c>
      <c r="R75" s="11">
        <f t="shared" si="181"/>
        <v>45854</v>
      </c>
      <c r="S75" s="11">
        <f t="shared" si="181"/>
        <v>45855</v>
      </c>
      <c r="T75" s="11">
        <f t="shared" si="181"/>
        <v>45856</v>
      </c>
      <c r="U75" s="11">
        <f t="shared" si="181"/>
        <v>45857</v>
      </c>
      <c r="V75" s="11">
        <f t="shared" si="181"/>
        <v>45858</v>
      </c>
      <c r="W75" s="11">
        <f t="shared" si="181"/>
        <v>45859</v>
      </c>
      <c r="X75" s="11">
        <f t="shared" si="181"/>
        <v>45860</v>
      </c>
      <c r="Y75" s="11">
        <f t="shared" si="181"/>
        <v>45861</v>
      </c>
      <c r="Z75" s="11">
        <f t="shared" si="181"/>
        <v>45862</v>
      </c>
      <c r="AA75" s="11">
        <f t="shared" si="181"/>
        <v>45863</v>
      </c>
      <c r="AB75" s="11">
        <f t="shared" si="181"/>
        <v>45864</v>
      </c>
      <c r="AC75" s="11">
        <f t="shared" si="181"/>
        <v>45865</v>
      </c>
      <c r="AD75" s="11">
        <f t="shared" si="181"/>
        <v>45866</v>
      </c>
      <c r="AE75" s="11">
        <f t="shared" si="181"/>
        <v>45867</v>
      </c>
      <c r="AF75" s="11">
        <f t="shared" si="181"/>
        <v>45868</v>
      </c>
      <c r="AG75" s="12">
        <f t="shared" si="181"/>
        <v>45869</v>
      </c>
      <c r="AH75" s="4"/>
      <c r="AI75" s="14" t="s">
        <v>42</v>
      </c>
      <c r="AJ75" s="41">
        <f>COUNT(C75:AG75)-AJ77</f>
        <v>31</v>
      </c>
      <c r="AL75" s="44"/>
      <c r="AM75" s="44"/>
      <c r="AN75" s="44">
        <f>AJ75</f>
        <v>31</v>
      </c>
      <c r="AO75" s="44"/>
      <c r="AP75" s="44"/>
      <c r="AQ75" s="44"/>
      <c r="AR75" s="44"/>
    </row>
    <row r="76" spans="1:44">
      <c r="B76" s="5" t="s">
        <v>4</v>
      </c>
      <c r="C76" s="21" t="str">
        <f t="shared" ref="C76:AG76" si="182">TEXT(C75,"aaa")</f>
        <v>火</v>
      </c>
      <c r="D76" s="16" t="str">
        <f t="shared" si="182"/>
        <v>水</v>
      </c>
      <c r="E76" s="16" t="str">
        <f t="shared" si="182"/>
        <v>木</v>
      </c>
      <c r="F76" s="16" t="str">
        <f t="shared" si="182"/>
        <v>金</v>
      </c>
      <c r="G76" s="16" t="str">
        <f t="shared" si="182"/>
        <v>土</v>
      </c>
      <c r="H76" s="16" t="str">
        <f t="shared" si="182"/>
        <v>日</v>
      </c>
      <c r="I76" s="16" t="str">
        <f t="shared" si="182"/>
        <v>月</v>
      </c>
      <c r="J76" s="16" t="str">
        <f t="shared" si="182"/>
        <v>火</v>
      </c>
      <c r="K76" s="16" t="str">
        <f t="shared" si="182"/>
        <v>水</v>
      </c>
      <c r="L76" s="16" t="str">
        <f t="shared" si="182"/>
        <v>木</v>
      </c>
      <c r="M76" s="16" t="str">
        <f t="shared" si="182"/>
        <v>金</v>
      </c>
      <c r="N76" s="16" t="str">
        <f t="shared" si="182"/>
        <v>土</v>
      </c>
      <c r="O76" s="16" t="str">
        <f t="shared" si="182"/>
        <v>日</v>
      </c>
      <c r="P76" s="16" t="str">
        <f t="shared" si="182"/>
        <v>月</v>
      </c>
      <c r="Q76" s="16" t="str">
        <f t="shared" si="182"/>
        <v>火</v>
      </c>
      <c r="R76" s="16" t="str">
        <f t="shared" si="182"/>
        <v>水</v>
      </c>
      <c r="S76" s="16" t="str">
        <f t="shared" si="182"/>
        <v>木</v>
      </c>
      <c r="T76" s="16" t="str">
        <f t="shared" si="182"/>
        <v>金</v>
      </c>
      <c r="U76" s="16" t="str">
        <f t="shared" si="182"/>
        <v>土</v>
      </c>
      <c r="V76" s="16" t="str">
        <f t="shared" si="182"/>
        <v>日</v>
      </c>
      <c r="W76" s="16" t="str">
        <f t="shared" si="182"/>
        <v>月</v>
      </c>
      <c r="X76" s="16" t="str">
        <f t="shared" si="182"/>
        <v>火</v>
      </c>
      <c r="Y76" s="16" t="str">
        <f t="shared" si="182"/>
        <v>水</v>
      </c>
      <c r="Z76" s="16" t="str">
        <f t="shared" si="182"/>
        <v>木</v>
      </c>
      <c r="AA76" s="16" t="str">
        <f t="shared" si="182"/>
        <v>金</v>
      </c>
      <c r="AB76" s="16" t="str">
        <f t="shared" si="182"/>
        <v>土</v>
      </c>
      <c r="AC76" s="16" t="str">
        <f t="shared" si="182"/>
        <v>日</v>
      </c>
      <c r="AD76" s="16" t="str">
        <f t="shared" si="182"/>
        <v>月</v>
      </c>
      <c r="AE76" s="16" t="str">
        <f t="shared" si="182"/>
        <v>火</v>
      </c>
      <c r="AF76" s="16" t="str">
        <f t="shared" si="182"/>
        <v>水</v>
      </c>
      <c r="AG76" s="17" t="str">
        <f t="shared" si="182"/>
        <v>木</v>
      </c>
      <c r="AH76" s="1"/>
      <c r="AI76" s="14" t="s">
        <v>30</v>
      </c>
      <c r="AJ76" s="41">
        <f>COUNTIFS(C76:AG76,"土",C77:AG77,"")+COUNTIFS(C76:AG76,"日",C77:AG77,"")</f>
        <v>8</v>
      </c>
      <c r="AL76" s="44"/>
      <c r="AM76" s="44"/>
      <c r="AN76" s="44"/>
      <c r="AO76" s="44">
        <f>AJ76</f>
        <v>8</v>
      </c>
      <c r="AP76" s="44"/>
      <c r="AQ76" s="44"/>
      <c r="AR76" s="44"/>
    </row>
    <row r="77" spans="1:44" ht="13.5" customHeight="1">
      <c r="B77" s="91" t="s">
        <v>13</v>
      </c>
      <c r="C77" s="93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116"/>
      <c r="AC77" s="116"/>
      <c r="AD77" s="116"/>
      <c r="AE77" s="90"/>
      <c r="AF77" s="90"/>
      <c r="AG77" s="111"/>
      <c r="AH77" s="1"/>
      <c r="AI77" s="14" t="s">
        <v>43</v>
      </c>
      <c r="AJ77" s="41">
        <f>COUNTA(C77:AG78)</f>
        <v>0</v>
      </c>
      <c r="AL77" s="44"/>
      <c r="AM77" s="44"/>
      <c r="AN77" s="45"/>
      <c r="AO77" s="44"/>
      <c r="AP77" s="44">
        <f>AJ77</f>
        <v>0</v>
      </c>
      <c r="AQ77" s="44"/>
      <c r="AR77" s="44"/>
    </row>
    <row r="78" spans="1:44" ht="13.5" customHeight="1">
      <c r="B78" s="92"/>
      <c r="C78" s="93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117"/>
      <c r="AC78" s="117"/>
      <c r="AD78" s="117"/>
      <c r="AE78" s="90"/>
      <c r="AF78" s="90"/>
      <c r="AG78" s="111"/>
      <c r="AH78" s="1"/>
      <c r="AI78" s="14" t="s">
        <v>29</v>
      </c>
      <c r="AJ78" s="41">
        <f>COUNTA(C79:AG80)</f>
        <v>8</v>
      </c>
      <c r="AL78" s="44"/>
      <c r="AM78" s="44"/>
      <c r="AN78" s="44"/>
      <c r="AO78" s="44"/>
      <c r="AP78" s="44"/>
      <c r="AQ78" s="44">
        <f>AJ78</f>
        <v>8</v>
      </c>
      <c r="AR78" s="44"/>
    </row>
    <row r="79" spans="1:44" ht="13.5" customHeight="1">
      <c r="B79" s="112" t="s">
        <v>0</v>
      </c>
      <c r="C79" s="115"/>
      <c r="D79" s="115"/>
      <c r="E79" s="115"/>
      <c r="F79" s="115"/>
      <c r="G79" s="115" t="s">
        <v>6</v>
      </c>
      <c r="H79" s="115" t="s">
        <v>6</v>
      </c>
      <c r="I79" s="115"/>
      <c r="J79" s="115"/>
      <c r="K79" s="115"/>
      <c r="L79" s="115"/>
      <c r="M79" s="115"/>
      <c r="N79" s="115" t="s">
        <v>6</v>
      </c>
      <c r="O79" s="115" t="s">
        <v>6</v>
      </c>
      <c r="P79" s="115"/>
      <c r="Q79" s="115"/>
      <c r="R79" s="115"/>
      <c r="S79" s="115"/>
      <c r="T79" s="115"/>
      <c r="U79" s="115" t="s">
        <v>6</v>
      </c>
      <c r="V79" s="115" t="s">
        <v>6</v>
      </c>
      <c r="W79" s="115"/>
      <c r="X79" s="115"/>
      <c r="Y79" s="115"/>
      <c r="Z79" s="115"/>
      <c r="AA79" s="115"/>
      <c r="AB79" s="115" t="s">
        <v>6</v>
      </c>
      <c r="AC79" s="115" t="s">
        <v>6</v>
      </c>
      <c r="AD79" s="115"/>
      <c r="AE79" s="115"/>
      <c r="AF79" s="115"/>
      <c r="AG79" s="126"/>
      <c r="AH79" s="1"/>
      <c r="AI79" s="14" t="s">
        <v>7</v>
      </c>
      <c r="AJ79" s="7">
        <f>ROUNDDOWN(AJ78/AJ73,3)</f>
        <v>0.25800000000000001</v>
      </c>
      <c r="AL79" s="44"/>
      <c r="AM79" s="44"/>
      <c r="AN79" s="44"/>
      <c r="AO79" s="44"/>
      <c r="AP79" s="44"/>
      <c r="AQ79" s="44"/>
      <c r="AR79" s="44"/>
    </row>
    <row r="80" spans="1:44">
      <c r="B80" s="113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24"/>
      <c r="AF80" s="124"/>
      <c r="AG80" s="137"/>
      <c r="AH80" s="1"/>
      <c r="AI80" s="14" t="s">
        <v>8</v>
      </c>
      <c r="AJ80" s="6">
        <f>COUNTA(C81:AG81)</f>
        <v>9</v>
      </c>
      <c r="AL80" s="44"/>
      <c r="AM80" s="44"/>
      <c r="AN80" s="44"/>
      <c r="AO80" s="44"/>
      <c r="AP80" s="44"/>
      <c r="AQ80" s="44"/>
      <c r="AR80" s="44">
        <f>AJ80</f>
        <v>9</v>
      </c>
    </row>
    <row r="81" spans="1:44">
      <c r="B81" s="120" t="s">
        <v>5</v>
      </c>
      <c r="C81" s="118" t="s">
        <v>35</v>
      </c>
      <c r="D81" s="118"/>
      <c r="E81" s="118"/>
      <c r="F81" s="118"/>
      <c r="G81" s="118" t="s">
        <v>6</v>
      </c>
      <c r="H81" s="118" t="s">
        <v>6</v>
      </c>
      <c r="I81" s="118"/>
      <c r="J81" s="118"/>
      <c r="K81" s="118"/>
      <c r="L81" s="118"/>
      <c r="M81" s="118"/>
      <c r="N81" s="118" t="s">
        <v>6</v>
      </c>
      <c r="O81" s="118" t="s">
        <v>6</v>
      </c>
      <c r="P81" s="118"/>
      <c r="Q81" s="118"/>
      <c r="R81" s="118"/>
      <c r="S81" s="118"/>
      <c r="T81" s="118"/>
      <c r="U81" s="118" t="s">
        <v>6</v>
      </c>
      <c r="V81" s="118" t="s">
        <v>6</v>
      </c>
      <c r="W81" s="118"/>
      <c r="X81" s="118"/>
      <c r="Y81" s="118"/>
      <c r="Z81" s="118"/>
      <c r="AA81" s="118"/>
      <c r="AB81" s="118" t="s">
        <v>6</v>
      </c>
      <c r="AC81" s="118" t="s">
        <v>6</v>
      </c>
      <c r="AD81" s="135"/>
      <c r="AE81" s="118"/>
      <c r="AF81" s="118"/>
      <c r="AG81" s="127"/>
      <c r="AH81" s="1"/>
      <c r="AI81" s="14" t="s">
        <v>3</v>
      </c>
      <c r="AJ81" s="7">
        <f>ROUNDDOWN(AJ80/AJ73,3)</f>
        <v>0.28999999999999998</v>
      </c>
      <c r="AL81" s="50"/>
      <c r="AM81" s="50"/>
      <c r="AN81" s="50"/>
      <c r="AO81" s="50"/>
      <c r="AP81" s="50"/>
      <c r="AQ81" s="50"/>
      <c r="AR81" s="50"/>
    </row>
    <row r="82" spans="1:44">
      <c r="B82" s="121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38"/>
      <c r="AE82" s="119"/>
      <c r="AF82" s="119"/>
      <c r="AG82" s="128"/>
      <c r="AH82" s="1"/>
      <c r="AI82" s="14" t="s">
        <v>31</v>
      </c>
      <c r="AJ82" s="32" t="str">
        <f>IF(7&gt;COUNT($C75:$AG75),"対象外",IF(OR(AJ80&gt;=AJ76,AJ81&gt;=0.285),"達成","未達成"))</f>
        <v>達成</v>
      </c>
      <c r="AL82" s="50"/>
      <c r="AM82" s="50"/>
      <c r="AN82" s="50"/>
      <c r="AO82" s="50"/>
      <c r="AP82" s="50"/>
      <c r="AQ82" s="50"/>
      <c r="AR82" s="50"/>
    </row>
    <row r="83" spans="1:44"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1"/>
      <c r="AI83" s="61"/>
      <c r="AJ83" s="62"/>
      <c r="AL83" s="50"/>
      <c r="AM83" s="50"/>
      <c r="AN83" s="50"/>
      <c r="AO83" s="50"/>
      <c r="AP83" s="50"/>
      <c r="AQ83" s="50"/>
      <c r="AR83" s="50"/>
    </row>
    <row r="84" spans="1:44" ht="9.75" customHeight="1"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1"/>
      <c r="AI84" s="54"/>
      <c r="AJ84" s="37"/>
      <c r="AL84" s="59"/>
      <c r="AM84" s="59"/>
      <c r="AN84" s="59"/>
      <c r="AO84" s="59"/>
      <c r="AP84" s="59"/>
      <c r="AQ84" s="59"/>
      <c r="AR84" s="59"/>
    </row>
    <row r="86" spans="1:44" ht="17.25">
      <c r="B86" s="58" t="str">
        <f>$B$5</f>
        <v>休日取得</v>
      </c>
      <c r="C86" s="66" t="str">
        <f>$C$5</f>
        <v>実績表</v>
      </c>
      <c r="D86" s="66"/>
      <c r="E86" s="66"/>
      <c r="F86" s="57" t="str">
        <f>$F$5</f>
        <v>（現場閉所による週休２日工事）</v>
      </c>
      <c r="L86" s="24"/>
    </row>
    <row r="87" spans="1:44">
      <c r="B87" s="2"/>
      <c r="R87" s="2"/>
    </row>
    <row r="88" spans="1:44">
      <c r="B88" s="2"/>
      <c r="C88" s="78" t="str">
        <f>$B$7</f>
        <v>工事名</v>
      </c>
      <c r="D88" s="78"/>
      <c r="E88" s="78"/>
      <c r="F88" s="78"/>
      <c r="G88" s="1" t="s">
        <v>10</v>
      </c>
      <c r="H88" s="22" t="str">
        <f>$G$7</f>
        <v>〇〇〇〇線道路改良工事（２－１）</v>
      </c>
      <c r="I88" s="22"/>
      <c r="J88" s="22"/>
      <c r="K88" s="22"/>
      <c r="L88" s="22"/>
      <c r="M88" s="22"/>
      <c r="N88" s="22"/>
      <c r="O88" s="22"/>
      <c r="P88" s="22"/>
      <c r="Q88" s="22"/>
      <c r="S88" s="2"/>
    </row>
    <row r="89" spans="1:44">
      <c r="B89" s="2"/>
      <c r="C89" s="78" t="str">
        <f>$B$8</f>
        <v>対象期間開始日</v>
      </c>
      <c r="D89" s="78"/>
      <c r="E89" s="78"/>
      <c r="F89" s="78"/>
      <c r="G89" s="1" t="s">
        <v>10</v>
      </c>
      <c r="H89" s="155">
        <f>$G$8</f>
        <v>45712</v>
      </c>
      <c r="I89" s="155"/>
      <c r="J89" s="155"/>
      <c r="K89" s="155"/>
      <c r="L89" s="155"/>
      <c r="S89" s="2"/>
    </row>
    <row r="90" spans="1:44">
      <c r="B90" s="2"/>
      <c r="C90" s="97" t="str">
        <f>$B$9</f>
        <v>工事完成日</v>
      </c>
      <c r="D90" s="97"/>
      <c r="E90" s="97"/>
      <c r="F90" s="97"/>
      <c r="G90" s="1" t="s">
        <v>10</v>
      </c>
      <c r="H90" s="98">
        <f>$G$9</f>
        <v>46393</v>
      </c>
      <c r="I90" s="98"/>
      <c r="J90" s="98"/>
      <c r="K90" s="98"/>
      <c r="L90" s="98"/>
      <c r="M90" s="99" t="str">
        <f>$L$9</f>
        <v>工事期間</v>
      </c>
      <c r="N90" s="99"/>
      <c r="O90" s="99"/>
      <c r="P90" s="1" t="s">
        <v>10</v>
      </c>
      <c r="Q90" s="100">
        <f>$P$9</f>
        <v>682</v>
      </c>
      <c r="R90" s="100"/>
      <c r="S90" s="100"/>
    </row>
    <row r="91" spans="1:44">
      <c r="B91" s="2"/>
      <c r="C91" s="19" t="str">
        <f>$B$10</f>
        <v>受注者名</v>
      </c>
      <c r="D91" s="2"/>
      <c r="E91" s="2"/>
      <c r="F91" s="2"/>
      <c r="G91" s="1" t="s">
        <v>10</v>
      </c>
      <c r="H91" s="22" t="str">
        <f>$G$10</f>
        <v>（株）○○建設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44">
      <c r="B92" s="2"/>
      <c r="C92" s="19" t="str">
        <f>$B$11</f>
        <v>※工事完成日：完成届にある受注者が完成とした現在日のこと</v>
      </c>
      <c r="D92" s="2"/>
      <c r="E92" s="2"/>
      <c r="F92" s="2"/>
      <c r="H92" s="23"/>
      <c r="I92" s="23"/>
      <c r="J92" s="23"/>
      <c r="K92" s="23"/>
      <c r="L92" s="23"/>
      <c r="M92" s="23"/>
      <c r="N92" s="23"/>
      <c r="O92" s="23"/>
      <c r="P92" s="23"/>
      <c r="Q92" s="23"/>
    </row>
    <row r="93" spans="1:44" ht="9.75" customHeight="1"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1"/>
      <c r="AI93" s="36"/>
      <c r="AJ93" s="37"/>
      <c r="AL93" s="42" t="s">
        <v>41</v>
      </c>
      <c r="AM93" s="42" t="s">
        <v>38</v>
      </c>
      <c r="AN93" s="42" t="s">
        <v>42</v>
      </c>
      <c r="AO93" s="42" t="s">
        <v>30</v>
      </c>
      <c r="AP93" s="42" t="s">
        <v>43</v>
      </c>
      <c r="AQ93" s="42" t="s">
        <v>29</v>
      </c>
      <c r="AR93" s="42" t="s">
        <v>8</v>
      </c>
    </row>
    <row r="94" spans="1:44" ht="13.5" customHeight="1">
      <c r="A94" s="20" t="s">
        <v>16</v>
      </c>
      <c r="B94" s="15">
        <f>C96</f>
        <v>45870</v>
      </c>
      <c r="C94" s="2" t="s">
        <v>15</v>
      </c>
      <c r="D94" s="2"/>
      <c r="E94" s="2"/>
      <c r="F94" s="2"/>
      <c r="J94" s="2"/>
      <c r="K94" s="2"/>
      <c r="L94" s="2"/>
      <c r="P94" s="2"/>
      <c r="Q94" s="2"/>
      <c r="R94" s="2"/>
      <c r="V94" s="2"/>
      <c r="W94" s="2"/>
      <c r="X94" s="2"/>
      <c r="AB94" s="2"/>
      <c r="AC94" s="2"/>
      <c r="AD94" s="2"/>
      <c r="AF94" s="1"/>
      <c r="AI94" s="13" t="s">
        <v>41</v>
      </c>
      <c r="AJ94" s="46">
        <f>COUNT(C96:AG96)-AJ95</f>
        <v>28</v>
      </c>
      <c r="AL94" s="43">
        <f>AJ94</f>
        <v>28</v>
      </c>
      <c r="AM94" s="42"/>
      <c r="AN94" s="42"/>
      <c r="AO94" s="42"/>
      <c r="AP94" s="42"/>
      <c r="AQ94" s="44"/>
      <c r="AR94" s="44"/>
    </row>
    <row r="95" spans="1:44" ht="13.5" customHeight="1">
      <c r="B95" s="34" t="s">
        <v>39</v>
      </c>
      <c r="C95" s="47" t="str">
        <f t="shared" ref="C95:H95" si="183">IF(C96="","",IF(OR(ISTEXT(C98),COUNT($C96:$AG96)&lt;7),"外",""))</f>
        <v/>
      </c>
      <c r="D95" s="47" t="str">
        <f t="shared" si="183"/>
        <v/>
      </c>
      <c r="E95" s="47" t="str">
        <f t="shared" si="183"/>
        <v/>
      </c>
      <c r="F95" s="47" t="str">
        <f t="shared" si="183"/>
        <v/>
      </c>
      <c r="G95" s="47" t="str">
        <f t="shared" si="183"/>
        <v/>
      </c>
      <c r="H95" s="47" t="str">
        <f t="shared" si="183"/>
        <v/>
      </c>
      <c r="I95" s="48" t="str">
        <f>IF(I96="","",IF(ISTEXT(I98),"外",""))</f>
        <v/>
      </c>
      <c r="J95" s="48" t="str">
        <f t="shared" ref="J95" si="184">IF(J96="","",IF(ISTEXT(J98),"外",""))</f>
        <v/>
      </c>
      <c r="K95" s="48" t="str">
        <f t="shared" ref="K95" si="185">IF(K96="","",IF(ISTEXT(K98),"外",""))</f>
        <v/>
      </c>
      <c r="L95" s="48" t="str">
        <f t="shared" ref="L95" si="186">IF(L96="","",IF(ISTEXT(L98),"外",""))</f>
        <v/>
      </c>
      <c r="M95" s="48" t="str">
        <f t="shared" ref="M95" si="187">IF(M96="","",IF(ISTEXT(M98),"外",""))</f>
        <v/>
      </c>
      <c r="N95" s="48" t="str">
        <f t="shared" ref="N95" si="188">IF(N96="","",IF(ISTEXT(N98),"外",""))</f>
        <v/>
      </c>
      <c r="O95" s="48" t="str">
        <f t="shared" ref="O95" si="189">IF(O96="","",IF(ISTEXT(O98),"外",""))</f>
        <v>外</v>
      </c>
      <c r="P95" s="48" t="str">
        <f t="shared" ref="P95" si="190">IF(P96="","",IF(ISTEXT(P98),"外",""))</f>
        <v>外</v>
      </c>
      <c r="Q95" s="48" t="str">
        <f t="shared" ref="Q95" si="191">IF(Q96="","",IF(ISTEXT(Q98),"外",""))</f>
        <v>外</v>
      </c>
      <c r="R95" s="48" t="str">
        <f t="shared" ref="R95" si="192">IF(R96="","",IF(ISTEXT(R98),"外",""))</f>
        <v/>
      </c>
      <c r="S95" s="48" t="str">
        <f t="shared" ref="S95" si="193">IF(S96="","",IF(ISTEXT(S98),"外",""))</f>
        <v/>
      </c>
      <c r="T95" s="48" t="str">
        <f t="shared" ref="T95" si="194">IF(T96="","",IF(ISTEXT(T98),"外",""))</f>
        <v/>
      </c>
      <c r="U95" s="48" t="str">
        <f t="shared" ref="U95" si="195">IF(U96="","",IF(ISTEXT(U98),"外",""))</f>
        <v/>
      </c>
      <c r="V95" s="48" t="str">
        <f t="shared" ref="V95" si="196">IF(V96="","",IF(ISTEXT(V98),"外",""))</f>
        <v/>
      </c>
      <c r="W95" s="48" t="str">
        <f t="shared" ref="W95" si="197">IF(W96="","",IF(ISTEXT(W98),"外",""))</f>
        <v/>
      </c>
      <c r="X95" s="48" t="str">
        <f t="shared" ref="X95" si="198">IF(X96="","",IF(ISTEXT(X98),"外",""))</f>
        <v/>
      </c>
      <c r="Y95" s="48" t="str">
        <f t="shared" ref="Y95" si="199">IF(Y96="","",IF(ISTEXT(Y98),"外",""))</f>
        <v/>
      </c>
      <c r="Z95" s="48" t="str">
        <f t="shared" ref="Z95" si="200">IF(Z96="","",IF(ISTEXT(Z98),"外",""))</f>
        <v/>
      </c>
      <c r="AA95" s="48" t="str">
        <f t="shared" ref="AA95" si="201">IF(AA96="","",IF(ISTEXT(AA98),"外",""))</f>
        <v/>
      </c>
      <c r="AB95" s="48" t="str">
        <f t="shared" ref="AB95" si="202">IF(AB96="","",IF(ISTEXT(AB98),"外",""))</f>
        <v/>
      </c>
      <c r="AC95" s="48" t="str">
        <f t="shared" ref="AC95" si="203">IF(AC96="","",IF(ISTEXT(AC98),"外",""))</f>
        <v/>
      </c>
      <c r="AD95" s="48" t="str">
        <f t="shared" ref="AD95" si="204">IF(AD96="","",IF(ISTEXT(AD98),"外",""))</f>
        <v/>
      </c>
      <c r="AE95" s="48" t="str">
        <f t="shared" ref="AE95" si="205">IF(AE96="","",IF(ISTEXT(AE98),"外",""))</f>
        <v/>
      </c>
      <c r="AF95" s="48" t="str">
        <f t="shared" ref="AF95" si="206">IF(AF96="","",IF(ISTEXT(AF98),"外",""))</f>
        <v/>
      </c>
      <c r="AG95" s="48" t="str">
        <f t="shared" ref="AG95" si="207">IF(AG96="","",IF(ISTEXT(AG98),"外",""))</f>
        <v/>
      </c>
      <c r="AI95" s="14" t="s">
        <v>38</v>
      </c>
      <c r="AJ95" s="41">
        <f>COUNTIF(C95:AG95,"外")</f>
        <v>3</v>
      </c>
      <c r="AL95" s="42"/>
      <c r="AM95" s="42">
        <f>AJ95</f>
        <v>3</v>
      </c>
      <c r="AN95" s="42"/>
      <c r="AO95" s="42"/>
      <c r="AP95" s="42"/>
      <c r="AQ95" s="44"/>
      <c r="AR95" s="44"/>
    </row>
    <row r="96" spans="1:44">
      <c r="B96" s="3" t="s">
        <v>9</v>
      </c>
      <c r="C96" s="30">
        <f>IF(EDATE(B73,1)&gt;$G$9,"",EDATE(B73,1))</f>
        <v>45870</v>
      </c>
      <c r="D96" s="11">
        <f t="shared" ref="D96:AG96" si="208">IF(MONTH($C96)&lt;MONTH($C96+C$1),"",IF(($C96+C$1)&gt;$G$9,"",IF(C96=EOMONTH(($C96-DAY($C96)+D$1),0),"",IF(C96="","",C96+1))))</f>
        <v>45871</v>
      </c>
      <c r="E96" s="11">
        <f t="shared" si="208"/>
        <v>45872</v>
      </c>
      <c r="F96" s="11">
        <f t="shared" si="208"/>
        <v>45873</v>
      </c>
      <c r="G96" s="11">
        <f t="shared" si="208"/>
        <v>45874</v>
      </c>
      <c r="H96" s="11">
        <f t="shared" si="208"/>
        <v>45875</v>
      </c>
      <c r="I96" s="11">
        <f t="shared" si="208"/>
        <v>45876</v>
      </c>
      <c r="J96" s="11">
        <f t="shared" si="208"/>
        <v>45877</v>
      </c>
      <c r="K96" s="11">
        <f t="shared" si="208"/>
        <v>45878</v>
      </c>
      <c r="L96" s="11">
        <f t="shared" si="208"/>
        <v>45879</v>
      </c>
      <c r="M96" s="11">
        <f t="shared" si="208"/>
        <v>45880</v>
      </c>
      <c r="N96" s="11">
        <f t="shared" si="208"/>
        <v>45881</v>
      </c>
      <c r="O96" s="11">
        <f t="shared" si="208"/>
        <v>45882</v>
      </c>
      <c r="P96" s="11">
        <f t="shared" si="208"/>
        <v>45883</v>
      </c>
      <c r="Q96" s="11">
        <f t="shared" si="208"/>
        <v>45884</v>
      </c>
      <c r="R96" s="11">
        <f t="shared" si="208"/>
        <v>45885</v>
      </c>
      <c r="S96" s="11">
        <f t="shared" si="208"/>
        <v>45886</v>
      </c>
      <c r="T96" s="11">
        <f t="shared" si="208"/>
        <v>45887</v>
      </c>
      <c r="U96" s="11">
        <f t="shared" si="208"/>
        <v>45888</v>
      </c>
      <c r="V96" s="11">
        <f t="shared" si="208"/>
        <v>45889</v>
      </c>
      <c r="W96" s="11">
        <f t="shared" si="208"/>
        <v>45890</v>
      </c>
      <c r="X96" s="11">
        <f t="shared" si="208"/>
        <v>45891</v>
      </c>
      <c r="Y96" s="11">
        <f t="shared" si="208"/>
        <v>45892</v>
      </c>
      <c r="Z96" s="11">
        <f t="shared" si="208"/>
        <v>45893</v>
      </c>
      <c r="AA96" s="11">
        <f t="shared" si="208"/>
        <v>45894</v>
      </c>
      <c r="AB96" s="11">
        <f t="shared" si="208"/>
        <v>45895</v>
      </c>
      <c r="AC96" s="11">
        <f t="shared" si="208"/>
        <v>45896</v>
      </c>
      <c r="AD96" s="11">
        <f t="shared" si="208"/>
        <v>45897</v>
      </c>
      <c r="AE96" s="11">
        <f t="shared" si="208"/>
        <v>45898</v>
      </c>
      <c r="AF96" s="11">
        <f t="shared" si="208"/>
        <v>45899</v>
      </c>
      <c r="AG96" s="12">
        <f t="shared" si="208"/>
        <v>45900</v>
      </c>
      <c r="AH96" s="4"/>
      <c r="AI96" s="14" t="s">
        <v>42</v>
      </c>
      <c r="AJ96" s="41">
        <f>COUNT(C96:AG96)-AJ98</f>
        <v>28</v>
      </c>
      <c r="AL96" s="44"/>
      <c r="AM96" s="44"/>
      <c r="AN96" s="44">
        <f>AJ96</f>
        <v>28</v>
      </c>
      <c r="AO96" s="44"/>
      <c r="AP96" s="44"/>
      <c r="AQ96" s="44"/>
      <c r="AR96" s="44"/>
    </row>
    <row r="97" spans="1:44">
      <c r="B97" s="5" t="s">
        <v>4</v>
      </c>
      <c r="C97" s="21" t="str">
        <f t="shared" ref="C97:AG97" si="209">TEXT(C96,"aaa")</f>
        <v>金</v>
      </c>
      <c r="D97" s="16" t="str">
        <f t="shared" si="209"/>
        <v>土</v>
      </c>
      <c r="E97" s="16" t="str">
        <f t="shared" si="209"/>
        <v>日</v>
      </c>
      <c r="F97" s="16" t="str">
        <f t="shared" si="209"/>
        <v>月</v>
      </c>
      <c r="G97" s="16" t="str">
        <f t="shared" si="209"/>
        <v>火</v>
      </c>
      <c r="H97" s="16" t="str">
        <f t="shared" si="209"/>
        <v>水</v>
      </c>
      <c r="I97" s="16" t="str">
        <f t="shared" si="209"/>
        <v>木</v>
      </c>
      <c r="J97" s="16" t="str">
        <f t="shared" si="209"/>
        <v>金</v>
      </c>
      <c r="K97" s="16" t="str">
        <f t="shared" si="209"/>
        <v>土</v>
      </c>
      <c r="L97" s="16" t="str">
        <f t="shared" si="209"/>
        <v>日</v>
      </c>
      <c r="M97" s="16" t="str">
        <f t="shared" si="209"/>
        <v>月</v>
      </c>
      <c r="N97" s="16" t="str">
        <f t="shared" si="209"/>
        <v>火</v>
      </c>
      <c r="O97" s="16" t="str">
        <f t="shared" si="209"/>
        <v>水</v>
      </c>
      <c r="P97" s="16" t="str">
        <f t="shared" si="209"/>
        <v>木</v>
      </c>
      <c r="Q97" s="16" t="str">
        <f t="shared" si="209"/>
        <v>金</v>
      </c>
      <c r="R97" s="16" t="str">
        <f t="shared" si="209"/>
        <v>土</v>
      </c>
      <c r="S97" s="16" t="str">
        <f t="shared" si="209"/>
        <v>日</v>
      </c>
      <c r="T97" s="16" t="str">
        <f t="shared" si="209"/>
        <v>月</v>
      </c>
      <c r="U97" s="16" t="str">
        <f t="shared" si="209"/>
        <v>火</v>
      </c>
      <c r="V97" s="16" t="str">
        <f t="shared" si="209"/>
        <v>水</v>
      </c>
      <c r="W97" s="16" t="str">
        <f t="shared" si="209"/>
        <v>木</v>
      </c>
      <c r="X97" s="16" t="str">
        <f t="shared" si="209"/>
        <v>金</v>
      </c>
      <c r="Y97" s="16" t="str">
        <f t="shared" si="209"/>
        <v>土</v>
      </c>
      <c r="Z97" s="16" t="str">
        <f t="shared" si="209"/>
        <v>日</v>
      </c>
      <c r="AA97" s="16" t="str">
        <f t="shared" si="209"/>
        <v>月</v>
      </c>
      <c r="AB97" s="16" t="str">
        <f t="shared" si="209"/>
        <v>火</v>
      </c>
      <c r="AC97" s="16" t="str">
        <f t="shared" si="209"/>
        <v>水</v>
      </c>
      <c r="AD97" s="16" t="str">
        <f t="shared" si="209"/>
        <v>木</v>
      </c>
      <c r="AE97" s="16" t="str">
        <f t="shared" si="209"/>
        <v>金</v>
      </c>
      <c r="AF97" s="16" t="str">
        <f t="shared" si="209"/>
        <v>土</v>
      </c>
      <c r="AG97" s="17" t="str">
        <f t="shared" si="209"/>
        <v>日</v>
      </c>
      <c r="AH97" s="1"/>
      <c r="AI97" s="14" t="s">
        <v>30</v>
      </c>
      <c r="AJ97" s="41">
        <f>COUNTIFS(C97:AG97,"土",C98:AG98,"")+COUNTIFS(C97:AG97,"日",C98:AG98,"")</f>
        <v>10</v>
      </c>
      <c r="AL97" s="44"/>
      <c r="AM97" s="44"/>
      <c r="AN97" s="44"/>
      <c r="AO97" s="44">
        <f>AJ97</f>
        <v>10</v>
      </c>
      <c r="AP97" s="44"/>
      <c r="AQ97" s="44"/>
      <c r="AR97" s="44"/>
    </row>
    <row r="98" spans="1:44" ht="13.5" customHeight="1">
      <c r="B98" s="91" t="s">
        <v>13</v>
      </c>
      <c r="C98" s="93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 t="s">
        <v>20</v>
      </c>
      <c r="P98" s="90" t="s">
        <v>20</v>
      </c>
      <c r="Q98" s="90" t="s">
        <v>20</v>
      </c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116"/>
      <c r="AC98" s="116"/>
      <c r="AD98" s="116"/>
      <c r="AE98" s="90"/>
      <c r="AF98" s="90"/>
      <c r="AG98" s="111"/>
      <c r="AH98" s="1"/>
      <c r="AI98" s="14" t="s">
        <v>43</v>
      </c>
      <c r="AJ98" s="41">
        <f>COUNTA(C98:AG99)</f>
        <v>3</v>
      </c>
      <c r="AL98" s="44"/>
      <c r="AM98" s="44"/>
      <c r="AN98" s="45"/>
      <c r="AO98" s="44"/>
      <c r="AP98" s="44">
        <f>AJ98</f>
        <v>3</v>
      </c>
      <c r="AQ98" s="44"/>
      <c r="AR98" s="44"/>
    </row>
    <row r="99" spans="1:44" ht="13.5" customHeight="1">
      <c r="B99" s="92"/>
      <c r="C99" s="93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117"/>
      <c r="AC99" s="117"/>
      <c r="AD99" s="117"/>
      <c r="AE99" s="90"/>
      <c r="AF99" s="90"/>
      <c r="AG99" s="111"/>
      <c r="AH99" s="1"/>
      <c r="AI99" s="14" t="s">
        <v>29</v>
      </c>
      <c r="AJ99" s="41">
        <f>COUNTA(C100:AG101)</f>
        <v>10</v>
      </c>
      <c r="AL99" s="44"/>
      <c r="AM99" s="44"/>
      <c r="AN99" s="44"/>
      <c r="AO99" s="44"/>
      <c r="AP99" s="44"/>
      <c r="AQ99" s="44">
        <f>AJ99</f>
        <v>10</v>
      </c>
      <c r="AR99" s="44"/>
    </row>
    <row r="100" spans="1:44" ht="13.5" customHeight="1">
      <c r="B100" s="112" t="s">
        <v>0</v>
      </c>
      <c r="C100" s="114"/>
      <c r="D100" s="115" t="s">
        <v>6</v>
      </c>
      <c r="E100" s="115" t="s">
        <v>6</v>
      </c>
      <c r="F100" s="115"/>
      <c r="G100" s="115"/>
      <c r="H100" s="115"/>
      <c r="I100" s="115"/>
      <c r="J100" s="115"/>
      <c r="K100" s="115" t="s">
        <v>6</v>
      </c>
      <c r="L100" s="115" t="s">
        <v>6</v>
      </c>
      <c r="M100" s="115"/>
      <c r="N100" s="115"/>
      <c r="O100" s="115"/>
      <c r="P100" s="115"/>
      <c r="Q100" s="115"/>
      <c r="R100" s="115" t="s">
        <v>6</v>
      </c>
      <c r="S100" s="115" t="s">
        <v>6</v>
      </c>
      <c r="T100" s="115"/>
      <c r="U100" s="115"/>
      <c r="V100" s="115"/>
      <c r="W100" s="115"/>
      <c r="X100" s="115"/>
      <c r="Y100" s="115" t="s">
        <v>6</v>
      </c>
      <c r="Z100" s="115" t="s">
        <v>6</v>
      </c>
      <c r="AA100" s="115"/>
      <c r="AB100" s="115"/>
      <c r="AC100" s="124"/>
      <c r="AD100" s="124"/>
      <c r="AE100" s="115"/>
      <c r="AF100" s="115" t="s">
        <v>6</v>
      </c>
      <c r="AG100" s="137" t="s">
        <v>6</v>
      </c>
      <c r="AH100" s="1"/>
      <c r="AI100" s="14" t="s">
        <v>7</v>
      </c>
      <c r="AJ100" s="7">
        <f>ROUNDDOWN(AJ99/AJ94,3)</f>
        <v>0.35699999999999998</v>
      </c>
      <c r="AL100" s="44"/>
      <c r="AM100" s="44"/>
      <c r="AN100" s="44"/>
      <c r="AO100" s="44"/>
      <c r="AP100" s="44"/>
      <c r="AQ100" s="44"/>
      <c r="AR100" s="44"/>
    </row>
    <row r="101" spans="1:44" ht="14.25" thickBot="1">
      <c r="B101" s="113"/>
      <c r="C101" s="139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5"/>
      <c r="O101" s="124"/>
      <c r="P101" s="124"/>
      <c r="Q101" s="124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25"/>
      <c r="AD101" s="125"/>
      <c r="AE101" s="115"/>
      <c r="AF101" s="115"/>
      <c r="AG101" s="142"/>
      <c r="AH101" s="1"/>
      <c r="AI101" s="14" t="s">
        <v>8</v>
      </c>
      <c r="AJ101" s="6">
        <f>COUNTA(C102:AG102)</f>
        <v>10</v>
      </c>
      <c r="AL101" s="44"/>
      <c r="AM101" s="44"/>
      <c r="AN101" s="44"/>
      <c r="AO101" s="44"/>
      <c r="AP101" s="44"/>
      <c r="AQ101" s="44"/>
      <c r="AR101" s="44">
        <f>AJ101</f>
        <v>10</v>
      </c>
    </row>
    <row r="102" spans="1:44">
      <c r="B102" s="140" t="s">
        <v>5</v>
      </c>
      <c r="C102" s="118"/>
      <c r="D102" s="118" t="s">
        <v>6</v>
      </c>
      <c r="E102" s="118" t="s">
        <v>6</v>
      </c>
      <c r="F102" s="118"/>
      <c r="G102" s="118"/>
      <c r="H102" s="118"/>
      <c r="I102" s="118"/>
      <c r="J102" s="118"/>
      <c r="K102" s="118" t="s">
        <v>6</v>
      </c>
      <c r="L102" s="118" t="s">
        <v>6</v>
      </c>
      <c r="M102" s="118"/>
      <c r="N102" s="145"/>
      <c r="O102" s="147"/>
      <c r="P102" s="149"/>
      <c r="Q102" s="151"/>
      <c r="R102" s="153" t="s">
        <v>6</v>
      </c>
      <c r="S102" s="118" t="s">
        <v>6</v>
      </c>
      <c r="T102" s="118"/>
      <c r="U102" s="118"/>
      <c r="V102" s="118"/>
      <c r="W102" s="118"/>
      <c r="X102" s="118"/>
      <c r="Y102" s="118" t="s">
        <v>6</v>
      </c>
      <c r="Z102" s="118" t="s">
        <v>6</v>
      </c>
      <c r="AA102" s="118"/>
      <c r="AB102" s="118"/>
      <c r="AC102" s="129"/>
      <c r="AD102" s="129"/>
      <c r="AE102" s="118"/>
      <c r="AF102" s="118" t="s">
        <v>6</v>
      </c>
      <c r="AG102" s="143" t="s">
        <v>6</v>
      </c>
      <c r="AH102" s="1"/>
      <c r="AI102" s="14" t="s">
        <v>3</v>
      </c>
      <c r="AJ102" s="7">
        <f>ROUNDDOWN(AJ101/AJ94,3)</f>
        <v>0.35699999999999998</v>
      </c>
      <c r="AL102" s="50"/>
      <c r="AM102" s="50"/>
      <c r="AN102" s="50"/>
      <c r="AO102" s="50"/>
      <c r="AP102" s="50"/>
      <c r="AQ102" s="50"/>
      <c r="AR102" s="50"/>
    </row>
    <row r="103" spans="1:44" ht="14.25" thickBot="1">
      <c r="B103" s="141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46"/>
      <c r="O103" s="148"/>
      <c r="P103" s="150"/>
      <c r="Q103" s="152"/>
      <c r="R103" s="154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30"/>
      <c r="AD103" s="130"/>
      <c r="AE103" s="119"/>
      <c r="AF103" s="119"/>
      <c r="AG103" s="144"/>
      <c r="AH103" s="1"/>
      <c r="AI103" s="14" t="s">
        <v>31</v>
      </c>
      <c r="AJ103" s="32" t="str">
        <f>IF(7&gt;COUNT($C96:$AG96),"対象外",IF(OR(AJ101&gt;=AJ97,AJ102&gt;=0.285),"達成","未達成"))</f>
        <v>達成</v>
      </c>
      <c r="AL103" s="50"/>
      <c r="AM103" s="50"/>
      <c r="AN103" s="50"/>
      <c r="AO103" s="50"/>
      <c r="AP103" s="50"/>
      <c r="AQ103" s="50"/>
      <c r="AR103" s="50"/>
    </row>
    <row r="104" spans="1:44"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1"/>
      <c r="AI104" s="61"/>
      <c r="AJ104" s="62"/>
      <c r="AL104" s="50"/>
      <c r="AM104" s="50"/>
      <c r="AN104" s="50"/>
      <c r="AO104" s="50"/>
      <c r="AP104" s="50"/>
      <c r="AQ104" s="50"/>
      <c r="AR104" s="50"/>
    </row>
    <row r="105" spans="1:44" ht="9.75" customHeight="1"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1"/>
      <c r="AI105" s="36"/>
      <c r="AJ105" s="37"/>
      <c r="AL105" s="42" t="s">
        <v>41</v>
      </c>
      <c r="AM105" s="42" t="s">
        <v>38</v>
      </c>
      <c r="AN105" s="42" t="s">
        <v>42</v>
      </c>
      <c r="AO105" s="42" t="s">
        <v>30</v>
      </c>
      <c r="AP105" s="42" t="s">
        <v>43</v>
      </c>
      <c r="AQ105" s="42" t="s">
        <v>29</v>
      </c>
      <c r="AR105" s="42" t="s">
        <v>8</v>
      </c>
    </row>
    <row r="106" spans="1:44" ht="13.5" customHeight="1">
      <c r="A106" s="20" t="s">
        <v>16</v>
      </c>
      <c r="B106" s="15">
        <f>C108</f>
        <v>45901</v>
      </c>
      <c r="C106" s="2" t="s">
        <v>15</v>
      </c>
      <c r="D106" s="2"/>
      <c r="E106" s="2"/>
      <c r="F106" s="2"/>
      <c r="J106" s="2"/>
      <c r="K106" s="2"/>
      <c r="L106" s="2"/>
      <c r="P106" s="2"/>
      <c r="Q106" s="2"/>
      <c r="R106" s="2"/>
      <c r="V106" s="2"/>
      <c r="W106" s="2"/>
      <c r="X106" s="2"/>
      <c r="AB106" s="2"/>
      <c r="AC106" s="2"/>
      <c r="AD106" s="2"/>
      <c r="AF106" s="1"/>
      <c r="AI106" s="13" t="s">
        <v>41</v>
      </c>
      <c r="AJ106" s="46">
        <f>COUNT(C108:AG108)-AJ107</f>
        <v>30</v>
      </c>
      <c r="AL106" s="43">
        <f>AJ106</f>
        <v>30</v>
      </c>
      <c r="AM106" s="42"/>
      <c r="AN106" s="42"/>
      <c r="AO106" s="42"/>
      <c r="AP106" s="42"/>
      <c r="AQ106" s="44"/>
      <c r="AR106" s="44"/>
    </row>
    <row r="107" spans="1:44" ht="13.5" customHeight="1">
      <c r="B107" s="34" t="s">
        <v>39</v>
      </c>
      <c r="C107" s="47" t="str">
        <f t="shared" ref="C107:H107" si="210">IF(C108="","",IF(OR(ISTEXT(C110),COUNT($C108:$AG108)&lt;7),"外",""))</f>
        <v/>
      </c>
      <c r="D107" s="47" t="str">
        <f t="shared" si="210"/>
        <v/>
      </c>
      <c r="E107" s="47" t="str">
        <f t="shared" si="210"/>
        <v/>
      </c>
      <c r="F107" s="47" t="str">
        <f t="shared" si="210"/>
        <v/>
      </c>
      <c r="G107" s="47" t="str">
        <f t="shared" si="210"/>
        <v/>
      </c>
      <c r="H107" s="47" t="str">
        <f t="shared" si="210"/>
        <v/>
      </c>
      <c r="I107" s="48" t="str">
        <f>IF(I108="","",IF(ISTEXT(I110),"外",""))</f>
        <v/>
      </c>
      <c r="J107" s="48" t="str">
        <f t="shared" ref="J107" si="211">IF(J108="","",IF(ISTEXT(J110),"外",""))</f>
        <v/>
      </c>
      <c r="K107" s="48" t="str">
        <f t="shared" ref="K107" si="212">IF(K108="","",IF(ISTEXT(K110),"外",""))</f>
        <v/>
      </c>
      <c r="L107" s="48" t="str">
        <f t="shared" ref="L107" si="213">IF(L108="","",IF(ISTEXT(L110),"外",""))</f>
        <v/>
      </c>
      <c r="M107" s="48" t="str">
        <f t="shared" ref="M107" si="214">IF(M108="","",IF(ISTEXT(M110),"外",""))</f>
        <v/>
      </c>
      <c r="N107" s="48" t="str">
        <f t="shared" ref="N107" si="215">IF(N108="","",IF(ISTEXT(N110),"外",""))</f>
        <v/>
      </c>
      <c r="O107" s="48" t="str">
        <f t="shared" ref="O107" si="216">IF(O108="","",IF(ISTEXT(O110),"外",""))</f>
        <v/>
      </c>
      <c r="P107" s="48" t="str">
        <f t="shared" ref="P107" si="217">IF(P108="","",IF(ISTEXT(P110),"外",""))</f>
        <v/>
      </c>
      <c r="Q107" s="48" t="str">
        <f t="shared" ref="Q107" si="218">IF(Q108="","",IF(ISTEXT(Q110),"外",""))</f>
        <v/>
      </c>
      <c r="R107" s="48" t="str">
        <f t="shared" ref="R107" si="219">IF(R108="","",IF(ISTEXT(R110),"外",""))</f>
        <v/>
      </c>
      <c r="S107" s="48" t="str">
        <f t="shared" ref="S107" si="220">IF(S108="","",IF(ISTEXT(S110),"外",""))</f>
        <v/>
      </c>
      <c r="T107" s="48" t="str">
        <f t="shared" ref="T107" si="221">IF(T108="","",IF(ISTEXT(T110),"外",""))</f>
        <v/>
      </c>
      <c r="U107" s="48" t="str">
        <f t="shared" ref="U107" si="222">IF(U108="","",IF(ISTEXT(U110),"外",""))</f>
        <v/>
      </c>
      <c r="V107" s="48" t="str">
        <f t="shared" ref="V107" si="223">IF(V108="","",IF(ISTEXT(V110),"外",""))</f>
        <v/>
      </c>
      <c r="W107" s="48" t="str">
        <f t="shared" ref="W107" si="224">IF(W108="","",IF(ISTEXT(W110),"外",""))</f>
        <v/>
      </c>
      <c r="X107" s="48" t="str">
        <f t="shared" ref="X107" si="225">IF(X108="","",IF(ISTEXT(X110),"外",""))</f>
        <v/>
      </c>
      <c r="Y107" s="48" t="str">
        <f t="shared" ref="Y107" si="226">IF(Y108="","",IF(ISTEXT(Y110),"外",""))</f>
        <v/>
      </c>
      <c r="Z107" s="48" t="str">
        <f t="shared" ref="Z107" si="227">IF(Z108="","",IF(ISTEXT(Z110),"外",""))</f>
        <v/>
      </c>
      <c r="AA107" s="48" t="str">
        <f t="shared" ref="AA107" si="228">IF(AA108="","",IF(ISTEXT(AA110),"外",""))</f>
        <v/>
      </c>
      <c r="AB107" s="48" t="str">
        <f t="shared" ref="AB107" si="229">IF(AB108="","",IF(ISTEXT(AB110),"外",""))</f>
        <v/>
      </c>
      <c r="AC107" s="48" t="str">
        <f t="shared" ref="AC107" si="230">IF(AC108="","",IF(ISTEXT(AC110),"外",""))</f>
        <v/>
      </c>
      <c r="AD107" s="48" t="str">
        <f t="shared" ref="AD107" si="231">IF(AD108="","",IF(ISTEXT(AD110),"外",""))</f>
        <v/>
      </c>
      <c r="AE107" s="48" t="str">
        <f t="shared" ref="AE107" si="232">IF(AE108="","",IF(ISTEXT(AE110),"外",""))</f>
        <v/>
      </c>
      <c r="AF107" s="48" t="str">
        <f t="shared" ref="AF107" si="233">IF(AF108="","",IF(ISTEXT(AF110),"外",""))</f>
        <v/>
      </c>
      <c r="AG107" s="48" t="str">
        <f t="shared" ref="AG107" si="234">IF(AG108="","",IF(ISTEXT(AG110),"外",""))</f>
        <v/>
      </c>
      <c r="AI107" s="14" t="s">
        <v>38</v>
      </c>
      <c r="AJ107" s="41">
        <f>COUNTIF(C107:AG107,"外")</f>
        <v>0</v>
      </c>
      <c r="AL107" s="42"/>
      <c r="AM107" s="42">
        <f>AJ107</f>
        <v>0</v>
      </c>
      <c r="AN107" s="42"/>
      <c r="AO107" s="42"/>
      <c r="AP107" s="42"/>
      <c r="AQ107" s="44"/>
      <c r="AR107" s="44"/>
    </row>
    <row r="108" spans="1:44">
      <c r="B108" s="3" t="s">
        <v>9</v>
      </c>
      <c r="C108" s="30">
        <f>IF(EDATE(B94,1)&gt;$G$9,"",EDATE(B94,1))</f>
        <v>45901</v>
      </c>
      <c r="D108" s="11">
        <f t="shared" ref="D108:AG108" si="235">IF(MONTH($C108)&lt;MONTH($C108+C$1),"",IF(($C108+C$1)&gt;$G$9,"",IF(C108=EOMONTH(($C108-DAY($C108)+D$1),0),"",IF(C108="","",C108+1))))</f>
        <v>45902</v>
      </c>
      <c r="E108" s="11">
        <f t="shared" si="235"/>
        <v>45903</v>
      </c>
      <c r="F108" s="11">
        <f t="shared" si="235"/>
        <v>45904</v>
      </c>
      <c r="G108" s="11">
        <f t="shared" si="235"/>
        <v>45905</v>
      </c>
      <c r="H108" s="11">
        <f t="shared" si="235"/>
        <v>45906</v>
      </c>
      <c r="I108" s="11">
        <f t="shared" si="235"/>
        <v>45907</v>
      </c>
      <c r="J108" s="11">
        <f t="shared" si="235"/>
        <v>45908</v>
      </c>
      <c r="K108" s="11">
        <f t="shared" si="235"/>
        <v>45909</v>
      </c>
      <c r="L108" s="11">
        <f t="shared" si="235"/>
        <v>45910</v>
      </c>
      <c r="M108" s="11">
        <f t="shared" si="235"/>
        <v>45911</v>
      </c>
      <c r="N108" s="11">
        <f t="shared" si="235"/>
        <v>45912</v>
      </c>
      <c r="O108" s="11">
        <f t="shared" si="235"/>
        <v>45913</v>
      </c>
      <c r="P108" s="11">
        <f t="shared" si="235"/>
        <v>45914</v>
      </c>
      <c r="Q108" s="11">
        <f t="shared" si="235"/>
        <v>45915</v>
      </c>
      <c r="R108" s="11">
        <f t="shared" si="235"/>
        <v>45916</v>
      </c>
      <c r="S108" s="11">
        <f t="shared" si="235"/>
        <v>45917</v>
      </c>
      <c r="T108" s="11">
        <f t="shared" si="235"/>
        <v>45918</v>
      </c>
      <c r="U108" s="11">
        <f t="shared" si="235"/>
        <v>45919</v>
      </c>
      <c r="V108" s="11">
        <f t="shared" si="235"/>
        <v>45920</v>
      </c>
      <c r="W108" s="11">
        <f t="shared" si="235"/>
        <v>45921</v>
      </c>
      <c r="X108" s="11">
        <f t="shared" si="235"/>
        <v>45922</v>
      </c>
      <c r="Y108" s="11">
        <f t="shared" si="235"/>
        <v>45923</v>
      </c>
      <c r="Z108" s="11">
        <f t="shared" si="235"/>
        <v>45924</v>
      </c>
      <c r="AA108" s="11">
        <f t="shared" si="235"/>
        <v>45925</v>
      </c>
      <c r="AB108" s="11">
        <f t="shared" si="235"/>
        <v>45926</v>
      </c>
      <c r="AC108" s="11">
        <f t="shared" si="235"/>
        <v>45927</v>
      </c>
      <c r="AD108" s="11">
        <f t="shared" si="235"/>
        <v>45928</v>
      </c>
      <c r="AE108" s="11">
        <f t="shared" si="235"/>
        <v>45929</v>
      </c>
      <c r="AF108" s="11">
        <f t="shared" si="235"/>
        <v>45930</v>
      </c>
      <c r="AG108" s="12" t="str">
        <f t="shared" si="235"/>
        <v/>
      </c>
      <c r="AH108" s="4"/>
      <c r="AI108" s="14" t="s">
        <v>42</v>
      </c>
      <c r="AJ108" s="41">
        <f>COUNT(C108:AG108)-AJ110</f>
        <v>30</v>
      </c>
      <c r="AL108" s="44"/>
      <c r="AM108" s="44"/>
      <c r="AN108" s="44">
        <f>AJ108</f>
        <v>30</v>
      </c>
      <c r="AO108" s="44"/>
      <c r="AP108" s="44"/>
      <c r="AQ108" s="44"/>
      <c r="AR108" s="44"/>
    </row>
    <row r="109" spans="1:44">
      <c r="B109" s="5" t="s">
        <v>4</v>
      </c>
      <c r="C109" s="21" t="str">
        <f t="shared" ref="C109:AG109" si="236">TEXT(C108,"aaa")</f>
        <v>月</v>
      </c>
      <c r="D109" s="16" t="str">
        <f t="shared" si="236"/>
        <v>火</v>
      </c>
      <c r="E109" s="16" t="str">
        <f t="shared" si="236"/>
        <v>水</v>
      </c>
      <c r="F109" s="16" t="str">
        <f t="shared" si="236"/>
        <v>木</v>
      </c>
      <c r="G109" s="16" t="str">
        <f t="shared" si="236"/>
        <v>金</v>
      </c>
      <c r="H109" s="16" t="str">
        <f t="shared" si="236"/>
        <v>土</v>
      </c>
      <c r="I109" s="16" t="str">
        <f t="shared" si="236"/>
        <v>日</v>
      </c>
      <c r="J109" s="16" t="str">
        <f t="shared" si="236"/>
        <v>月</v>
      </c>
      <c r="K109" s="16" t="str">
        <f t="shared" si="236"/>
        <v>火</v>
      </c>
      <c r="L109" s="16" t="str">
        <f t="shared" si="236"/>
        <v>水</v>
      </c>
      <c r="M109" s="16" t="str">
        <f t="shared" si="236"/>
        <v>木</v>
      </c>
      <c r="N109" s="16" t="str">
        <f t="shared" si="236"/>
        <v>金</v>
      </c>
      <c r="O109" s="16" t="str">
        <f t="shared" si="236"/>
        <v>土</v>
      </c>
      <c r="P109" s="16" t="str">
        <f t="shared" si="236"/>
        <v>日</v>
      </c>
      <c r="Q109" s="16" t="str">
        <f t="shared" si="236"/>
        <v>月</v>
      </c>
      <c r="R109" s="16" t="str">
        <f t="shared" si="236"/>
        <v>火</v>
      </c>
      <c r="S109" s="16" t="str">
        <f t="shared" si="236"/>
        <v>水</v>
      </c>
      <c r="T109" s="16" t="str">
        <f t="shared" si="236"/>
        <v>木</v>
      </c>
      <c r="U109" s="16" t="str">
        <f t="shared" si="236"/>
        <v>金</v>
      </c>
      <c r="V109" s="16" t="str">
        <f t="shared" si="236"/>
        <v>土</v>
      </c>
      <c r="W109" s="16" t="str">
        <f t="shared" si="236"/>
        <v>日</v>
      </c>
      <c r="X109" s="16" t="str">
        <f t="shared" si="236"/>
        <v>月</v>
      </c>
      <c r="Y109" s="16" t="str">
        <f t="shared" si="236"/>
        <v>火</v>
      </c>
      <c r="Z109" s="16" t="str">
        <f t="shared" si="236"/>
        <v>水</v>
      </c>
      <c r="AA109" s="16" t="str">
        <f t="shared" si="236"/>
        <v>木</v>
      </c>
      <c r="AB109" s="16" t="str">
        <f t="shared" si="236"/>
        <v>金</v>
      </c>
      <c r="AC109" s="16" t="str">
        <f t="shared" si="236"/>
        <v>土</v>
      </c>
      <c r="AD109" s="16" t="str">
        <f t="shared" si="236"/>
        <v>日</v>
      </c>
      <c r="AE109" s="16" t="str">
        <f t="shared" si="236"/>
        <v>月</v>
      </c>
      <c r="AF109" s="16" t="str">
        <f t="shared" si="236"/>
        <v>火</v>
      </c>
      <c r="AG109" s="17" t="str">
        <f t="shared" si="236"/>
        <v/>
      </c>
      <c r="AH109" s="1"/>
      <c r="AI109" s="14" t="s">
        <v>30</v>
      </c>
      <c r="AJ109" s="41">
        <f>COUNTIFS(C109:AG109,"土",C110:AG110,"")+COUNTIFS(C109:AG109,"日",C110:AG110,"")</f>
        <v>8</v>
      </c>
      <c r="AL109" s="44"/>
      <c r="AM109" s="44"/>
      <c r="AN109" s="44"/>
      <c r="AO109" s="44">
        <f>AJ109</f>
        <v>8</v>
      </c>
      <c r="AP109" s="44"/>
      <c r="AQ109" s="44"/>
      <c r="AR109" s="44"/>
    </row>
    <row r="110" spans="1:44" ht="13.5" customHeight="1">
      <c r="B110" s="91" t="s">
        <v>13</v>
      </c>
      <c r="C110" s="93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116"/>
      <c r="AC110" s="116"/>
      <c r="AD110" s="116"/>
      <c r="AE110" s="90"/>
      <c r="AF110" s="90"/>
      <c r="AG110" s="111"/>
      <c r="AH110" s="1"/>
      <c r="AI110" s="14" t="s">
        <v>43</v>
      </c>
      <c r="AJ110" s="41">
        <f>COUNTA(C110:AG111)</f>
        <v>0</v>
      </c>
      <c r="AL110" s="44"/>
      <c r="AM110" s="44"/>
      <c r="AN110" s="45"/>
      <c r="AO110" s="44"/>
      <c r="AP110" s="44">
        <f>AJ110</f>
        <v>0</v>
      </c>
      <c r="AQ110" s="44"/>
      <c r="AR110" s="44"/>
    </row>
    <row r="111" spans="1:44" ht="13.5" customHeight="1">
      <c r="B111" s="92"/>
      <c r="C111" s="93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117"/>
      <c r="AC111" s="117"/>
      <c r="AD111" s="117"/>
      <c r="AE111" s="90"/>
      <c r="AF111" s="90"/>
      <c r="AG111" s="111"/>
      <c r="AH111" s="1"/>
      <c r="AI111" s="14" t="s">
        <v>29</v>
      </c>
      <c r="AJ111" s="41">
        <f>COUNTA(C112:AG113)</f>
        <v>8</v>
      </c>
      <c r="AL111" s="44"/>
      <c r="AM111" s="44"/>
      <c r="AN111" s="44"/>
      <c r="AO111" s="44"/>
      <c r="AP111" s="44"/>
      <c r="AQ111" s="44">
        <f>AJ111</f>
        <v>8</v>
      </c>
      <c r="AR111" s="44"/>
    </row>
    <row r="112" spans="1:44" ht="13.5" customHeight="1">
      <c r="B112" s="112" t="s">
        <v>0</v>
      </c>
      <c r="C112" s="115"/>
      <c r="D112" s="115"/>
      <c r="E112" s="115"/>
      <c r="F112" s="115"/>
      <c r="G112" s="115"/>
      <c r="H112" s="115" t="s">
        <v>6</v>
      </c>
      <c r="I112" s="115" t="s">
        <v>6</v>
      </c>
      <c r="J112" s="115"/>
      <c r="K112" s="115"/>
      <c r="L112" s="115"/>
      <c r="M112" s="115"/>
      <c r="N112" s="115"/>
      <c r="O112" s="115" t="s">
        <v>6</v>
      </c>
      <c r="P112" s="115" t="s">
        <v>6</v>
      </c>
      <c r="Q112" s="115"/>
      <c r="R112" s="115"/>
      <c r="S112" s="115"/>
      <c r="T112" s="115"/>
      <c r="U112" s="115"/>
      <c r="V112" s="115" t="s">
        <v>6</v>
      </c>
      <c r="W112" s="115" t="s">
        <v>6</v>
      </c>
      <c r="X112" s="115"/>
      <c r="Y112" s="115"/>
      <c r="Z112" s="115"/>
      <c r="AA112" s="115"/>
      <c r="AB112" s="124"/>
      <c r="AC112" s="115" t="s">
        <v>6</v>
      </c>
      <c r="AD112" s="115" t="s">
        <v>6</v>
      </c>
      <c r="AE112" s="115"/>
      <c r="AF112" s="115"/>
      <c r="AG112" s="126"/>
      <c r="AH112" s="1"/>
      <c r="AI112" s="14" t="s">
        <v>7</v>
      </c>
      <c r="AJ112" s="7">
        <f>ROUNDDOWN(AJ111/AJ106,3)</f>
        <v>0.26600000000000001</v>
      </c>
      <c r="AL112" s="44"/>
      <c r="AM112" s="44"/>
      <c r="AN112" s="44"/>
      <c r="AO112" s="44"/>
      <c r="AP112" s="44"/>
      <c r="AQ112" s="44"/>
      <c r="AR112" s="44"/>
    </row>
    <row r="113" spans="1:44">
      <c r="B113" s="113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25"/>
      <c r="AC113" s="115"/>
      <c r="AD113" s="115"/>
      <c r="AE113" s="115"/>
      <c r="AF113" s="115"/>
      <c r="AG113" s="126"/>
      <c r="AH113" s="1"/>
      <c r="AI113" s="14" t="s">
        <v>8</v>
      </c>
      <c r="AJ113" s="6">
        <f>COUNTA(C114:AG114)</f>
        <v>10</v>
      </c>
      <c r="AL113" s="44"/>
      <c r="AM113" s="44"/>
      <c r="AN113" s="44"/>
      <c r="AO113" s="44"/>
      <c r="AP113" s="44"/>
      <c r="AQ113" s="44"/>
      <c r="AR113" s="44">
        <f>AJ113</f>
        <v>10</v>
      </c>
    </row>
    <row r="114" spans="1:44">
      <c r="B114" s="120" t="s">
        <v>5</v>
      </c>
      <c r="C114" s="118"/>
      <c r="D114" s="118"/>
      <c r="E114" s="118"/>
      <c r="F114" s="118"/>
      <c r="G114" s="118"/>
      <c r="H114" s="118" t="s">
        <v>6</v>
      </c>
      <c r="I114" s="118" t="s">
        <v>6</v>
      </c>
      <c r="J114" s="118"/>
      <c r="K114" s="118"/>
      <c r="L114" s="118"/>
      <c r="M114" s="118"/>
      <c r="N114" s="118"/>
      <c r="O114" s="118" t="s">
        <v>6</v>
      </c>
      <c r="P114" s="118" t="s">
        <v>6</v>
      </c>
      <c r="Q114" s="118"/>
      <c r="R114" s="118" t="s">
        <v>12</v>
      </c>
      <c r="S114" s="118" t="s">
        <v>12</v>
      </c>
      <c r="T114" s="118"/>
      <c r="U114" s="118"/>
      <c r="V114" s="118"/>
      <c r="W114" s="118" t="s">
        <v>6</v>
      </c>
      <c r="X114" s="118"/>
      <c r="Y114" s="118"/>
      <c r="Z114" s="118"/>
      <c r="AA114" s="118" t="s">
        <v>35</v>
      </c>
      <c r="AB114" s="118"/>
      <c r="AC114" s="118" t="s">
        <v>6</v>
      </c>
      <c r="AD114" s="118" t="s">
        <v>6</v>
      </c>
      <c r="AE114" s="118"/>
      <c r="AF114" s="118"/>
      <c r="AG114" s="127"/>
      <c r="AH114" s="1"/>
      <c r="AI114" s="14" t="s">
        <v>3</v>
      </c>
      <c r="AJ114" s="7">
        <f>ROUNDDOWN(AJ113/AJ106,3)</f>
        <v>0.33300000000000002</v>
      </c>
      <c r="AL114" s="50"/>
      <c r="AM114" s="50"/>
      <c r="AN114" s="50"/>
      <c r="AO114" s="50"/>
      <c r="AP114" s="50"/>
      <c r="AQ114" s="50"/>
      <c r="AR114" s="50"/>
    </row>
    <row r="115" spans="1:44">
      <c r="B115" s="121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28"/>
      <c r="AH115" s="1"/>
      <c r="AI115" s="14" t="s">
        <v>31</v>
      </c>
      <c r="AJ115" s="32" t="str">
        <f>IF(7&gt;COUNT($C108:$AG108),"対象外",IF(OR(AJ113&gt;=AJ109,AJ114&gt;=0.285),"達成","未達成"))</f>
        <v>達成</v>
      </c>
      <c r="AL115" s="50"/>
      <c r="AM115" s="50"/>
      <c r="AN115" s="50"/>
      <c r="AO115" s="50"/>
      <c r="AP115" s="50"/>
      <c r="AQ115" s="50"/>
      <c r="AR115" s="50"/>
    </row>
    <row r="116" spans="1:44">
      <c r="B116" s="52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1"/>
      <c r="AI116" s="61"/>
      <c r="AJ116" s="62"/>
      <c r="AL116" s="50"/>
      <c r="AM116" s="50"/>
      <c r="AN116" s="50"/>
      <c r="AO116" s="50"/>
      <c r="AP116" s="50"/>
      <c r="AQ116" s="50"/>
      <c r="AR116" s="50"/>
    </row>
    <row r="117" spans="1:44" ht="9.75" customHeight="1">
      <c r="B117" s="2"/>
      <c r="C117" s="51"/>
      <c r="D117" s="2"/>
      <c r="E117" s="2"/>
      <c r="F117" s="2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AL117" s="42" t="s">
        <v>41</v>
      </c>
      <c r="AM117" s="42" t="s">
        <v>38</v>
      </c>
      <c r="AN117" s="42" t="s">
        <v>42</v>
      </c>
      <c r="AO117" s="42" t="s">
        <v>30</v>
      </c>
      <c r="AP117" s="42" t="s">
        <v>43</v>
      </c>
      <c r="AQ117" s="42" t="s">
        <v>29</v>
      </c>
      <c r="AR117" s="42" t="s">
        <v>8</v>
      </c>
    </row>
    <row r="118" spans="1:44" ht="13.5" customHeight="1">
      <c r="A118" s="20" t="s">
        <v>16</v>
      </c>
      <c r="B118" s="15">
        <f>C120</f>
        <v>45931</v>
      </c>
      <c r="C118" s="2" t="s">
        <v>15</v>
      </c>
      <c r="D118" s="2"/>
      <c r="E118" s="2"/>
      <c r="F118" s="2"/>
      <c r="J118" s="2"/>
      <c r="K118" s="2"/>
      <c r="L118" s="2"/>
      <c r="P118" s="2"/>
      <c r="Q118" s="2"/>
      <c r="R118" s="2"/>
      <c r="V118" s="2"/>
      <c r="W118" s="2"/>
      <c r="X118" s="2"/>
      <c r="AB118" s="2"/>
      <c r="AC118" s="2"/>
      <c r="AD118" s="2"/>
      <c r="AF118" s="1"/>
      <c r="AI118" s="13" t="s">
        <v>41</v>
      </c>
      <c r="AJ118" s="46">
        <f>COUNT(C120:AG120)-AJ119</f>
        <v>31</v>
      </c>
      <c r="AL118" s="43">
        <f>AJ118</f>
        <v>31</v>
      </c>
      <c r="AM118" s="42"/>
      <c r="AN118" s="42"/>
      <c r="AO118" s="42"/>
      <c r="AP118" s="42"/>
      <c r="AQ118" s="44"/>
      <c r="AR118" s="44"/>
    </row>
    <row r="119" spans="1:44" ht="13.5" customHeight="1">
      <c r="B119" s="34" t="s">
        <v>39</v>
      </c>
      <c r="C119" s="47" t="str">
        <f>IF(C120="","",IF(OR(ISTEXT(C122),COUNT($C120:$AG120)&lt;7),"外",""))</f>
        <v/>
      </c>
      <c r="D119" s="47" t="str">
        <f t="shared" ref="D119" si="237">IF(D120="","",IF(OR(ISTEXT(D122),COUNT($C120:$AG120)&lt;7),"外",""))</f>
        <v/>
      </c>
      <c r="E119" s="47" t="str">
        <f t="shared" ref="E119" si="238">IF(E120="","",IF(OR(ISTEXT(E122),COUNT($C120:$AG120)&lt;7),"外",""))</f>
        <v/>
      </c>
      <c r="F119" s="47" t="str">
        <f t="shared" ref="F119" si="239">IF(F120="","",IF(OR(ISTEXT(F122),COUNT($C120:$AG120)&lt;7),"外",""))</f>
        <v/>
      </c>
      <c r="G119" s="47" t="str">
        <f t="shared" ref="G119" si="240">IF(G120="","",IF(OR(ISTEXT(G122),COUNT($C120:$AG120)&lt;7),"外",""))</f>
        <v/>
      </c>
      <c r="H119" s="47" t="str">
        <f t="shared" ref="H119" si="241">IF(H120="","",IF(OR(ISTEXT(H122),COUNT($C120:$AG120)&lt;7),"外",""))</f>
        <v/>
      </c>
      <c r="I119" s="48" t="str">
        <f>IF(I120="","",IF(ISTEXT(I122),"外",""))</f>
        <v/>
      </c>
      <c r="J119" s="48" t="str">
        <f t="shared" ref="J119" si="242">IF(J120="","",IF(ISTEXT(J122),"外",""))</f>
        <v/>
      </c>
      <c r="K119" s="48" t="str">
        <f t="shared" ref="K119" si="243">IF(K120="","",IF(ISTEXT(K122),"外",""))</f>
        <v/>
      </c>
      <c r="L119" s="48" t="str">
        <f t="shared" ref="L119" si="244">IF(L120="","",IF(ISTEXT(L122),"外",""))</f>
        <v/>
      </c>
      <c r="M119" s="48" t="str">
        <f t="shared" ref="M119" si="245">IF(M120="","",IF(ISTEXT(M122),"外",""))</f>
        <v/>
      </c>
      <c r="N119" s="48" t="str">
        <f t="shared" ref="N119" si="246">IF(N120="","",IF(ISTEXT(N122),"外",""))</f>
        <v/>
      </c>
      <c r="O119" s="48" t="str">
        <f t="shared" ref="O119" si="247">IF(O120="","",IF(ISTEXT(O122),"外",""))</f>
        <v/>
      </c>
      <c r="P119" s="48" t="str">
        <f t="shared" ref="P119" si="248">IF(P120="","",IF(ISTEXT(P122),"外",""))</f>
        <v/>
      </c>
      <c r="Q119" s="48" t="str">
        <f t="shared" ref="Q119" si="249">IF(Q120="","",IF(ISTEXT(Q122),"外",""))</f>
        <v/>
      </c>
      <c r="R119" s="48" t="str">
        <f t="shared" ref="R119" si="250">IF(R120="","",IF(ISTEXT(R122),"外",""))</f>
        <v/>
      </c>
      <c r="S119" s="48" t="str">
        <f t="shared" ref="S119" si="251">IF(S120="","",IF(ISTEXT(S122),"外",""))</f>
        <v/>
      </c>
      <c r="T119" s="48" t="str">
        <f t="shared" ref="T119" si="252">IF(T120="","",IF(ISTEXT(T122),"外",""))</f>
        <v/>
      </c>
      <c r="U119" s="48" t="str">
        <f t="shared" ref="U119" si="253">IF(U120="","",IF(ISTEXT(U122),"外",""))</f>
        <v/>
      </c>
      <c r="V119" s="48" t="str">
        <f t="shared" ref="V119" si="254">IF(V120="","",IF(ISTEXT(V122),"外",""))</f>
        <v/>
      </c>
      <c r="W119" s="48" t="str">
        <f t="shared" ref="W119" si="255">IF(W120="","",IF(ISTEXT(W122),"外",""))</f>
        <v/>
      </c>
      <c r="X119" s="48" t="str">
        <f t="shared" ref="X119" si="256">IF(X120="","",IF(ISTEXT(X122),"外",""))</f>
        <v/>
      </c>
      <c r="Y119" s="48" t="str">
        <f t="shared" ref="Y119" si="257">IF(Y120="","",IF(ISTEXT(Y122),"外",""))</f>
        <v/>
      </c>
      <c r="Z119" s="48" t="str">
        <f t="shared" ref="Z119" si="258">IF(Z120="","",IF(ISTEXT(Z122),"外",""))</f>
        <v/>
      </c>
      <c r="AA119" s="48" t="str">
        <f t="shared" ref="AA119" si="259">IF(AA120="","",IF(ISTEXT(AA122),"外",""))</f>
        <v/>
      </c>
      <c r="AB119" s="48" t="str">
        <f t="shared" ref="AB119" si="260">IF(AB120="","",IF(ISTEXT(AB122),"外",""))</f>
        <v/>
      </c>
      <c r="AC119" s="48" t="str">
        <f t="shared" ref="AC119" si="261">IF(AC120="","",IF(ISTEXT(AC122),"外",""))</f>
        <v/>
      </c>
      <c r="AD119" s="48" t="str">
        <f t="shared" ref="AD119" si="262">IF(AD120="","",IF(ISTEXT(AD122),"外",""))</f>
        <v/>
      </c>
      <c r="AE119" s="48" t="str">
        <f t="shared" ref="AE119" si="263">IF(AE120="","",IF(ISTEXT(AE122),"外",""))</f>
        <v/>
      </c>
      <c r="AF119" s="48" t="str">
        <f t="shared" ref="AF119" si="264">IF(AF120="","",IF(ISTEXT(AF122),"外",""))</f>
        <v/>
      </c>
      <c r="AG119" s="48" t="str">
        <f t="shared" ref="AG119" si="265">IF(AG120="","",IF(ISTEXT(AG122),"外",""))</f>
        <v/>
      </c>
      <c r="AI119" s="14" t="s">
        <v>38</v>
      </c>
      <c r="AJ119" s="41">
        <f>COUNTIF(C119:AG119,"外")</f>
        <v>0</v>
      </c>
      <c r="AL119" s="42"/>
      <c r="AM119" s="42">
        <f>AJ119</f>
        <v>0</v>
      </c>
      <c r="AN119" s="42"/>
      <c r="AO119" s="42"/>
      <c r="AP119" s="42"/>
      <c r="AQ119" s="44"/>
      <c r="AR119" s="44"/>
    </row>
    <row r="120" spans="1:44">
      <c r="B120" s="3" t="s">
        <v>9</v>
      </c>
      <c r="C120" s="31">
        <f>IF(EDATE(B106,1)&gt;$G$9,"",EDATE(B106,1))</f>
        <v>45931</v>
      </c>
      <c r="D120" s="11">
        <f t="shared" ref="D120:AG120" si="266">IF(MONTH($C120)&lt;MONTH($C120+C$1),"",IF(($C120+C$1)&gt;$G$9,"",IF(C120=EOMONTH(($C120-DAY($C120)+D$1),0),"",IF(C120="","",C120+1))))</f>
        <v>45932</v>
      </c>
      <c r="E120" s="11">
        <f t="shared" si="266"/>
        <v>45933</v>
      </c>
      <c r="F120" s="11">
        <f t="shared" si="266"/>
        <v>45934</v>
      </c>
      <c r="G120" s="11">
        <f t="shared" si="266"/>
        <v>45935</v>
      </c>
      <c r="H120" s="11">
        <f t="shared" si="266"/>
        <v>45936</v>
      </c>
      <c r="I120" s="11">
        <f t="shared" si="266"/>
        <v>45937</v>
      </c>
      <c r="J120" s="11">
        <f t="shared" si="266"/>
        <v>45938</v>
      </c>
      <c r="K120" s="11">
        <f t="shared" si="266"/>
        <v>45939</v>
      </c>
      <c r="L120" s="11">
        <f t="shared" si="266"/>
        <v>45940</v>
      </c>
      <c r="M120" s="11">
        <f t="shared" si="266"/>
        <v>45941</v>
      </c>
      <c r="N120" s="11">
        <f t="shared" si="266"/>
        <v>45942</v>
      </c>
      <c r="O120" s="11">
        <f t="shared" si="266"/>
        <v>45943</v>
      </c>
      <c r="P120" s="11">
        <f t="shared" si="266"/>
        <v>45944</v>
      </c>
      <c r="Q120" s="11">
        <f t="shared" si="266"/>
        <v>45945</v>
      </c>
      <c r="R120" s="11">
        <f t="shared" si="266"/>
        <v>45946</v>
      </c>
      <c r="S120" s="11">
        <f t="shared" si="266"/>
        <v>45947</v>
      </c>
      <c r="T120" s="11">
        <f t="shared" si="266"/>
        <v>45948</v>
      </c>
      <c r="U120" s="11">
        <f t="shared" si="266"/>
        <v>45949</v>
      </c>
      <c r="V120" s="11">
        <f t="shared" si="266"/>
        <v>45950</v>
      </c>
      <c r="W120" s="11">
        <f t="shared" si="266"/>
        <v>45951</v>
      </c>
      <c r="X120" s="11">
        <f t="shared" si="266"/>
        <v>45952</v>
      </c>
      <c r="Y120" s="11">
        <f t="shared" si="266"/>
        <v>45953</v>
      </c>
      <c r="Z120" s="11">
        <f t="shared" si="266"/>
        <v>45954</v>
      </c>
      <c r="AA120" s="11">
        <f t="shared" si="266"/>
        <v>45955</v>
      </c>
      <c r="AB120" s="11">
        <f t="shared" si="266"/>
        <v>45956</v>
      </c>
      <c r="AC120" s="11">
        <f t="shared" si="266"/>
        <v>45957</v>
      </c>
      <c r="AD120" s="11">
        <f t="shared" si="266"/>
        <v>45958</v>
      </c>
      <c r="AE120" s="11">
        <f t="shared" si="266"/>
        <v>45959</v>
      </c>
      <c r="AF120" s="11">
        <f t="shared" si="266"/>
        <v>45960</v>
      </c>
      <c r="AG120" s="12">
        <f t="shared" si="266"/>
        <v>45961</v>
      </c>
      <c r="AH120" s="4"/>
      <c r="AI120" s="14" t="s">
        <v>42</v>
      </c>
      <c r="AJ120" s="41">
        <f>COUNT(C120:AG120)-AJ122</f>
        <v>31</v>
      </c>
      <c r="AL120" s="44"/>
      <c r="AM120" s="44"/>
      <c r="AN120" s="44">
        <f>AJ120</f>
        <v>31</v>
      </c>
      <c r="AO120" s="44"/>
      <c r="AP120" s="44"/>
      <c r="AQ120" s="44"/>
      <c r="AR120" s="44"/>
    </row>
    <row r="121" spans="1:44">
      <c r="B121" s="5" t="s">
        <v>4</v>
      </c>
      <c r="C121" s="18" t="str">
        <f t="shared" ref="C121:AG121" si="267">TEXT(C120,"aaa")</f>
        <v>水</v>
      </c>
      <c r="D121" s="16" t="str">
        <f t="shared" si="267"/>
        <v>木</v>
      </c>
      <c r="E121" s="16" t="str">
        <f t="shared" si="267"/>
        <v>金</v>
      </c>
      <c r="F121" s="16" t="str">
        <f t="shared" si="267"/>
        <v>土</v>
      </c>
      <c r="G121" s="16" t="str">
        <f t="shared" si="267"/>
        <v>日</v>
      </c>
      <c r="H121" s="16" t="str">
        <f t="shared" si="267"/>
        <v>月</v>
      </c>
      <c r="I121" s="16" t="str">
        <f t="shared" si="267"/>
        <v>火</v>
      </c>
      <c r="J121" s="16" t="str">
        <f t="shared" si="267"/>
        <v>水</v>
      </c>
      <c r="K121" s="16" t="str">
        <f t="shared" si="267"/>
        <v>木</v>
      </c>
      <c r="L121" s="16" t="str">
        <f t="shared" si="267"/>
        <v>金</v>
      </c>
      <c r="M121" s="16" t="str">
        <f t="shared" si="267"/>
        <v>土</v>
      </c>
      <c r="N121" s="16" t="str">
        <f t="shared" si="267"/>
        <v>日</v>
      </c>
      <c r="O121" s="16" t="str">
        <f t="shared" si="267"/>
        <v>月</v>
      </c>
      <c r="P121" s="16" t="str">
        <f t="shared" si="267"/>
        <v>火</v>
      </c>
      <c r="Q121" s="16" t="str">
        <f t="shared" si="267"/>
        <v>水</v>
      </c>
      <c r="R121" s="16" t="str">
        <f t="shared" si="267"/>
        <v>木</v>
      </c>
      <c r="S121" s="16" t="str">
        <f t="shared" si="267"/>
        <v>金</v>
      </c>
      <c r="T121" s="16" t="str">
        <f t="shared" si="267"/>
        <v>土</v>
      </c>
      <c r="U121" s="16" t="str">
        <f t="shared" si="267"/>
        <v>日</v>
      </c>
      <c r="V121" s="16" t="str">
        <f t="shared" si="267"/>
        <v>月</v>
      </c>
      <c r="W121" s="16" t="str">
        <f t="shared" si="267"/>
        <v>火</v>
      </c>
      <c r="X121" s="16" t="str">
        <f t="shared" si="267"/>
        <v>水</v>
      </c>
      <c r="Y121" s="16" t="str">
        <f t="shared" si="267"/>
        <v>木</v>
      </c>
      <c r="Z121" s="16" t="str">
        <f t="shared" si="267"/>
        <v>金</v>
      </c>
      <c r="AA121" s="16" t="str">
        <f t="shared" si="267"/>
        <v>土</v>
      </c>
      <c r="AB121" s="16" t="str">
        <f t="shared" si="267"/>
        <v>日</v>
      </c>
      <c r="AC121" s="16" t="str">
        <f t="shared" si="267"/>
        <v>月</v>
      </c>
      <c r="AD121" s="16" t="str">
        <f t="shared" si="267"/>
        <v>火</v>
      </c>
      <c r="AE121" s="16" t="str">
        <f t="shared" si="267"/>
        <v>水</v>
      </c>
      <c r="AF121" s="16" t="str">
        <f t="shared" si="267"/>
        <v>木</v>
      </c>
      <c r="AG121" s="17" t="str">
        <f t="shared" si="267"/>
        <v>金</v>
      </c>
      <c r="AH121" s="1"/>
      <c r="AI121" s="14" t="s">
        <v>30</v>
      </c>
      <c r="AJ121" s="41">
        <f>COUNTIFS(C121:AG121,"土",C122:AG122,"")+COUNTIFS(C121:AG121,"日",C122:AG122,"")</f>
        <v>8</v>
      </c>
      <c r="AL121" s="44"/>
      <c r="AM121" s="44"/>
      <c r="AN121" s="44"/>
      <c r="AO121" s="44">
        <f>AJ121</f>
        <v>8</v>
      </c>
      <c r="AP121" s="44"/>
      <c r="AQ121" s="44"/>
      <c r="AR121" s="44"/>
    </row>
    <row r="122" spans="1:44" ht="13.5" customHeight="1">
      <c r="B122" s="91" t="s">
        <v>13</v>
      </c>
      <c r="C122" s="93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116"/>
      <c r="AC122" s="116"/>
      <c r="AD122" s="116"/>
      <c r="AE122" s="90"/>
      <c r="AF122" s="90"/>
      <c r="AG122" s="111"/>
      <c r="AH122" s="1"/>
      <c r="AI122" s="14" t="s">
        <v>43</v>
      </c>
      <c r="AJ122" s="41">
        <f>COUNTA(C122:AG123)</f>
        <v>0</v>
      </c>
      <c r="AL122" s="44"/>
      <c r="AM122" s="44"/>
      <c r="AN122" s="45"/>
      <c r="AO122" s="44"/>
      <c r="AP122" s="44">
        <f>AJ122</f>
        <v>0</v>
      </c>
      <c r="AQ122" s="44"/>
      <c r="AR122" s="44"/>
    </row>
    <row r="123" spans="1:44" ht="13.5" customHeight="1">
      <c r="B123" s="92"/>
      <c r="C123" s="93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117"/>
      <c r="AC123" s="117"/>
      <c r="AD123" s="117"/>
      <c r="AE123" s="90"/>
      <c r="AF123" s="90"/>
      <c r="AG123" s="111"/>
      <c r="AH123" s="1"/>
      <c r="AI123" s="14" t="s">
        <v>29</v>
      </c>
      <c r="AJ123" s="41">
        <f>COUNTA(C124:AG125)</f>
        <v>8</v>
      </c>
      <c r="AL123" s="44"/>
      <c r="AM123" s="44"/>
      <c r="AN123" s="44"/>
      <c r="AO123" s="44"/>
      <c r="AP123" s="44"/>
      <c r="AQ123" s="44">
        <f>AJ123</f>
        <v>8</v>
      </c>
      <c r="AR123" s="44"/>
    </row>
    <row r="124" spans="1:44" ht="13.5" customHeight="1">
      <c r="B124" s="112" t="s">
        <v>0</v>
      </c>
      <c r="C124" s="115"/>
      <c r="D124" s="115"/>
      <c r="E124" s="115"/>
      <c r="F124" s="115" t="s">
        <v>6</v>
      </c>
      <c r="G124" s="115" t="s">
        <v>6</v>
      </c>
      <c r="H124" s="115"/>
      <c r="I124" s="115"/>
      <c r="J124" s="115"/>
      <c r="K124" s="115"/>
      <c r="L124" s="115"/>
      <c r="M124" s="115" t="s">
        <v>6</v>
      </c>
      <c r="N124" s="115" t="s">
        <v>6</v>
      </c>
      <c r="O124" s="115"/>
      <c r="P124" s="115"/>
      <c r="Q124" s="115"/>
      <c r="R124" s="115"/>
      <c r="S124" s="115"/>
      <c r="T124" s="115" t="s">
        <v>6</v>
      </c>
      <c r="U124" s="115" t="s">
        <v>6</v>
      </c>
      <c r="V124" s="115"/>
      <c r="W124" s="115"/>
      <c r="X124" s="115"/>
      <c r="Y124" s="115"/>
      <c r="Z124" s="115"/>
      <c r="AA124" s="115" t="s">
        <v>6</v>
      </c>
      <c r="AB124" s="115" t="s">
        <v>6</v>
      </c>
      <c r="AC124" s="124"/>
      <c r="AD124" s="124"/>
      <c r="AE124" s="115"/>
      <c r="AF124" s="115"/>
      <c r="AG124" s="126"/>
      <c r="AH124" s="1"/>
      <c r="AI124" s="14" t="s">
        <v>7</v>
      </c>
      <c r="AJ124" s="7">
        <f>ROUNDDOWN(AJ123/AJ118,3)</f>
        <v>0.25800000000000001</v>
      </c>
      <c r="AL124" s="44"/>
      <c r="AM124" s="44"/>
      <c r="AN124" s="44"/>
      <c r="AO124" s="44"/>
      <c r="AP124" s="44"/>
      <c r="AQ124" s="44"/>
      <c r="AR124" s="44"/>
    </row>
    <row r="125" spans="1:44">
      <c r="B125" s="113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25"/>
      <c r="AD125" s="125"/>
      <c r="AE125" s="115"/>
      <c r="AF125" s="115"/>
      <c r="AG125" s="126"/>
      <c r="AH125" s="1"/>
      <c r="AI125" s="14" t="s">
        <v>8</v>
      </c>
      <c r="AJ125" s="6">
        <f>COUNTA(C126:AG126)</f>
        <v>8</v>
      </c>
      <c r="AL125" s="44"/>
      <c r="AM125" s="44"/>
      <c r="AN125" s="44"/>
      <c r="AO125" s="44"/>
      <c r="AP125" s="44"/>
      <c r="AQ125" s="44"/>
      <c r="AR125" s="44">
        <f>AJ125</f>
        <v>8</v>
      </c>
    </row>
    <row r="126" spans="1:44">
      <c r="B126" s="120" t="s">
        <v>5</v>
      </c>
      <c r="C126" s="118"/>
      <c r="D126" s="118"/>
      <c r="E126" s="118"/>
      <c r="F126" s="118" t="s">
        <v>6</v>
      </c>
      <c r="G126" s="118" t="s">
        <v>6</v>
      </c>
      <c r="H126" s="118"/>
      <c r="I126" s="118"/>
      <c r="J126" s="118"/>
      <c r="K126" s="118"/>
      <c r="L126" s="118"/>
      <c r="M126" s="118" t="s">
        <v>6</v>
      </c>
      <c r="N126" s="118" t="s">
        <v>6</v>
      </c>
      <c r="O126" s="118"/>
      <c r="P126" s="118"/>
      <c r="Q126" s="118"/>
      <c r="R126" s="118"/>
      <c r="S126" s="118"/>
      <c r="T126" s="118" t="s">
        <v>6</v>
      </c>
      <c r="U126" s="118" t="s">
        <v>6</v>
      </c>
      <c r="V126" s="118"/>
      <c r="W126" s="118"/>
      <c r="X126" s="118"/>
      <c r="Y126" s="118"/>
      <c r="Z126" s="118"/>
      <c r="AA126" s="118" t="s">
        <v>6</v>
      </c>
      <c r="AB126" s="118" t="s">
        <v>6</v>
      </c>
      <c r="AC126" s="129"/>
      <c r="AD126" s="129"/>
      <c r="AE126" s="118"/>
      <c r="AF126" s="118"/>
      <c r="AG126" s="127"/>
      <c r="AH126" s="1"/>
      <c r="AI126" s="14" t="s">
        <v>3</v>
      </c>
      <c r="AJ126" s="7">
        <f>ROUNDDOWN(AJ125/AJ118,3)</f>
        <v>0.25800000000000001</v>
      </c>
      <c r="AL126" s="50"/>
      <c r="AM126" s="50"/>
      <c r="AN126" s="50"/>
      <c r="AO126" s="50"/>
      <c r="AP126" s="50"/>
      <c r="AQ126" s="50"/>
      <c r="AR126" s="50"/>
    </row>
    <row r="127" spans="1:44">
      <c r="B127" s="121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30"/>
      <c r="AD127" s="130"/>
      <c r="AE127" s="119"/>
      <c r="AF127" s="119"/>
      <c r="AG127" s="128"/>
      <c r="AH127" s="1"/>
      <c r="AI127" s="14" t="s">
        <v>31</v>
      </c>
      <c r="AJ127" s="32" t="str">
        <f>IF(7&gt;COUNT($C120:$AG120),"対象外",IF(OR(AJ125&gt;=AJ121,AJ126&gt;=0.285),"達成","未達成"))</f>
        <v>達成</v>
      </c>
      <c r="AL127" s="50"/>
      <c r="AM127" s="50"/>
      <c r="AN127" s="50"/>
      <c r="AO127" s="50"/>
      <c r="AP127" s="50"/>
      <c r="AQ127" s="50"/>
      <c r="AR127" s="50"/>
    </row>
    <row r="128" spans="1:44">
      <c r="B128" s="52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1"/>
      <c r="AI128" s="61"/>
      <c r="AJ128" s="62"/>
      <c r="AL128" s="50"/>
      <c r="AM128" s="50"/>
      <c r="AN128" s="50"/>
      <c r="AO128" s="50"/>
      <c r="AP128" s="50"/>
      <c r="AQ128" s="50"/>
      <c r="AR128" s="50"/>
    </row>
    <row r="129" spans="1:44" ht="9.75" customHeight="1">
      <c r="B129" s="19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L129" s="42" t="s">
        <v>41</v>
      </c>
      <c r="AM129" s="42" t="s">
        <v>38</v>
      </c>
      <c r="AN129" s="42" t="s">
        <v>42</v>
      </c>
      <c r="AO129" s="42" t="s">
        <v>30</v>
      </c>
      <c r="AP129" s="42" t="s">
        <v>43</v>
      </c>
      <c r="AQ129" s="42" t="s">
        <v>29</v>
      </c>
      <c r="AR129" s="42" t="s">
        <v>8</v>
      </c>
    </row>
    <row r="130" spans="1:44" ht="13.5" customHeight="1">
      <c r="A130" s="20" t="s">
        <v>16</v>
      </c>
      <c r="B130" s="15">
        <f>C132</f>
        <v>45962</v>
      </c>
      <c r="C130" s="2" t="s">
        <v>15</v>
      </c>
      <c r="D130" s="2"/>
      <c r="E130" s="2"/>
      <c r="F130" s="2"/>
      <c r="J130" s="2"/>
      <c r="K130" s="2"/>
      <c r="L130" s="2"/>
      <c r="P130" s="2"/>
      <c r="Q130" s="2"/>
      <c r="R130" s="2"/>
      <c r="V130" s="2"/>
      <c r="W130" s="2"/>
      <c r="X130" s="2"/>
      <c r="AB130" s="2"/>
      <c r="AC130" s="2"/>
      <c r="AD130" s="2"/>
      <c r="AF130" s="1"/>
      <c r="AI130" s="13" t="s">
        <v>41</v>
      </c>
      <c r="AJ130" s="46">
        <f>COUNT(C132:AG132)-AJ131</f>
        <v>30</v>
      </c>
      <c r="AL130" s="43">
        <f>AJ130</f>
        <v>30</v>
      </c>
      <c r="AM130" s="42"/>
      <c r="AN130" s="42"/>
      <c r="AO130" s="42"/>
      <c r="AP130" s="42"/>
      <c r="AQ130" s="44"/>
      <c r="AR130" s="44"/>
    </row>
    <row r="131" spans="1:44" ht="13.5" customHeight="1">
      <c r="B131" s="34" t="s">
        <v>39</v>
      </c>
      <c r="C131" s="47" t="str">
        <f>IF(C132="","",IF(OR(ISTEXT(C134),COUNT($C132:$AG132)&lt;7),"外",""))</f>
        <v/>
      </c>
      <c r="D131" s="47" t="str">
        <f t="shared" ref="D131" si="268">IF(D132="","",IF(OR(ISTEXT(D134),COUNT($C132:$AG132)&lt;7),"外",""))</f>
        <v/>
      </c>
      <c r="E131" s="47" t="str">
        <f t="shared" ref="E131" si="269">IF(E132="","",IF(OR(ISTEXT(E134),COUNT($C132:$AG132)&lt;7),"外",""))</f>
        <v/>
      </c>
      <c r="F131" s="47" t="str">
        <f t="shared" ref="F131" si="270">IF(F132="","",IF(OR(ISTEXT(F134),COUNT($C132:$AG132)&lt;7),"外",""))</f>
        <v/>
      </c>
      <c r="G131" s="47" t="str">
        <f t="shared" ref="G131" si="271">IF(G132="","",IF(OR(ISTEXT(G134),COUNT($C132:$AG132)&lt;7),"外",""))</f>
        <v/>
      </c>
      <c r="H131" s="47" t="str">
        <f t="shared" ref="H131" si="272">IF(H132="","",IF(OR(ISTEXT(H134),COUNT($C132:$AG132)&lt;7),"外",""))</f>
        <v/>
      </c>
      <c r="I131" s="48" t="str">
        <f>IF(I132="","",IF(ISTEXT(I134),"外",""))</f>
        <v/>
      </c>
      <c r="J131" s="48" t="str">
        <f t="shared" ref="J131" si="273">IF(J132="","",IF(ISTEXT(J134),"外",""))</f>
        <v/>
      </c>
      <c r="K131" s="48" t="str">
        <f t="shared" ref="K131" si="274">IF(K132="","",IF(ISTEXT(K134),"外",""))</f>
        <v/>
      </c>
      <c r="L131" s="48" t="str">
        <f t="shared" ref="L131" si="275">IF(L132="","",IF(ISTEXT(L134),"外",""))</f>
        <v/>
      </c>
      <c r="M131" s="48" t="str">
        <f t="shared" ref="M131" si="276">IF(M132="","",IF(ISTEXT(M134),"外",""))</f>
        <v/>
      </c>
      <c r="N131" s="48" t="str">
        <f t="shared" ref="N131" si="277">IF(N132="","",IF(ISTEXT(N134),"外",""))</f>
        <v/>
      </c>
      <c r="O131" s="48" t="str">
        <f t="shared" ref="O131" si="278">IF(O132="","",IF(ISTEXT(O134),"外",""))</f>
        <v/>
      </c>
      <c r="P131" s="48" t="str">
        <f t="shared" ref="P131" si="279">IF(P132="","",IF(ISTEXT(P134),"外",""))</f>
        <v/>
      </c>
      <c r="Q131" s="48" t="str">
        <f t="shared" ref="Q131" si="280">IF(Q132="","",IF(ISTEXT(Q134),"外",""))</f>
        <v/>
      </c>
      <c r="R131" s="48" t="str">
        <f t="shared" ref="R131" si="281">IF(R132="","",IF(ISTEXT(R134),"外",""))</f>
        <v/>
      </c>
      <c r="S131" s="48" t="str">
        <f t="shared" ref="S131" si="282">IF(S132="","",IF(ISTEXT(S134),"外",""))</f>
        <v/>
      </c>
      <c r="T131" s="48" t="str">
        <f t="shared" ref="T131" si="283">IF(T132="","",IF(ISTEXT(T134),"外",""))</f>
        <v/>
      </c>
      <c r="U131" s="48" t="str">
        <f t="shared" ref="U131" si="284">IF(U132="","",IF(ISTEXT(U134),"外",""))</f>
        <v/>
      </c>
      <c r="V131" s="48" t="str">
        <f t="shared" ref="V131" si="285">IF(V132="","",IF(ISTEXT(V134),"外",""))</f>
        <v/>
      </c>
      <c r="W131" s="48" t="str">
        <f t="shared" ref="W131" si="286">IF(W132="","",IF(ISTEXT(W134),"外",""))</f>
        <v/>
      </c>
      <c r="X131" s="48" t="str">
        <f t="shared" ref="X131" si="287">IF(X132="","",IF(ISTEXT(X134),"外",""))</f>
        <v/>
      </c>
      <c r="Y131" s="48" t="str">
        <f t="shared" ref="Y131" si="288">IF(Y132="","",IF(ISTEXT(Y134),"外",""))</f>
        <v/>
      </c>
      <c r="Z131" s="48" t="str">
        <f t="shared" ref="Z131" si="289">IF(Z132="","",IF(ISTEXT(Z134),"外",""))</f>
        <v/>
      </c>
      <c r="AA131" s="48" t="str">
        <f t="shared" ref="AA131" si="290">IF(AA132="","",IF(ISTEXT(AA134),"外",""))</f>
        <v/>
      </c>
      <c r="AB131" s="48" t="str">
        <f t="shared" ref="AB131" si="291">IF(AB132="","",IF(ISTEXT(AB134),"外",""))</f>
        <v/>
      </c>
      <c r="AC131" s="48" t="str">
        <f t="shared" ref="AC131" si="292">IF(AC132="","",IF(ISTEXT(AC134),"外",""))</f>
        <v/>
      </c>
      <c r="AD131" s="48" t="str">
        <f t="shared" ref="AD131" si="293">IF(AD132="","",IF(ISTEXT(AD134),"外",""))</f>
        <v/>
      </c>
      <c r="AE131" s="48" t="str">
        <f t="shared" ref="AE131" si="294">IF(AE132="","",IF(ISTEXT(AE134),"外",""))</f>
        <v/>
      </c>
      <c r="AF131" s="48" t="str">
        <f t="shared" ref="AF131" si="295">IF(AF132="","",IF(ISTEXT(AF134),"外",""))</f>
        <v/>
      </c>
      <c r="AG131" s="48" t="str">
        <f t="shared" ref="AG131" si="296">IF(AG132="","",IF(ISTEXT(AG134),"外",""))</f>
        <v/>
      </c>
      <c r="AI131" s="14" t="s">
        <v>38</v>
      </c>
      <c r="AJ131" s="41">
        <f>COUNTIF(C131:AG131,"外")</f>
        <v>0</v>
      </c>
      <c r="AL131" s="42"/>
      <c r="AM131" s="42">
        <f>AJ131</f>
        <v>0</v>
      </c>
      <c r="AN131" s="42"/>
      <c r="AO131" s="42"/>
      <c r="AP131" s="42"/>
      <c r="AQ131" s="44"/>
      <c r="AR131" s="44"/>
    </row>
    <row r="132" spans="1:44">
      <c r="B132" s="3" t="s">
        <v>9</v>
      </c>
      <c r="C132" s="30">
        <f>IF(EDATE(B118,1)&gt;$G$9,"",EDATE(B118,1))</f>
        <v>45962</v>
      </c>
      <c r="D132" s="11">
        <f>IF(MONTH($C132)&lt;MONTH($C132+C$1),"",IF(($C132+C$1)&gt;$G$9,"",IF(C132=EOMONTH(($C132-DAY($C132)+D$1),0),"",IF(C132="","",C132+1))))</f>
        <v>45963</v>
      </c>
      <c r="E132" s="11">
        <f t="shared" ref="E132:AG132" si="297">IF(MONTH($C132)&lt;MONTH($C132+D$1),"",IF(($C132+D$1)&gt;$G$9,"",IF(D132=EOMONTH(($C132-DAY($C132)+E$1),0),"",IF(D132="","",D132+1))))</f>
        <v>45964</v>
      </c>
      <c r="F132" s="11">
        <f t="shared" si="297"/>
        <v>45965</v>
      </c>
      <c r="G132" s="11">
        <f t="shared" si="297"/>
        <v>45966</v>
      </c>
      <c r="H132" s="11">
        <f t="shared" si="297"/>
        <v>45967</v>
      </c>
      <c r="I132" s="11">
        <f t="shared" si="297"/>
        <v>45968</v>
      </c>
      <c r="J132" s="11">
        <f t="shared" si="297"/>
        <v>45969</v>
      </c>
      <c r="K132" s="11">
        <f t="shared" si="297"/>
        <v>45970</v>
      </c>
      <c r="L132" s="11">
        <f t="shared" si="297"/>
        <v>45971</v>
      </c>
      <c r="M132" s="11">
        <f t="shared" si="297"/>
        <v>45972</v>
      </c>
      <c r="N132" s="11">
        <f t="shared" si="297"/>
        <v>45973</v>
      </c>
      <c r="O132" s="11">
        <f t="shared" si="297"/>
        <v>45974</v>
      </c>
      <c r="P132" s="11">
        <f t="shared" si="297"/>
        <v>45975</v>
      </c>
      <c r="Q132" s="11">
        <f t="shared" si="297"/>
        <v>45976</v>
      </c>
      <c r="R132" s="11">
        <f t="shared" si="297"/>
        <v>45977</v>
      </c>
      <c r="S132" s="11">
        <f t="shared" si="297"/>
        <v>45978</v>
      </c>
      <c r="T132" s="11">
        <f t="shared" si="297"/>
        <v>45979</v>
      </c>
      <c r="U132" s="11">
        <f t="shared" si="297"/>
        <v>45980</v>
      </c>
      <c r="V132" s="11">
        <f t="shared" si="297"/>
        <v>45981</v>
      </c>
      <c r="W132" s="11">
        <f t="shared" si="297"/>
        <v>45982</v>
      </c>
      <c r="X132" s="11">
        <f t="shared" si="297"/>
        <v>45983</v>
      </c>
      <c r="Y132" s="11">
        <f t="shared" si="297"/>
        <v>45984</v>
      </c>
      <c r="Z132" s="11">
        <f t="shared" si="297"/>
        <v>45985</v>
      </c>
      <c r="AA132" s="11">
        <f t="shared" si="297"/>
        <v>45986</v>
      </c>
      <c r="AB132" s="11">
        <f t="shared" si="297"/>
        <v>45987</v>
      </c>
      <c r="AC132" s="11">
        <f t="shared" si="297"/>
        <v>45988</v>
      </c>
      <c r="AD132" s="11">
        <f t="shared" si="297"/>
        <v>45989</v>
      </c>
      <c r="AE132" s="11">
        <f t="shared" si="297"/>
        <v>45990</v>
      </c>
      <c r="AF132" s="11">
        <f t="shared" si="297"/>
        <v>45991</v>
      </c>
      <c r="AG132" s="12" t="str">
        <f t="shared" si="297"/>
        <v/>
      </c>
      <c r="AH132" s="4"/>
      <c r="AI132" s="14" t="s">
        <v>42</v>
      </c>
      <c r="AJ132" s="41">
        <f>COUNT(C132:AG132)-AJ134</f>
        <v>30</v>
      </c>
      <c r="AL132" s="44"/>
      <c r="AM132" s="44"/>
      <c r="AN132" s="44">
        <f>AJ132</f>
        <v>30</v>
      </c>
      <c r="AO132" s="44"/>
      <c r="AP132" s="44"/>
      <c r="AQ132" s="44"/>
      <c r="AR132" s="44"/>
    </row>
    <row r="133" spans="1:44">
      <c r="B133" s="5" t="s">
        <v>4</v>
      </c>
      <c r="C133" s="21" t="str">
        <f t="shared" ref="C133:AG133" si="298">TEXT(C132,"aaa")</f>
        <v>土</v>
      </c>
      <c r="D133" s="16" t="str">
        <f t="shared" si="298"/>
        <v>日</v>
      </c>
      <c r="E133" s="16" t="str">
        <f t="shared" si="298"/>
        <v>月</v>
      </c>
      <c r="F133" s="16" t="str">
        <f t="shared" si="298"/>
        <v>火</v>
      </c>
      <c r="G133" s="16" t="str">
        <f t="shared" si="298"/>
        <v>水</v>
      </c>
      <c r="H133" s="16" t="str">
        <f t="shared" si="298"/>
        <v>木</v>
      </c>
      <c r="I133" s="16" t="str">
        <f t="shared" si="298"/>
        <v>金</v>
      </c>
      <c r="J133" s="16" t="str">
        <f t="shared" si="298"/>
        <v>土</v>
      </c>
      <c r="K133" s="16" t="str">
        <f t="shared" si="298"/>
        <v>日</v>
      </c>
      <c r="L133" s="16" t="str">
        <f t="shared" si="298"/>
        <v>月</v>
      </c>
      <c r="M133" s="16" t="str">
        <f t="shared" si="298"/>
        <v>火</v>
      </c>
      <c r="N133" s="16" t="str">
        <f t="shared" si="298"/>
        <v>水</v>
      </c>
      <c r="O133" s="16" t="str">
        <f t="shared" si="298"/>
        <v>木</v>
      </c>
      <c r="P133" s="16" t="str">
        <f t="shared" si="298"/>
        <v>金</v>
      </c>
      <c r="Q133" s="16" t="str">
        <f t="shared" si="298"/>
        <v>土</v>
      </c>
      <c r="R133" s="16" t="str">
        <f t="shared" si="298"/>
        <v>日</v>
      </c>
      <c r="S133" s="16" t="str">
        <f t="shared" si="298"/>
        <v>月</v>
      </c>
      <c r="T133" s="16" t="str">
        <f t="shared" si="298"/>
        <v>火</v>
      </c>
      <c r="U133" s="16" t="str">
        <f t="shared" si="298"/>
        <v>水</v>
      </c>
      <c r="V133" s="16" t="str">
        <f t="shared" si="298"/>
        <v>木</v>
      </c>
      <c r="W133" s="16" t="str">
        <f t="shared" si="298"/>
        <v>金</v>
      </c>
      <c r="X133" s="16" t="str">
        <f t="shared" si="298"/>
        <v>土</v>
      </c>
      <c r="Y133" s="16" t="str">
        <f t="shared" si="298"/>
        <v>日</v>
      </c>
      <c r="Z133" s="16" t="str">
        <f t="shared" si="298"/>
        <v>月</v>
      </c>
      <c r="AA133" s="16" t="str">
        <f t="shared" si="298"/>
        <v>火</v>
      </c>
      <c r="AB133" s="16" t="str">
        <f t="shared" si="298"/>
        <v>水</v>
      </c>
      <c r="AC133" s="16" t="str">
        <f t="shared" si="298"/>
        <v>木</v>
      </c>
      <c r="AD133" s="16" t="str">
        <f t="shared" si="298"/>
        <v>金</v>
      </c>
      <c r="AE133" s="16" t="str">
        <f t="shared" si="298"/>
        <v>土</v>
      </c>
      <c r="AF133" s="16" t="str">
        <f t="shared" si="298"/>
        <v>日</v>
      </c>
      <c r="AG133" s="17" t="str">
        <f t="shared" si="298"/>
        <v/>
      </c>
      <c r="AH133" s="1"/>
      <c r="AI133" s="14" t="s">
        <v>30</v>
      </c>
      <c r="AJ133" s="41">
        <f>COUNTIFS(C133:AG133,"土",C134:AG134,"")+COUNTIFS(C133:AG133,"日",C134:AG134,"")</f>
        <v>10</v>
      </c>
      <c r="AL133" s="44"/>
      <c r="AM133" s="44"/>
      <c r="AN133" s="44"/>
      <c r="AO133" s="44">
        <f>AJ133</f>
        <v>10</v>
      </c>
      <c r="AP133" s="44"/>
      <c r="AQ133" s="44"/>
      <c r="AR133" s="44"/>
    </row>
    <row r="134" spans="1:44" ht="13.5" customHeight="1">
      <c r="B134" s="91" t="s">
        <v>13</v>
      </c>
      <c r="C134" s="93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116"/>
      <c r="AC134" s="116"/>
      <c r="AD134" s="116"/>
      <c r="AE134" s="90"/>
      <c r="AF134" s="90"/>
      <c r="AG134" s="111"/>
      <c r="AH134" s="1"/>
      <c r="AI134" s="14" t="s">
        <v>43</v>
      </c>
      <c r="AJ134" s="41">
        <f>COUNTA(C134:AG135)</f>
        <v>0</v>
      </c>
      <c r="AL134" s="44"/>
      <c r="AM134" s="44"/>
      <c r="AN134" s="45"/>
      <c r="AO134" s="44"/>
      <c r="AP134" s="44">
        <f>AJ134</f>
        <v>0</v>
      </c>
      <c r="AQ134" s="44"/>
      <c r="AR134" s="44"/>
    </row>
    <row r="135" spans="1:44" ht="13.5" customHeight="1">
      <c r="B135" s="92"/>
      <c r="C135" s="93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117"/>
      <c r="AC135" s="117"/>
      <c r="AD135" s="117"/>
      <c r="AE135" s="90"/>
      <c r="AF135" s="90"/>
      <c r="AG135" s="111"/>
      <c r="AH135" s="1"/>
      <c r="AI135" s="14" t="s">
        <v>29</v>
      </c>
      <c r="AJ135" s="41">
        <f>COUNTA(C136:AG137)</f>
        <v>10</v>
      </c>
      <c r="AL135" s="44"/>
      <c r="AM135" s="44"/>
      <c r="AN135" s="44"/>
      <c r="AO135" s="44"/>
      <c r="AP135" s="44"/>
      <c r="AQ135" s="44">
        <f>AJ135</f>
        <v>10</v>
      </c>
      <c r="AR135" s="44"/>
    </row>
    <row r="136" spans="1:44" ht="13.5" customHeight="1">
      <c r="B136" s="112" t="s">
        <v>0</v>
      </c>
      <c r="C136" s="114" t="s">
        <v>6</v>
      </c>
      <c r="D136" s="115" t="s">
        <v>6</v>
      </c>
      <c r="E136" s="115"/>
      <c r="F136" s="115"/>
      <c r="G136" s="115"/>
      <c r="H136" s="115"/>
      <c r="I136" s="115"/>
      <c r="J136" s="115" t="s">
        <v>6</v>
      </c>
      <c r="K136" s="115" t="s">
        <v>6</v>
      </c>
      <c r="L136" s="115"/>
      <c r="M136" s="115"/>
      <c r="N136" s="115"/>
      <c r="O136" s="115"/>
      <c r="P136" s="115"/>
      <c r="Q136" s="115" t="s">
        <v>6</v>
      </c>
      <c r="R136" s="115" t="s">
        <v>6</v>
      </c>
      <c r="S136" s="115"/>
      <c r="T136" s="115"/>
      <c r="U136" s="115"/>
      <c r="V136" s="115"/>
      <c r="W136" s="115"/>
      <c r="X136" s="115" t="s">
        <v>6</v>
      </c>
      <c r="Y136" s="115" t="s">
        <v>6</v>
      </c>
      <c r="Z136" s="115"/>
      <c r="AA136" s="115"/>
      <c r="AB136" s="124"/>
      <c r="AC136" s="124"/>
      <c r="AD136" s="124"/>
      <c r="AE136" s="115" t="s">
        <v>6</v>
      </c>
      <c r="AF136" s="115" t="s">
        <v>6</v>
      </c>
      <c r="AG136" s="126"/>
      <c r="AH136" s="1"/>
      <c r="AI136" s="14" t="s">
        <v>7</v>
      </c>
      <c r="AJ136" s="7">
        <f>ROUNDDOWN(AJ135/AJ130,3)</f>
        <v>0.33300000000000002</v>
      </c>
      <c r="AL136" s="44"/>
      <c r="AM136" s="44"/>
      <c r="AN136" s="44"/>
      <c r="AO136" s="44"/>
      <c r="AP136" s="44"/>
      <c r="AQ136" s="44"/>
      <c r="AR136" s="44"/>
    </row>
    <row r="137" spans="1:44">
      <c r="B137" s="113"/>
      <c r="C137" s="114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24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25"/>
      <c r="AC137" s="125"/>
      <c r="AD137" s="125"/>
      <c r="AE137" s="115"/>
      <c r="AF137" s="115"/>
      <c r="AG137" s="126"/>
      <c r="AH137" s="1"/>
      <c r="AI137" s="14" t="s">
        <v>8</v>
      </c>
      <c r="AJ137" s="6">
        <f>COUNTA(C138:AG138)</f>
        <v>10</v>
      </c>
      <c r="AL137" s="44"/>
      <c r="AM137" s="44"/>
      <c r="AN137" s="44"/>
      <c r="AO137" s="44"/>
      <c r="AP137" s="44"/>
      <c r="AQ137" s="44"/>
      <c r="AR137" s="44">
        <f>AJ137</f>
        <v>10</v>
      </c>
    </row>
    <row r="138" spans="1:44">
      <c r="B138" s="120" t="s">
        <v>5</v>
      </c>
      <c r="C138" s="132" t="s">
        <v>6</v>
      </c>
      <c r="D138" s="118" t="s">
        <v>6</v>
      </c>
      <c r="E138" s="118"/>
      <c r="F138" s="118"/>
      <c r="G138" s="118"/>
      <c r="H138" s="118"/>
      <c r="I138" s="118"/>
      <c r="J138" s="118" t="s">
        <v>6</v>
      </c>
      <c r="K138" s="118" t="s">
        <v>6</v>
      </c>
      <c r="L138" s="118"/>
      <c r="M138" s="118"/>
      <c r="N138" s="118"/>
      <c r="O138" s="118"/>
      <c r="P138" s="129"/>
      <c r="Q138" s="118" t="s">
        <v>6</v>
      </c>
      <c r="R138" s="118" t="s">
        <v>6</v>
      </c>
      <c r="S138" s="129"/>
      <c r="T138" s="129"/>
      <c r="U138" s="129"/>
      <c r="V138" s="129"/>
      <c r="W138" s="129"/>
      <c r="X138" s="118" t="s">
        <v>6</v>
      </c>
      <c r="Y138" s="118" t="s">
        <v>6</v>
      </c>
      <c r="Z138" s="129"/>
      <c r="AA138" s="129"/>
      <c r="AB138" s="129"/>
      <c r="AC138" s="129"/>
      <c r="AD138" s="129"/>
      <c r="AE138" s="118" t="s">
        <v>6</v>
      </c>
      <c r="AF138" s="118" t="s">
        <v>6</v>
      </c>
      <c r="AG138" s="143"/>
      <c r="AH138" s="1"/>
      <c r="AI138" s="14" t="s">
        <v>3</v>
      </c>
      <c r="AJ138" s="7">
        <f>ROUNDDOWN(AJ137/AJ130,3)</f>
        <v>0.33300000000000002</v>
      </c>
      <c r="AL138" s="50"/>
      <c r="AM138" s="50"/>
      <c r="AN138" s="50"/>
      <c r="AO138" s="50"/>
      <c r="AP138" s="50"/>
      <c r="AQ138" s="50"/>
      <c r="AR138" s="50"/>
    </row>
    <row r="139" spans="1:44">
      <c r="B139" s="121"/>
      <c r="C139" s="133"/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34"/>
      <c r="Q139" s="119"/>
      <c r="R139" s="119"/>
      <c r="S139" s="134"/>
      <c r="T139" s="134"/>
      <c r="U139" s="134"/>
      <c r="V139" s="134"/>
      <c r="W139" s="134"/>
      <c r="X139" s="119"/>
      <c r="Y139" s="119"/>
      <c r="Z139" s="134"/>
      <c r="AA139" s="134"/>
      <c r="AB139" s="134"/>
      <c r="AC139" s="134"/>
      <c r="AD139" s="134"/>
      <c r="AE139" s="119"/>
      <c r="AF139" s="119"/>
      <c r="AG139" s="144"/>
      <c r="AH139" s="1"/>
      <c r="AI139" s="14" t="s">
        <v>31</v>
      </c>
      <c r="AJ139" s="32" t="str">
        <f>IF(7&gt;COUNT($C132:$AG132),"対象外",IF(OR(AJ137&gt;=AJ133,AJ138&gt;=0.285),"達成","未達成"))</f>
        <v>達成</v>
      </c>
      <c r="AL139" s="50"/>
      <c r="AM139" s="50"/>
      <c r="AN139" s="50"/>
      <c r="AO139" s="50"/>
      <c r="AP139" s="50"/>
      <c r="AQ139" s="50"/>
      <c r="AR139" s="50"/>
    </row>
    <row r="140" spans="1:44">
      <c r="B140" s="52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1"/>
      <c r="AI140" s="61"/>
      <c r="AJ140" s="62"/>
      <c r="AL140" s="50"/>
      <c r="AM140" s="50"/>
      <c r="AN140" s="50"/>
      <c r="AO140" s="50"/>
      <c r="AP140" s="50"/>
      <c r="AQ140" s="50"/>
      <c r="AR140" s="50"/>
    </row>
    <row r="141" spans="1:44" ht="9.75" customHeight="1"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1"/>
      <c r="AI141" s="36"/>
      <c r="AJ141" s="37"/>
      <c r="AL141" s="42" t="s">
        <v>41</v>
      </c>
      <c r="AM141" s="42" t="s">
        <v>38</v>
      </c>
      <c r="AN141" s="42" t="s">
        <v>42</v>
      </c>
      <c r="AO141" s="42" t="s">
        <v>30</v>
      </c>
      <c r="AP141" s="42" t="s">
        <v>43</v>
      </c>
      <c r="AQ141" s="42" t="s">
        <v>29</v>
      </c>
      <c r="AR141" s="42" t="s">
        <v>8</v>
      </c>
    </row>
    <row r="142" spans="1:44" ht="13.5" customHeight="1">
      <c r="A142" s="20" t="s">
        <v>16</v>
      </c>
      <c r="B142" s="15">
        <f>C144</f>
        <v>45992</v>
      </c>
      <c r="C142" s="2" t="s">
        <v>15</v>
      </c>
      <c r="D142" s="2"/>
      <c r="E142" s="2"/>
      <c r="F142" s="2"/>
      <c r="J142" s="2"/>
      <c r="K142" s="2"/>
      <c r="L142" s="2"/>
      <c r="P142" s="2"/>
      <c r="Q142" s="2"/>
      <c r="R142" s="2"/>
      <c r="V142" s="2"/>
      <c r="W142" s="2"/>
      <c r="X142" s="2"/>
      <c r="AB142" s="2"/>
      <c r="AC142" s="2"/>
      <c r="AD142" s="2"/>
      <c r="AF142" s="1"/>
      <c r="AI142" s="13" t="s">
        <v>41</v>
      </c>
      <c r="AJ142" s="46">
        <f>COUNT(C144:AG144)-AJ143</f>
        <v>28</v>
      </c>
      <c r="AL142" s="43">
        <f>AJ142</f>
        <v>28</v>
      </c>
      <c r="AM142" s="42"/>
      <c r="AN142" s="42"/>
      <c r="AO142" s="42"/>
      <c r="AP142" s="42"/>
      <c r="AQ142" s="44"/>
      <c r="AR142" s="44"/>
    </row>
    <row r="143" spans="1:44" ht="13.5" customHeight="1">
      <c r="B143" s="34" t="s">
        <v>39</v>
      </c>
      <c r="C143" s="47" t="str">
        <f>IF(C144="","",IF(OR(ISTEXT(C146),COUNT($C144:$AG144)&lt;7),"外",""))</f>
        <v/>
      </c>
      <c r="D143" s="47" t="str">
        <f t="shared" ref="D143" si="299">IF(D144="","",IF(OR(ISTEXT(D146),COUNT($C144:$AG144)&lt;7),"外",""))</f>
        <v/>
      </c>
      <c r="E143" s="47" t="str">
        <f t="shared" ref="E143" si="300">IF(E144="","",IF(OR(ISTEXT(E146),COUNT($C144:$AG144)&lt;7),"外",""))</f>
        <v/>
      </c>
      <c r="F143" s="47" t="str">
        <f t="shared" ref="F143" si="301">IF(F144="","",IF(OR(ISTEXT(F146),COUNT($C144:$AG144)&lt;7),"外",""))</f>
        <v/>
      </c>
      <c r="G143" s="47" t="str">
        <f t="shared" ref="G143" si="302">IF(G144="","",IF(OR(ISTEXT(G146),COUNT($C144:$AG144)&lt;7),"外",""))</f>
        <v/>
      </c>
      <c r="H143" s="47" t="str">
        <f t="shared" ref="H143" si="303">IF(H144="","",IF(OR(ISTEXT(H146),COUNT($C144:$AG144)&lt;7),"外",""))</f>
        <v/>
      </c>
      <c r="I143" s="48" t="str">
        <f>IF(I144="","",IF(ISTEXT(I146),"外",""))</f>
        <v/>
      </c>
      <c r="J143" s="48" t="str">
        <f t="shared" ref="J143" si="304">IF(J144="","",IF(ISTEXT(J146),"外",""))</f>
        <v/>
      </c>
      <c r="K143" s="48" t="str">
        <f t="shared" ref="K143" si="305">IF(K144="","",IF(ISTEXT(K146),"外",""))</f>
        <v/>
      </c>
      <c r="L143" s="48" t="str">
        <f t="shared" ref="L143" si="306">IF(L144="","",IF(ISTEXT(L146),"外",""))</f>
        <v/>
      </c>
      <c r="M143" s="48" t="str">
        <f t="shared" ref="M143" si="307">IF(M144="","",IF(ISTEXT(M146),"外",""))</f>
        <v/>
      </c>
      <c r="N143" s="48" t="str">
        <f t="shared" ref="N143" si="308">IF(N144="","",IF(ISTEXT(N146),"外",""))</f>
        <v/>
      </c>
      <c r="O143" s="48" t="str">
        <f t="shared" ref="O143" si="309">IF(O144="","",IF(ISTEXT(O146),"外",""))</f>
        <v/>
      </c>
      <c r="P143" s="48" t="str">
        <f t="shared" ref="P143" si="310">IF(P144="","",IF(ISTEXT(P146),"外",""))</f>
        <v/>
      </c>
      <c r="Q143" s="48" t="str">
        <f t="shared" ref="Q143" si="311">IF(Q144="","",IF(ISTEXT(Q146),"外",""))</f>
        <v/>
      </c>
      <c r="R143" s="48" t="str">
        <f t="shared" ref="R143" si="312">IF(R144="","",IF(ISTEXT(R146),"外",""))</f>
        <v/>
      </c>
      <c r="S143" s="48" t="str">
        <f t="shared" ref="S143" si="313">IF(S144="","",IF(ISTEXT(S146),"外",""))</f>
        <v/>
      </c>
      <c r="T143" s="48" t="str">
        <f t="shared" ref="T143" si="314">IF(T144="","",IF(ISTEXT(T146),"外",""))</f>
        <v/>
      </c>
      <c r="U143" s="48" t="str">
        <f t="shared" ref="U143" si="315">IF(U144="","",IF(ISTEXT(U146),"外",""))</f>
        <v/>
      </c>
      <c r="V143" s="48" t="str">
        <f t="shared" ref="V143" si="316">IF(V144="","",IF(ISTEXT(V146),"外",""))</f>
        <v/>
      </c>
      <c r="W143" s="48" t="str">
        <f t="shared" ref="W143" si="317">IF(W144="","",IF(ISTEXT(W146),"外",""))</f>
        <v/>
      </c>
      <c r="X143" s="48" t="str">
        <f t="shared" ref="X143" si="318">IF(X144="","",IF(ISTEXT(X146),"外",""))</f>
        <v/>
      </c>
      <c r="Y143" s="48" t="str">
        <f t="shared" ref="Y143" si="319">IF(Y144="","",IF(ISTEXT(Y146),"外",""))</f>
        <v/>
      </c>
      <c r="Z143" s="48" t="str">
        <f t="shared" ref="Z143" si="320">IF(Z144="","",IF(ISTEXT(Z146),"外",""))</f>
        <v/>
      </c>
      <c r="AA143" s="48" t="str">
        <f t="shared" ref="AA143" si="321">IF(AA144="","",IF(ISTEXT(AA146),"外",""))</f>
        <v/>
      </c>
      <c r="AB143" s="48" t="str">
        <f t="shared" ref="AB143" si="322">IF(AB144="","",IF(ISTEXT(AB146),"外",""))</f>
        <v/>
      </c>
      <c r="AC143" s="48" t="str">
        <f t="shared" ref="AC143" si="323">IF(AC144="","",IF(ISTEXT(AC146),"外",""))</f>
        <v/>
      </c>
      <c r="AD143" s="48" t="str">
        <f t="shared" ref="AD143" si="324">IF(AD144="","",IF(ISTEXT(AD146),"外",""))</f>
        <v/>
      </c>
      <c r="AE143" s="48" t="str">
        <f t="shared" ref="AE143" si="325">IF(AE144="","",IF(ISTEXT(AE146),"外",""))</f>
        <v>外</v>
      </c>
      <c r="AF143" s="48" t="str">
        <f t="shared" ref="AF143" si="326">IF(AF144="","",IF(ISTEXT(AF146),"外",""))</f>
        <v>外</v>
      </c>
      <c r="AG143" s="48" t="str">
        <f t="shared" ref="AG143" si="327">IF(AG144="","",IF(ISTEXT(AG146),"外",""))</f>
        <v>外</v>
      </c>
      <c r="AI143" s="14" t="s">
        <v>38</v>
      </c>
      <c r="AJ143" s="41">
        <f>COUNTIF(C143:AG143,"外")</f>
        <v>3</v>
      </c>
      <c r="AL143" s="42"/>
      <c r="AM143" s="42">
        <f>AJ143</f>
        <v>3</v>
      </c>
      <c r="AN143" s="42"/>
      <c r="AO143" s="42"/>
      <c r="AP143" s="42"/>
      <c r="AQ143" s="44"/>
      <c r="AR143" s="44"/>
    </row>
    <row r="144" spans="1:44">
      <c r="B144" s="3" t="s">
        <v>9</v>
      </c>
      <c r="C144" s="30">
        <f>IF(EDATE(B130,1)&gt;$G$9,"",EDATE(B130,1))</f>
        <v>45992</v>
      </c>
      <c r="D144" s="11">
        <f>IF(MONTH($C144)&lt;MONTH($C144+C$1),"",IF(($C144+C$1)&gt;$G$9,"",IF(C144=EOMONTH(($C144-DAY($C144)+D$1),0),"",IF(C144="","",C144+1))))</f>
        <v>45993</v>
      </c>
      <c r="E144" s="11">
        <f t="shared" ref="E144:AG144" si="328">IF(MONTH($C144)&lt;MONTH($C144+D$1),"",IF(($C144+D$1)&gt;$G$9,"",IF(D144=EOMONTH(($C144-DAY($C144)+E$1),0),"",IF(D144="","",D144+1))))</f>
        <v>45994</v>
      </c>
      <c r="F144" s="11">
        <f t="shared" si="328"/>
        <v>45995</v>
      </c>
      <c r="G144" s="11">
        <f t="shared" si="328"/>
        <v>45996</v>
      </c>
      <c r="H144" s="11">
        <f t="shared" si="328"/>
        <v>45997</v>
      </c>
      <c r="I144" s="11">
        <f t="shared" si="328"/>
        <v>45998</v>
      </c>
      <c r="J144" s="11">
        <f t="shared" si="328"/>
        <v>45999</v>
      </c>
      <c r="K144" s="11">
        <f t="shared" si="328"/>
        <v>46000</v>
      </c>
      <c r="L144" s="11">
        <f t="shared" si="328"/>
        <v>46001</v>
      </c>
      <c r="M144" s="11">
        <f t="shared" si="328"/>
        <v>46002</v>
      </c>
      <c r="N144" s="11">
        <f t="shared" si="328"/>
        <v>46003</v>
      </c>
      <c r="O144" s="11">
        <f t="shared" si="328"/>
        <v>46004</v>
      </c>
      <c r="P144" s="11">
        <f t="shared" si="328"/>
        <v>46005</v>
      </c>
      <c r="Q144" s="11">
        <f t="shared" si="328"/>
        <v>46006</v>
      </c>
      <c r="R144" s="11">
        <f t="shared" si="328"/>
        <v>46007</v>
      </c>
      <c r="S144" s="11">
        <f t="shared" si="328"/>
        <v>46008</v>
      </c>
      <c r="T144" s="11">
        <f t="shared" si="328"/>
        <v>46009</v>
      </c>
      <c r="U144" s="11">
        <f t="shared" si="328"/>
        <v>46010</v>
      </c>
      <c r="V144" s="11">
        <f t="shared" si="328"/>
        <v>46011</v>
      </c>
      <c r="W144" s="11">
        <f t="shared" si="328"/>
        <v>46012</v>
      </c>
      <c r="X144" s="11">
        <f t="shared" si="328"/>
        <v>46013</v>
      </c>
      <c r="Y144" s="11">
        <f t="shared" si="328"/>
        <v>46014</v>
      </c>
      <c r="Z144" s="11">
        <f t="shared" si="328"/>
        <v>46015</v>
      </c>
      <c r="AA144" s="11">
        <f t="shared" si="328"/>
        <v>46016</v>
      </c>
      <c r="AB144" s="11">
        <f t="shared" si="328"/>
        <v>46017</v>
      </c>
      <c r="AC144" s="11">
        <f t="shared" si="328"/>
        <v>46018</v>
      </c>
      <c r="AD144" s="11">
        <f t="shared" si="328"/>
        <v>46019</v>
      </c>
      <c r="AE144" s="11">
        <f t="shared" si="328"/>
        <v>46020</v>
      </c>
      <c r="AF144" s="11">
        <f t="shared" si="328"/>
        <v>46021</v>
      </c>
      <c r="AG144" s="12">
        <f t="shared" si="328"/>
        <v>46022</v>
      </c>
      <c r="AH144" s="4"/>
      <c r="AI144" s="14" t="s">
        <v>42</v>
      </c>
      <c r="AJ144" s="41">
        <f>COUNT(C144:AG144)-AJ146</f>
        <v>28</v>
      </c>
      <c r="AL144" s="44"/>
      <c r="AM144" s="44"/>
      <c r="AN144" s="44">
        <f>AJ144</f>
        <v>28</v>
      </c>
      <c r="AO144" s="44"/>
      <c r="AP144" s="44"/>
      <c r="AQ144" s="44"/>
      <c r="AR144" s="44"/>
    </row>
    <row r="145" spans="1:44">
      <c r="B145" s="5" t="s">
        <v>4</v>
      </c>
      <c r="C145" s="21" t="str">
        <f t="shared" ref="C145:AG145" si="329">TEXT(C144,"aaa")</f>
        <v>月</v>
      </c>
      <c r="D145" s="16" t="str">
        <f t="shared" si="329"/>
        <v>火</v>
      </c>
      <c r="E145" s="16" t="str">
        <f t="shared" si="329"/>
        <v>水</v>
      </c>
      <c r="F145" s="16" t="str">
        <f t="shared" si="329"/>
        <v>木</v>
      </c>
      <c r="G145" s="16" t="str">
        <f t="shared" si="329"/>
        <v>金</v>
      </c>
      <c r="H145" s="16" t="str">
        <f t="shared" si="329"/>
        <v>土</v>
      </c>
      <c r="I145" s="16" t="str">
        <f t="shared" si="329"/>
        <v>日</v>
      </c>
      <c r="J145" s="16" t="str">
        <f t="shared" si="329"/>
        <v>月</v>
      </c>
      <c r="K145" s="16" t="str">
        <f t="shared" si="329"/>
        <v>火</v>
      </c>
      <c r="L145" s="16" t="str">
        <f t="shared" si="329"/>
        <v>水</v>
      </c>
      <c r="M145" s="16" t="str">
        <f t="shared" si="329"/>
        <v>木</v>
      </c>
      <c r="N145" s="16" t="str">
        <f t="shared" si="329"/>
        <v>金</v>
      </c>
      <c r="O145" s="16" t="str">
        <f t="shared" si="329"/>
        <v>土</v>
      </c>
      <c r="P145" s="16" t="str">
        <f t="shared" si="329"/>
        <v>日</v>
      </c>
      <c r="Q145" s="16" t="str">
        <f t="shared" si="329"/>
        <v>月</v>
      </c>
      <c r="R145" s="16" t="str">
        <f t="shared" si="329"/>
        <v>火</v>
      </c>
      <c r="S145" s="16" t="str">
        <f t="shared" si="329"/>
        <v>水</v>
      </c>
      <c r="T145" s="16" t="str">
        <f t="shared" si="329"/>
        <v>木</v>
      </c>
      <c r="U145" s="16" t="str">
        <f t="shared" si="329"/>
        <v>金</v>
      </c>
      <c r="V145" s="16" t="str">
        <f t="shared" si="329"/>
        <v>土</v>
      </c>
      <c r="W145" s="16" t="str">
        <f t="shared" si="329"/>
        <v>日</v>
      </c>
      <c r="X145" s="16" t="str">
        <f t="shared" si="329"/>
        <v>月</v>
      </c>
      <c r="Y145" s="16" t="str">
        <f t="shared" si="329"/>
        <v>火</v>
      </c>
      <c r="Z145" s="16" t="str">
        <f t="shared" si="329"/>
        <v>水</v>
      </c>
      <c r="AA145" s="16" t="str">
        <f t="shared" si="329"/>
        <v>木</v>
      </c>
      <c r="AB145" s="16" t="str">
        <f t="shared" si="329"/>
        <v>金</v>
      </c>
      <c r="AC145" s="16" t="str">
        <f t="shared" si="329"/>
        <v>土</v>
      </c>
      <c r="AD145" s="16" t="str">
        <f t="shared" si="329"/>
        <v>日</v>
      </c>
      <c r="AE145" s="16" t="str">
        <f t="shared" si="329"/>
        <v>月</v>
      </c>
      <c r="AF145" s="16" t="str">
        <f t="shared" si="329"/>
        <v>火</v>
      </c>
      <c r="AG145" s="17" t="str">
        <f t="shared" si="329"/>
        <v>水</v>
      </c>
      <c r="AH145" s="1"/>
      <c r="AI145" s="14" t="s">
        <v>30</v>
      </c>
      <c r="AJ145" s="41">
        <f>COUNTIFS(C145:AG145,"土",C146:AG146,"")+COUNTIFS(C145:AG145,"日",C146:AG146,"")</f>
        <v>8</v>
      </c>
      <c r="AL145" s="44"/>
      <c r="AM145" s="44"/>
      <c r="AN145" s="44"/>
      <c r="AO145" s="44">
        <f>AJ145</f>
        <v>8</v>
      </c>
      <c r="AP145" s="44"/>
      <c r="AQ145" s="44"/>
      <c r="AR145" s="44"/>
    </row>
    <row r="146" spans="1:44" ht="13.5" customHeight="1">
      <c r="B146" s="91" t="s">
        <v>13</v>
      </c>
      <c r="C146" s="93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116"/>
      <c r="AC146" s="116"/>
      <c r="AD146" s="116"/>
      <c r="AE146" s="90" t="s">
        <v>19</v>
      </c>
      <c r="AF146" s="90" t="s">
        <v>19</v>
      </c>
      <c r="AG146" s="111" t="s">
        <v>19</v>
      </c>
      <c r="AH146" s="1"/>
      <c r="AI146" s="14" t="s">
        <v>43</v>
      </c>
      <c r="AJ146" s="41">
        <f>COUNTA(C146:AG147)</f>
        <v>3</v>
      </c>
      <c r="AL146" s="44"/>
      <c r="AM146" s="44"/>
      <c r="AN146" s="45"/>
      <c r="AO146" s="44"/>
      <c r="AP146" s="44">
        <f>AJ146</f>
        <v>3</v>
      </c>
      <c r="AQ146" s="44"/>
      <c r="AR146" s="44"/>
    </row>
    <row r="147" spans="1:44" ht="13.5" customHeight="1">
      <c r="B147" s="92"/>
      <c r="C147" s="93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117"/>
      <c r="AC147" s="117"/>
      <c r="AD147" s="117"/>
      <c r="AE147" s="90"/>
      <c r="AF147" s="90"/>
      <c r="AG147" s="111"/>
      <c r="AH147" s="1"/>
      <c r="AI147" s="14" t="s">
        <v>29</v>
      </c>
      <c r="AJ147" s="41">
        <f>COUNTA(C148:AG149)</f>
        <v>8</v>
      </c>
      <c r="AL147" s="44"/>
      <c r="AM147" s="44"/>
      <c r="AN147" s="44"/>
      <c r="AO147" s="44"/>
      <c r="AP147" s="44"/>
      <c r="AQ147" s="44">
        <f>AJ147</f>
        <v>8</v>
      </c>
      <c r="AR147" s="44"/>
    </row>
    <row r="148" spans="1:44" ht="13.5" customHeight="1">
      <c r="B148" s="112" t="s">
        <v>0</v>
      </c>
      <c r="C148" s="114"/>
      <c r="D148" s="115"/>
      <c r="E148" s="115"/>
      <c r="F148" s="115"/>
      <c r="G148" s="115"/>
      <c r="H148" s="115" t="s">
        <v>6</v>
      </c>
      <c r="I148" s="115" t="s">
        <v>6</v>
      </c>
      <c r="J148" s="115"/>
      <c r="K148" s="115"/>
      <c r="L148" s="115"/>
      <c r="M148" s="115"/>
      <c r="N148" s="115"/>
      <c r="O148" s="115" t="s">
        <v>6</v>
      </c>
      <c r="P148" s="115" t="s">
        <v>6</v>
      </c>
      <c r="Q148" s="115"/>
      <c r="R148" s="124"/>
      <c r="S148" s="115"/>
      <c r="T148" s="115"/>
      <c r="U148" s="124"/>
      <c r="V148" s="115" t="s">
        <v>6</v>
      </c>
      <c r="W148" s="115" t="s">
        <v>6</v>
      </c>
      <c r="X148" s="124"/>
      <c r="Y148" s="124"/>
      <c r="Z148" s="124"/>
      <c r="AA148" s="124"/>
      <c r="AB148" s="124"/>
      <c r="AC148" s="115" t="s">
        <v>6</v>
      </c>
      <c r="AD148" s="115" t="s">
        <v>6</v>
      </c>
      <c r="AE148" s="124"/>
      <c r="AF148" s="115"/>
      <c r="AG148" s="126"/>
      <c r="AH148" s="1"/>
      <c r="AI148" s="14" t="s">
        <v>7</v>
      </c>
      <c r="AJ148" s="7">
        <f>ROUNDDOWN(AJ147/AJ142,3)</f>
        <v>0.28499999999999998</v>
      </c>
      <c r="AL148" s="44"/>
      <c r="AM148" s="44"/>
      <c r="AN148" s="44"/>
      <c r="AO148" s="44"/>
      <c r="AP148" s="44"/>
      <c r="AQ148" s="44"/>
      <c r="AR148" s="44"/>
    </row>
    <row r="149" spans="1:44" ht="14.25" thickBot="1">
      <c r="B149" s="113"/>
      <c r="C149" s="114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31"/>
      <c r="S149" s="115"/>
      <c r="T149" s="115"/>
      <c r="U149" s="131"/>
      <c r="V149" s="115"/>
      <c r="W149" s="115"/>
      <c r="X149" s="131"/>
      <c r="Y149" s="131"/>
      <c r="Z149" s="131"/>
      <c r="AA149" s="131"/>
      <c r="AB149" s="131"/>
      <c r="AC149" s="115"/>
      <c r="AD149" s="115"/>
      <c r="AE149" s="156"/>
      <c r="AF149" s="124"/>
      <c r="AG149" s="137"/>
      <c r="AH149" s="1"/>
      <c r="AI149" s="14" t="s">
        <v>8</v>
      </c>
      <c r="AJ149" s="6">
        <f>COUNTA(C150:AG150)</f>
        <v>6</v>
      </c>
      <c r="AL149" s="44"/>
      <c r="AM149" s="44"/>
      <c r="AN149" s="44"/>
      <c r="AO149" s="44"/>
      <c r="AP149" s="44"/>
      <c r="AQ149" s="44"/>
      <c r="AR149" s="44">
        <f>AJ149</f>
        <v>6</v>
      </c>
    </row>
    <row r="150" spans="1:44">
      <c r="B150" s="120" t="s">
        <v>5</v>
      </c>
      <c r="C150" s="122"/>
      <c r="D150" s="118"/>
      <c r="E150" s="118"/>
      <c r="F150" s="118"/>
      <c r="G150" s="118"/>
      <c r="H150" s="118" t="s">
        <v>6</v>
      </c>
      <c r="I150" s="118" t="s">
        <v>6</v>
      </c>
      <c r="J150" s="118"/>
      <c r="K150" s="118"/>
      <c r="L150" s="118"/>
      <c r="M150" s="118"/>
      <c r="N150" s="118"/>
      <c r="O150" s="118"/>
      <c r="P150" s="118"/>
      <c r="Q150" s="118"/>
      <c r="R150" s="129"/>
      <c r="S150" s="118"/>
      <c r="T150" s="118"/>
      <c r="U150" s="129"/>
      <c r="V150" s="118" t="s">
        <v>6</v>
      </c>
      <c r="W150" s="118" t="s">
        <v>6</v>
      </c>
      <c r="X150" s="129"/>
      <c r="Y150" s="129"/>
      <c r="Z150" s="129"/>
      <c r="AA150" s="129"/>
      <c r="AB150" s="129"/>
      <c r="AC150" s="118" t="s">
        <v>6</v>
      </c>
      <c r="AD150" s="145" t="s">
        <v>6</v>
      </c>
      <c r="AE150" s="157"/>
      <c r="AF150" s="149"/>
      <c r="AG150" s="151"/>
      <c r="AH150" s="1"/>
      <c r="AI150" s="14" t="s">
        <v>3</v>
      </c>
      <c r="AJ150" s="7">
        <f>ROUNDDOWN(AJ149/AJ142,3)</f>
        <v>0.214</v>
      </c>
      <c r="AL150" s="50"/>
      <c r="AM150" s="50"/>
      <c r="AN150" s="50"/>
      <c r="AO150" s="50"/>
      <c r="AP150" s="50"/>
      <c r="AQ150" s="50"/>
      <c r="AR150" s="50"/>
    </row>
    <row r="151" spans="1:44" ht="14.25" thickBot="1">
      <c r="B151" s="121"/>
      <c r="C151" s="123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34"/>
      <c r="S151" s="119"/>
      <c r="T151" s="119"/>
      <c r="U151" s="134"/>
      <c r="V151" s="119"/>
      <c r="W151" s="119"/>
      <c r="X151" s="134"/>
      <c r="Y151" s="134"/>
      <c r="Z151" s="134"/>
      <c r="AA151" s="134"/>
      <c r="AB151" s="134"/>
      <c r="AC151" s="119"/>
      <c r="AD151" s="146"/>
      <c r="AE151" s="158"/>
      <c r="AF151" s="150"/>
      <c r="AG151" s="152"/>
      <c r="AH151" s="1"/>
      <c r="AI151" s="14" t="s">
        <v>31</v>
      </c>
      <c r="AJ151" s="32" t="str">
        <f>IF(7&gt;COUNT($C144:$AG144),"対象外",IF(OR(AJ149&gt;=AJ145,AJ150&gt;=0.285),"達成","未達成"))</f>
        <v>未達成</v>
      </c>
      <c r="AL151" s="50"/>
      <c r="AM151" s="50"/>
      <c r="AN151" s="50"/>
      <c r="AO151" s="50"/>
      <c r="AP151" s="50"/>
      <c r="AQ151" s="50"/>
      <c r="AR151" s="50"/>
    </row>
    <row r="152" spans="1:44">
      <c r="B152" s="52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1"/>
      <c r="AI152" s="61"/>
      <c r="AJ152" s="62"/>
      <c r="AL152" s="50"/>
      <c r="AM152" s="50"/>
      <c r="AN152" s="50"/>
      <c r="AO152" s="50"/>
      <c r="AP152" s="50"/>
      <c r="AQ152" s="50"/>
      <c r="AR152" s="50"/>
    </row>
    <row r="153" spans="1:44" ht="9.75" customHeight="1"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1"/>
      <c r="AI153" s="36"/>
      <c r="AJ153" s="37"/>
      <c r="AL153" s="42" t="s">
        <v>41</v>
      </c>
      <c r="AM153" s="42" t="s">
        <v>38</v>
      </c>
      <c r="AN153" s="42" t="s">
        <v>42</v>
      </c>
      <c r="AO153" s="42" t="s">
        <v>30</v>
      </c>
      <c r="AP153" s="42" t="s">
        <v>43</v>
      </c>
      <c r="AQ153" s="42" t="s">
        <v>29</v>
      </c>
      <c r="AR153" s="42" t="s">
        <v>8</v>
      </c>
    </row>
    <row r="154" spans="1:44" ht="13.5" customHeight="1">
      <c r="A154" s="20" t="s">
        <v>16</v>
      </c>
      <c r="B154" s="15">
        <f>C156</f>
        <v>46023</v>
      </c>
      <c r="C154" s="2" t="s">
        <v>15</v>
      </c>
      <c r="D154" s="2"/>
      <c r="E154" s="2"/>
      <c r="F154" s="2"/>
      <c r="J154" s="2"/>
      <c r="K154" s="2"/>
      <c r="L154" s="2"/>
      <c r="P154" s="2"/>
      <c r="Q154" s="2"/>
      <c r="R154" s="2"/>
      <c r="V154" s="2"/>
      <c r="W154" s="2"/>
      <c r="X154" s="2"/>
      <c r="AB154" s="2"/>
      <c r="AC154" s="2"/>
      <c r="AD154" s="2"/>
      <c r="AF154" s="1"/>
      <c r="AI154" s="13" t="s">
        <v>41</v>
      </c>
      <c r="AJ154" s="46">
        <f>COUNT(C156:AG156)-AJ155</f>
        <v>28</v>
      </c>
      <c r="AL154" s="43">
        <f>AJ154</f>
        <v>28</v>
      </c>
      <c r="AM154" s="42"/>
      <c r="AN154" s="42"/>
      <c r="AO154" s="42"/>
      <c r="AP154" s="42"/>
      <c r="AQ154" s="44"/>
      <c r="AR154" s="44"/>
    </row>
    <row r="155" spans="1:44" ht="13.5" customHeight="1">
      <c r="B155" s="34" t="s">
        <v>39</v>
      </c>
      <c r="C155" s="47" t="str">
        <f>IF(C156="","",IF(OR(ISTEXT(C158),COUNT($C156:$AG156)&lt;7),"外",""))</f>
        <v>外</v>
      </c>
      <c r="D155" s="47" t="str">
        <f t="shared" ref="D155" si="330">IF(D156="","",IF(OR(ISTEXT(D158),COUNT($C156:$AG156)&lt;7),"外",""))</f>
        <v>外</v>
      </c>
      <c r="E155" s="47" t="str">
        <f t="shared" ref="E155" si="331">IF(E156="","",IF(OR(ISTEXT(E158),COUNT($C156:$AG156)&lt;7),"外",""))</f>
        <v>外</v>
      </c>
      <c r="F155" s="47" t="str">
        <f t="shared" ref="F155" si="332">IF(F156="","",IF(OR(ISTEXT(F158),COUNT($C156:$AG156)&lt;7),"外",""))</f>
        <v/>
      </c>
      <c r="G155" s="47" t="str">
        <f t="shared" ref="G155" si="333">IF(G156="","",IF(OR(ISTEXT(G158),COUNT($C156:$AG156)&lt;7),"外",""))</f>
        <v/>
      </c>
      <c r="H155" s="47" t="str">
        <f t="shared" ref="H155" si="334">IF(H156="","",IF(OR(ISTEXT(H158),COUNT($C156:$AG156)&lt;7),"外",""))</f>
        <v/>
      </c>
      <c r="I155" s="48" t="str">
        <f>IF(I156="","",IF(ISTEXT(I158),"外",""))</f>
        <v/>
      </c>
      <c r="J155" s="48" t="str">
        <f t="shared" ref="J155" si="335">IF(J156="","",IF(ISTEXT(J158),"外",""))</f>
        <v/>
      </c>
      <c r="K155" s="48" t="str">
        <f t="shared" ref="K155" si="336">IF(K156="","",IF(ISTEXT(K158),"外",""))</f>
        <v/>
      </c>
      <c r="L155" s="48" t="str">
        <f t="shared" ref="L155" si="337">IF(L156="","",IF(ISTEXT(L158),"外",""))</f>
        <v/>
      </c>
      <c r="M155" s="48" t="str">
        <f t="shared" ref="M155" si="338">IF(M156="","",IF(ISTEXT(M158),"外",""))</f>
        <v/>
      </c>
      <c r="N155" s="48" t="str">
        <f t="shared" ref="N155" si="339">IF(N156="","",IF(ISTEXT(N158),"外",""))</f>
        <v/>
      </c>
      <c r="O155" s="48" t="str">
        <f t="shared" ref="O155" si="340">IF(O156="","",IF(ISTEXT(O158),"外",""))</f>
        <v/>
      </c>
      <c r="P155" s="48" t="str">
        <f t="shared" ref="P155" si="341">IF(P156="","",IF(ISTEXT(P158),"外",""))</f>
        <v/>
      </c>
      <c r="Q155" s="48" t="str">
        <f t="shared" ref="Q155" si="342">IF(Q156="","",IF(ISTEXT(Q158),"外",""))</f>
        <v/>
      </c>
      <c r="R155" s="48" t="str">
        <f t="shared" ref="R155" si="343">IF(R156="","",IF(ISTEXT(R158),"外",""))</f>
        <v/>
      </c>
      <c r="S155" s="48" t="str">
        <f t="shared" ref="S155" si="344">IF(S156="","",IF(ISTEXT(S158),"外",""))</f>
        <v/>
      </c>
      <c r="T155" s="48" t="str">
        <f t="shared" ref="T155" si="345">IF(T156="","",IF(ISTEXT(T158),"外",""))</f>
        <v/>
      </c>
      <c r="U155" s="48" t="str">
        <f t="shared" ref="U155" si="346">IF(U156="","",IF(ISTEXT(U158),"外",""))</f>
        <v/>
      </c>
      <c r="V155" s="48" t="str">
        <f t="shared" ref="V155" si="347">IF(V156="","",IF(ISTEXT(V158),"外",""))</f>
        <v/>
      </c>
      <c r="W155" s="48" t="str">
        <f t="shared" ref="W155" si="348">IF(W156="","",IF(ISTEXT(W158),"外",""))</f>
        <v/>
      </c>
      <c r="X155" s="48" t="str">
        <f t="shared" ref="X155" si="349">IF(X156="","",IF(ISTEXT(X158),"外",""))</f>
        <v/>
      </c>
      <c r="Y155" s="48" t="str">
        <f t="shared" ref="Y155" si="350">IF(Y156="","",IF(ISTEXT(Y158),"外",""))</f>
        <v/>
      </c>
      <c r="Z155" s="48" t="str">
        <f t="shared" ref="Z155" si="351">IF(Z156="","",IF(ISTEXT(Z158),"外",""))</f>
        <v/>
      </c>
      <c r="AA155" s="48" t="str">
        <f t="shared" ref="AA155" si="352">IF(AA156="","",IF(ISTEXT(AA158),"外",""))</f>
        <v/>
      </c>
      <c r="AB155" s="48" t="str">
        <f t="shared" ref="AB155" si="353">IF(AB156="","",IF(ISTEXT(AB158),"外",""))</f>
        <v/>
      </c>
      <c r="AC155" s="48" t="str">
        <f t="shared" ref="AC155" si="354">IF(AC156="","",IF(ISTEXT(AC158),"外",""))</f>
        <v/>
      </c>
      <c r="AD155" s="48" t="str">
        <f t="shared" ref="AD155" si="355">IF(AD156="","",IF(ISTEXT(AD158),"外",""))</f>
        <v/>
      </c>
      <c r="AE155" s="48" t="str">
        <f t="shared" ref="AE155" si="356">IF(AE156="","",IF(ISTEXT(AE158),"外",""))</f>
        <v/>
      </c>
      <c r="AF155" s="48" t="str">
        <f t="shared" ref="AF155" si="357">IF(AF156="","",IF(ISTEXT(AF158),"外",""))</f>
        <v/>
      </c>
      <c r="AG155" s="48" t="str">
        <f t="shared" ref="AG155" si="358">IF(AG156="","",IF(ISTEXT(AG158),"外",""))</f>
        <v/>
      </c>
      <c r="AI155" s="14" t="s">
        <v>38</v>
      </c>
      <c r="AJ155" s="41">
        <f>COUNTIF(C155:AG155,"外")</f>
        <v>3</v>
      </c>
      <c r="AL155" s="42"/>
      <c r="AM155" s="42">
        <f>AJ155</f>
        <v>3</v>
      </c>
      <c r="AN155" s="42"/>
      <c r="AO155" s="42"/>
      <c r="AP155" s="42"/>
      <c r="AQ155" s="44"/>
      <c r="AR155" s="44"/>
    </row>
    <row r="156" spans="1:44">
      <c r="B156" s="3" t="s">
        <v>9</v>
      </c>
      <c r="C156" s="30">
        <f>IF(EDATE(B142,1)&gt;$G$9,"",EDATE(B142,1))</f>
        <v>46023</v>
      </c>
      <c r="D156" s="11">
        <f>IF(MONTH($C156)&lt;MONTH($C156+C$1),"",IF(($C156+C$1)&gt;$G$9,"",IF(C156=EOMONTH(($C156-DAY($C156)+D$1),0),"",IF(C156="","",C156+1))))</f>
        <v>46024</v>
      </c>
      <c r="E156" s="11">
        <f t="shared" ref="E156:AG156" si="359">IF(MONTH($C156)&lt;MONTH($C156+D$1),"",IF(($C156+D$1)&gt;$G$9,"",IF(D156=EOMONTH(($C156-DAY($C156)+E$1),0),"",IF(D156="","",D156+1))))</f>
        <v>46025</v>
      </c>
      <c r="F156" s="11">
        <f t="shared" si="359"/>
        <v>46026</v>
      </c>
      <c r="G156" s="11">
        <f t="shared" si="359"/>
        <v>46027</v>
      </c>
      <c r="H156" s="11">
        <f t="shared" si="359"/>
        <v>46028</v>
      </c>
      <c r="I156" s="11">
        <f t="shared" si="359"/>
        <v>46029</v>
      </c>
      <c r="J156" s="11">
        <f t="shared" si="359"/>
        <v>46030</v>
      </c>
      <c r="K156" s="11">
        <f t="shared" si="359"/>
        <v>46031</v>
      </c>
      <c r="L156" s="11">
        <f t="shared" si="359"/>
        <v>46032</v>
      </c>
      <c r="M156" s="11">
        <f t="shared" si="359"/>
        <v>46033</v>
      </c>
      <c r="N156" s="11">
        <f t="shared" si="359"/>
        <v>46034</v>
      </c>
      <c r="O156" s="11">
        <f t="shared" si="359"/>
        <v>46035</v>
      </c>
      <c r="P156" s="11">
        <f t="shared" si="359"/>
        <v>46036</v>
      </c>
      <c r="Q156" s="11">
        <f t="shared" si="359"/>
        <v>46037</v>
      </c>
      <c r="R156" s="11">
        <f t="shared" si="359"/>
        <v>46038</v>
      </c>
      <c r="S156" s="11">
        <f t="shared" si="359"/>
        <v>46039</v>
      </c>
      <c r="T156" s="11">
        <f t="shared" si="359"/>
        <v>46040</v>
      </c>
      <c r="U156" s="11">
        <f t="shared" si="359"/>
        <v>46041</v>
      </c>
      <c r="V156" s="11">
        <f t="shared" si="359"/>
        <v>46042</v>
      </c>
      <c r="W156" s="11">
        <f t="shared" si="359"/>
        <v>46043</v>
      </c>
      <c r="X156" s="11">
        <f t="shared" si="359"/>
        <v>46044</v>
      </c>
      <c r="Y156" s="11">
        <f t="shared" si="359"/>
        <v>46045</v>
      </c>
      <c r="Z156" s="11">
        <f t="shared" si="359"/>
        <v>46046</v>
      </c>
      <c r="AA156" s="11">
        <f t="shared" si="359"/>
        <v>46047</v>
      </c>
      <c r="AB156" s="11">
        <f t="shared" si="359"/>
        <v>46048</v>
      </c>
      <c r="AC156" s="11">
        <f t="shared" si="359"/>
        <v>46049</v>
      </c>
      <c r="AD156" s="11">
        <f t="shared" si="359"/>
        <v>46050</v>
      </c>
      <c r="AE156" s="11">
        <f t="shared" si="359"/>
        <v>46051</v>
      </c>
      <c r="AF156" s="11">
        <f t="shared" si="359"/>
        <v>46052</v>
      </c>
      <c r="AG156" s="12">
        <f t="shared" si="359"/>
        <v>46053</v>
      </c>
      <c r="AH156" s="4"/>
      <c r="AI156" s="14" t="s">
        <v>42</v>
      </c>
      <c r="AJ156" s="41">
        <f>COUNT(C156:AG156)-AJ158</f>
        <v>28</v>
      </c>
      <c r="AL156" s="44"/>
      <c r="AM156" s="44"/>
      <c r="AN156" s="44">
        <f>AJ156</f>
        <v>28</v>
      </c>
      <c r="AO156" s="44"/>
      <c r="AP156" s="44"/>
      <c r="AQ156" s="44"/>
      <c r="AR156" s="44"/>
    </row>
    <row r="157" spans="1:44">
      <c r="B157" s="5" t="s">
        <v>4</v>
      </c>
      <c r="C157" s="21" t="str">
        <f t="shared" ref="C157:AG157" si="360">TEXT(C156,"aaa")</f>
        <v>木</v>
      </c>
      <c r="D157" s="16" t="str">
        <f t="shared" si="360"/>
        <v>金</v>
      </c>
      <c r="E157" s="16" t="str">
        <f t="shared" si="360"/>
        <v>土</v>
      </c>
      <c r="F157" s="16" t="str">
        <f t="shared" si="360"/>
        <v>日</v>
      </c>
      <c r="G157" s="16" t="str">
        <f t="shared" si="360"/>
        <v>月</v>
      </c>
      <c r="H157" s="16" t="str">
        <f t="shared" si="360"/>
        <v>火</v>
      </c>
      <c r="I157" s="16" t="str">
        <f t="shared" si="360"/>
        <v>水</v>
      </c>
      <c r="J157" s="16" t="str">
        <f t="shared" si="360"/>
        <v>木</v>
      </c>
      <c r="K157" s="16" t="str">
        <f t="shared" si="360"/>
        <v>金</v>
      </c>
      <c r="L157" s="16" t="str">
        <f t="shared" si="360"/>
        <v>土</v>
      </c>
      <c r="M157" s="16" t="str">
        <f t="shared" si="360"/>
        <v>日</v>
      </c>
      <c r="N157" s="16" t="str">
        <f t="shared" si="360"/>
        <v>月</v>
      </c>
      <c r="O157" s="16" t="str">
        <f t="shared" si="360"/>
        <v>火</v>
      </c>
      <c r="P157" s="16" t="str">
        <f t="shared" si="360"/>
        <v>水</v>
      </c>
      <c r="Q157" s="16" t="str">
        <f t="shared" si="360"/>
        <v>木</v>
      </c>
      <c r="R157" s="16" t="str">
        <f t="shared" si="360"/>
        <v>金</v>
      </c>
      <c r="S157" s="16" t="str">
        <f t="shared" si="360"/>
        <v>土</v>
      </c>
      <c r="T157" s="16" t="str">
        <f t="shared" si="360"/>
        <v>日</v>
      </c>
      <c r="U157" s="16" t="str">
        <f t="shared" si="360"/>
        <v>月</v>
      </c>
      <c r="V157" s="16" t="str">
        <f t="shared" si="360"/>
        <v>火</v>
      </c>
      <c r="W157" s="16" t="str">
        <f t="shared" si="360"/>
        <v>水</v>
      </c>
      <c r="X157" s="16" t="str">
        <f t="shared" si="360"/>
        <v>木</v>
      </c>
      <c r="Y157" s="16" t="str">
        <f t="shared" si="360"/>
        <v>金</v>
      </c>
      <c r="Z157" s="16" t="str">
        <f t="shared" si="360"/>
        <v>土</v>
      </c>
      <c r="AA157" s="16" t="str">
        <f t="shared" si="360"/>
        <v>日</v>
      </c>
      <c r="AB157" s="16" t="str">
        <f t="shared" si="360"/>
        <v>月</v>
      </c>
      <c r="AC157" s="16" t="str">
        <f t="shared" si="360"/>
        <v>火</v>
      </c>
      <c r="AD157" s="16" t="str">
        <f t="shared" si="360"/>
        <v>水</v>
      </c>
      <c r="AE157" s="16" t="str">
        <f t="shared" si="360"/>
        <v>木</v>
      </c>
      <c r="AF157" s="16" t="str">
        <f t="shared" si="360"/>
        <v>金</v>
      </c>
      <c r="AG157" s="17" t="str">
        <f t="shared" si="360"/>
        <v>土</v>
      </c>
      <c r="AH157" s="1"/>
      <c r="AI157" s="14" t="s">
        <v>30</v>
      </c>
      <c r="AJ157" s="41">
        <f>COUNTIFS(C157:AG157,"土",C158:AG158,"")+COUNTIFS(C157:AG157,"日",C158:AG158,"")</f>
        <v>8</v>
      </c>
      <c r="AL157" s="44"/>
      <c r="AM157" s="44"/>
      <c r="AN157" s="44"/>
      <c r="AO157" s="44">
        <f>AJ157</f>
        <v>8</v>
      </c>
      <c r="AP157" s="44"/>
      <c r="AQ157" s="44"/>
      <c r="AR157" s="44"/>
    </row>
    <row r="158" spans="1:44" ht="13.5" customHeight="1">
      <c r="B158" s="91" t="s">
        <v>13</v>
      </c>
      <c r="C158" s="93" t="s">
        <v>19</v>
      </c>
      <c r="D158" s="90" t="s">
        <v>19</v>
      </c>
      <c r="E158" s="90" t="s">
        <v>19</v>
      </c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116"/>
      <c r="AC158" s="116"/>
      <c r="AD158" s="116"/>
      <c r="AE158" s="90"/>
      <c r="AF158" s="90"/>
      <c r="AG158" s="111"/>
      <c r="AH158" s="1"/>
      <c r="AI158" s="14" t="s">
        <v>43</v>
      </c>
      <c r="AJ158" s="41">
        <f>COUNTA(C158:AG159)</f>
        <v>3</v>
      </c>
      <c r="AL158" s="44"/>
      <c r="AM158" s="44"/>
      <c r="AN158" s="45"/>
      <c r="AO158" s="44"/>
      <c r="AP158" s="44">
        <f>AJ158</f>
        <v>3</v>
      </c>
      <c r="AQ158" s="44"/>
      <c r="AR158" s="44"/>
    </row>
    <row r="159" spans="1:44" ht="13.5" customHeight="1">
      <c r="B159" s="92"/>
      <c r="C159" s="93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117"/>
      <c r="AC159" s="117"/>
      <c r="AD159" s="117"/>
      <c r="AE159" s="90"/>
      <c r="AF159" s="90"/>
      <c r="AG159" s="111"/>
      <c r="AH159" s="1"/>
      <c r="AI159" s="14" t="s">
        <v>29</v>
      </c>
      <c r="AJ159" s="41">
        <f>COUNTA(C160:AG161)</f>
        <v>8</v>
      </c>
      <c r="AL159" s="44"/>
      <c r="AM159" s="44"/>
      <c r="AN159" s="44"/>
      <c r="AO159" s="44"/>
      <c r="AP159" s="44"/>
      <c r="AQ159" s="44">
        <f>AJ159</f>
        <v>8</v>
      </c>
      <c r="AR159" s="44"/>
    </row>
    <row r="160" spans="1:44" ht="13.5" customHeight="1">
      <c r="B160" s="112" t="s">
        <v>0</v>
      </c>
      <c r="C160" s="114"/>
      <c r="D160" s="115"/>
      <c r="E160" s="115"/>
      <c r="F160" s="115" t="s">
        <v>6</v>
      </c>
      <c r="G160" s="115"/>
      <c r="H160" s="115"/>
      <c r="I160" s="115"/>
      <c r="J160" s="115"/>
      <c r="K160" s="115"/>
      <c r="L160" s="115" t="s">
        <v>6</v>
      </c>
      <c r="M160" s="115" t="s">
        <v>6</v>
      </c>
      <c r="N160" s="115"/>
      <c r="O160" s="115"/>
      <c r="P160" s="115"/>
      <c r="Q160" s="115"/>
      <c r="R160" s="115"/>
      <c r="S160" s="115" t="s">
        <v>6</v>
      </c>
      <c r="T160" s="115" t="s">
        <v>6</v>
      </c>
      <c r="U160" s="115"/>
      <c r="V160" s="115"/>
      <c r="W160" s="115"/>
      <c r="X160" s="115"/>
      <c r="Y160" s="115"/>
      <c r="Z160" s="115" t="s">
        <v>6</v>
      </c>
      <c r="AA160" s="115" t="s">
        <v>6</v>
      </c>
      <c r="AB160" s="115"/>
      <c r="AC160" s="115"/>
      <c r="AD160" s="115"/>
      <c r="AE160" s="115"/>
      <c r="AF160" s="115"/>
      <c r="AG160" s="126" t="s">
        <v>6</v>
      </c>
      <c r="AH160" s="1"/>
      <c r="AI160" s="14" t="s">
        <v>7</v>
      </c>
      <c r="AJ160" s="7">
        <f>ROUNDDOWN(AJ159/AJ154,3)</f>
        <v>0.28499999999999998</v>
      </c>
      <c r="AL160" s="44"/>
      <c r="AM160" s="44"/>
      <c r="AN160" s="44"/>
      <c r="AO160" s="44"/>
      <c r="AP160" s="44"/>
      <c r="AQ160" s="44"/>
      <c r="AR160" s="44"/>
    </row>
    <row r="161" spans="1:44" ht="14.25" thickBot="1">
      <c r="B161" s="113"/>
      <c r="C161" s="114"/>
      <c r="D161" s="115"/>
      <c r="E161" s="115"/>
      <c r="F161" s="115"/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26"/>
      <c r="AH161" s="1"/>
      <c r="AI161" s="14" t="s">
        <v>8</v>
      </c>
      <c r="AJ161" s="6">
        <f>COUNTA(C162:AG162)</f>
        <v>8</v>
      </c>
      <c r="AL161" s="44"/>
      <c r="AM161" s="44"/>
      <c r="AN161" s="44"/>
      <c r="AO161" s="44"/>
      <c r="AP161" s="44"/>
      <c r="AQ161" s="44"/>
      <c r="AR161" s="44">
        <f>AJ161</f>
        <v>8</v>
      </c>
    </row>
    <row r="162" spans="1:44">
      <c r="B162" s="120" t="s">
        <v>5</v>
      </c>
      <c r="C162" s="157"/>
      <c r="D162" s="149"/>
      <c r="E162" s="151"/>
      <c r="F162" s="118" t="s">
        <v>6</v>
      </c>
      <c r="G162" s="118"/>
      <c r="H162" s="118"/>
      <c r="I162" s="118"/>
      <c r="J162" s="118"/>
      <c r="K162" s="129"/>
      <c r="L162" s="118" t="s">
        <v>6</v>
      </c>
      <c r="M162" s="118" t="s">
        <v>6</v>
      </c>
      <c r="N162" s="118"/>
      <c r="O162" s="118"/>
      <c r="P162" s="118"/>
      <c r="Q162" s="118"/>
      <c r="R162" s="118"/>
      <c r="S162" s="118" t="s">
        <v>6</v>
      </c>
      <c r="T162" s="118" t="s">
        <v>6</v>
      </c>
      <c r="U162" s="118"/>
      <c r="V162" s="118"/>
      <c r="W162" s="118"/>
      <c r="X162" s="118"/>
      <c r="Y162" s="118"/>
      <c r="Z162" s="118" t="s">
        <v>6</v>
      </c>
      <c r="AA162" s="118" t="s">
        <v>6</v>
      </c>
      <c r="AB162" s="118"/>
      <c r="AC162" s="118"/>
      <c r="AD162" s="118"/>
      <c r="AE162" s="118"/>
      <c r="AF162" s="118"/>
      <c r="AG162" s="127" t="s">
        <v>6</v>
      </c>
      <c r="AH162" s="1"/>
      <c r="AI162" s="14" t="s">
        <v>3</v>
      </c>
      <c r="AJ162" s="7">
        <f>ROUNDDOWN(AJ161/AJ154,3)</f>
        <v>0.28499999999999998</v>
      </c>
      <c r="AL162" s="50"/>
      <c r="AM162" s="50"/>
      <c r="AN162" s="50"/>
      <c r="AO162" s="50"/>
      <c r="AP162" s="50"/>
      <c r="AQ162" s="50"/>
      <c r="AR162" s="50"/>
    </row>
    <row r="163" spans="1:44" ht="14.25" thickBot="1">
      <c r="B163" s="121"/>
      <c r="C163" s="158"/>
      <c r="D163" s="150"/>
      <c r="E163" s="152"/>
      <c r="F163" s="119"/>
      <c r="G163" s="119"/>
      <c r="H163" s="119"/>
      <c r="I163" s="119"/>
      <c r="J163" s="119"/>
      <c r="K163" s="134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28"/>
      <c r="AH163" s="1"/>
      <c r="AI163" s="14" t="s">
        <v>31</v>
      </c>
      <c r="AJ163" s="32" t="str">
        <f>IF(7&gt;COUNT($C156:$AG156),"対象外",IF(OR(AJ161&gt;=AJ157,AJ162&gt;=0.285),"達成","未達成"))</f>
        <v>達成</v>
      </c>
      <c r="AL163" s="50"/>
      <c r="AM163" s="50"/>
      <c r="AN163" s="50"/>
      <c r="AO163" s="50"/>
      <c r="AP163" s="50"/>
      <c r="AQ163" s="50"/>
      <c r="AR163" s="50"/>
    </row>
    <row r="164" spans="1:44">
      <c r="B164" s="52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1"/>
      <c r="AI164" s="61"/>
      <c r="AJ164" s="62"/>
      <c r="AL164" s="50"/>
      <c r="AM164" s="50"/>
      <c r="AN164" s="50"/>
      <c r="AO164" s="50"/>
      <c r="AP164" s="50"/>
      <c r="AQ164" s="50"/>
      <c r="AR164" s="50"/>
    </row>
    <row r="165" spans="1:44" ht="9.75" customHeight="1"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1"/>
      <c r="AI165" s="36"/>
      <c r="AJ165" s="37"/>
      <c r="AL165" s="42" t="s">
        <v>41</v>
      </c>
      <c r="AM165" s="42" t="s">
        <v>38</v>
      </c>
      <c r="AN165" s="42" t="s">
        <v>42</v>
      </c>
      <c r="AO165" s="42" t="s">
        <v>30</v>
      </c>
      <c r="AP165" s="42" t="s">
        <v>43</v>
      </c>
      <c r="AQ165" s="42" t="s">
        <v>29</v>
      </c>
      <c r="AR165" s="42" t="s">
        <v>8</v>
      </c>
    </row>
    <row r="166" spans="1:44" ht="13.5" customHeight="1">
      <c r="A166" s="20" t="s">
        <v>16</v>
      </c>
      <c r="B166" s="15">
        <f>C168</f>
        <v>46054</v>
      </c>
      <c r="C166" s="2" t="s">
        <v>15</v>
      </c>
      <c r="D166" s="2"/>
      <c r="E166" s="2"/>
      <c r="F166" s="2"/>
      <c r="J166" s="2"/>
      <c r="K166" s="2"/>
      <c r="L166" s="2"/>
      <c r="P166" s="2"/>
      <c r="Q166" s="2"/>
      <c r="R166" s="2"/>
      <c r="V166" s="2"/>
      <c r="W166" s="2"/>
      <c r="X166" s="2"/>
      <c r="Z166" s="2"/>
      <c r="AB166" s="2"/>
      <c r="AC166" s="2"/>
      <c r="AD166" s="2"/>
      <c r="AF166" s="1"/>
      <c r="AI166" s="13" t="s">
        <v>41</v>
      </c>
      <c r="AJ166" s="46">
        <f>COUNT(C168:AG168)-AJ167</f>
        <v>28</v>
      </c>
      <c r="AL166" s="43">
        <f>AJ166</f>
        <v>28</v>
      </c>
      <c r="AM166" s="42"/>
      <c r="AN166" s="42"/>
      <c r="AO166" s="42"/>
      <c r="AP166" s="42"/>
      <c r="AQ166" s="44"/>
      <c r="AR166" s="44"/>
    </row>
    <row r="167" spans="1:44" ht="13.5" customHeight="1">
      <c r="B167" s="34" t="s">
        <v>39</v>
      </c>
      <c r="C167" s="47" t="str">
        <f>IF(C168="","",IF(OR(ISTEXT(C170),COUNT($C168:$AG168)&lt;7),"外",""))</f>
        <v/>
      </c>
      <c r="D167" s="47" t="str">
        <f t="shared" ref="D167:H167" si="361">IF(D168="","",IF(OR(ISTEXT(D170),COUNT($C168:$AG168)&lt;7),"外",""))</f>
        <v/>
      </c>
      <c r="E167" s="47" t="str">
        <f t="shared" si="361"/>
        <v/>
      </c>
      <c r="F167" s="47" t="str">
        <f t="shared" si="361"/>
        <v/>
      </c>
      <c r="G167" s="47" t="str">
        <f t="shared" si="361"/>
        <v/>
      </c>
      <c r="H167" s="47" t="str">
        <f t="shared" si="361"/>
        <v/>
      </c>
      <c r="I167" s="48" t="str">
        <f>IF(I168="","",IF(ISTEXT(I170),"外",""))</f>
        <v/>
      </c>
      <c r="J167" s="48" t="str">
        <f t="shared" ref="J167:AG167" si="362">IF(J168="","",IF(ISTEXT(J170),"外",""))</f>
        <v/>
      </c>
      <c r="K167" s="48" t="str">
        <f t="shared" si="362"/>
        <v/>
      </c>
      <c r="L167" s="48" t="str">
        <f t="shared" si="362"/>
        <v/>
      </c>
      <c r="M167" s="48" t="str">
        <f t="shared" si="362"/>
        <v/>
      </c>
      <c r="N167" s="48" t="str">
        <f t="shared" si="362"/>
        <v/>
      </c>
      <c r="O167" s="48" t="str">
        <f t="shared" si="362"/>
        <v/>
      </c>
      <c r="P167" s="48" t="str">
        <f t="shared" si="362"/>
        <v/>
      </c>
      <c r="Q167" s="48" t="str">
        <f t="shared" si="362"/>
        <v/>
      </c>
      <c r="R167" s="48" t="str">
        <f t="shared" si="362"/>
        <v/>
      </c>
      <c r="S167" s="48" t="str">
        <f t="shared" si="362"/>
        <v/>
      </c>
      <c r="T167" s="48" t="str">
        <f t="shared" si="362"/>
        <v/>
      </c>
      <c r="U167" s="48" t="str">
        <f t="shared" si="362"/>
        <v/>
      </c>
      <c r="V167" s="48" t="str">
        <f t="shared" si="362"/>
        <v/>
      </c>
      <c r="W167" s="48" t="str">
        <f t="shared" si="362"/>
        <v/>
      </c>
      <c r="X167" s="48" t="str">
        <f t="shared" si="362"/>
        <v/>
      </c>
      <c r="Y167" s="48" t="str">
        <f t="shared" si="362"/>
        <v/>
      </c>
      <c r="Z167" s="48" t="str">
        <f t="shared" si="362"/>
        <v/>
      </c>
      <c r="AA167" s="48" t="str">
        <f t="shared" si="362"/>
        <v/>
      </c>
      <c r="AB167" s="48" t="str">
        <f t="shared" si="362"/>
        <v/>
      </c>
      <c r="AC167" s="48" t="str">
        <f t="shared" si="362"/>
        <v/>
      </c>
      <c r="AD167" s="48" t="str">
        <f t="shared" si="362"/>
        <v/>
      </c>
      <c r="AE167" s="48" t="str">
        <f t="shared" si="362"/>
        <v/>
      </c>
      <c r="AF167" s="48" t="str">
        <f t="shared" si="362"/>
        <v/>
      </c>
      <c r="AG167" s="48" t="str">
        <f t="shared" si="362"/>
        <v/>
      </c>
      <c r="AI167" s="14" t="s">
        <v>38</v>
      </c>
      <c r="AJ167" s="41">
        <f>COUNTIF(C167:AG167,"外")</f>
        <v>0</v>
      </c>
      <c r="AL167" s="42"/>
      <c r="AM167" s="42">
        <f>AJ167</f>
        <v>0</v>
      </c>
      <c r="AN167" s="42"/>
      <c r="AO167" s="42"/>
      <c r="AP167" s="42"/>
      <c r="AQ167" s="44"/>
      <c r="AR167" s="44"/>
    </row>
    <row r="168" spans="1:44">
      <c r="B168" s="3" t="s">
        <v>9</v>
      </c>
      <c r="C168" s="30">
        <f>IF(EDATE(B154,1)&gt;$G$9,"",EDATE(B154,1))</f>
        <v>46054</v>
      </c>
      <c r="D168" s="11">
        <f>IF(MONTH($C168)&lt;MONTH($C168+C$1),"",IF(($C168+C$1)&gt;$G$9,"",IF(C168=EOMONTH(($C168-DAY($C168)+D$1),0),"",IF(C168="","",C168+1))))</f>
        <v>46055</v>
      </c>
      <c r="E168" s="11">
        <f t="shared" ref="E168:AG168" si="363">IF(MONTH($C168)&lt;MONTH($C168+D$1),"",IF(($C168+D$1)&gt;$G$9,"",IF(D168=EOMONTH(($C168-DAY($C168)+E$1),0),"",IF(D168="","",D168+1))))</f>
        <v>46056</v>
      </c>
      <c r="F168" s="11">
        <f t="shared" si="363"/>
        <v>46057</v>
      </c>
      <c r="G168" s="11">
        <f t="shared" si="363"/>
        <v>46058</v>
      </c>
      <c r="H168" s="11">
        <f t="shared" si="363"/>
        <v>46059</v>
      </c>
      <c r="I168" s="11">
        <f t="shared" si="363"/>
        <v>46060</v>
      </c>
      <c r="J168" s="11">
        <f t="shared" si="363"/>
        <v>46061</v>
      </c>
      <c r="K168" s="11">
        <f t="shared" si="363"/>
        <v>46062</v>
      </c>
      <c r="L168" s="11">
        <f t="shared" si="363"/>
        <v>46063</v>
      </c>
      <c r="M168" s="11">
        <f t="shared" si="363"/>
        <v>46064</v>
      </c>
      <c r="N168" s="11">
        <f t="shared" si="363"/>
        <v>46065</v>
      </c>
      <c r="O168" s="11">
        <f t="shared" si="363"/>
        <v>46066</v>
      </c>
      <c r="P168" s="11">
        <f t="shared" si="363"/>
        <v>46067</v>
      </c>
      <c r="Q168" s="11">
        <f t="shared" si="363"/>
        <v>46068</v>
      </c>
      <c r="R168" s="11">
        <f t="shared" si="363"/>
        <v>46069</v>
      </c>
      <c r="S168" s="11">
        <f t="shared" si="363"/>
        <v>46070</v>
      </c>
      <c r="T168" s="11">
        <f t="shared" si="363"/>
        <v>46071</v>
      </c>
      <c r="U168" s="11">
        <f t="shared" si="363"/>
        <v>46072</v>
      </c>
      <c r="V168" s="11">
        <f t="shared" si="363"/>
        <v>46073</v>
      </c>
      <c r="W168" s="11">
        <f t="shared" si="363"/>
        <v>46074</v>
      </c>
      <c r="X168" s="11">
        <f t="shared" si="363"/>
        <v>46075</v>
      </c>
      <c r="Y168" s="11">
        <f t="shared" si="363"/>
        <v>46076</v>
      </c>
      <c r="Z168" s="11">
        <f t="shared" si="363"/>
        <v>46077</v>
      </c>
      <c r="AA168" s="11">
        <f t="shared" si="363"/>
        <v>46078</v>
      </c>
      <c r="AB168" s="11">
        <f t="shared" si="363"/>
        <v>46079</v>
      </c>
      <c r="AC168" s="11">
        <f t="shared" si="363"/>
        <v>46080</v>
      </c>
      <c r="AD168" s="11">
        <f t="shared" si="363"/>
        <v>46081</v>
      </c>
      <c r="AE168" s="11" t="str">
        <f t="shared" si="363"/>
        <v/>
      </c>
      <c r="AF168" s="11" t="str">
        <f t="shared" si="363"/>
        <v/>
      </c>
      <c r="AG168" s="12" t="str">
        <f t="shared" si="363"/>
        <v/>
      </c>
      <c r="AH168" s="4"/>
      <c r="AI168" s="14" t="s">
        <v>42</v>
      </c>
      <c r="AJ168" s="41">
        <f>COUNT(C168:AG168)-AJ170</f>
        <v>28</v>
      </c>
      <c r="AL168" s="44"/>
      <c r="AM168" s="44"/>
      <c r="AN168" s="44">
        <f>AJ168</f>
        <v>28</v>
      </c>
      <c r="AO168" s="44"/>
      <c r="AP168" s="44"/>
      <c r="AQ168" s="44"/>
      <c r="AR168" s="44"/>
    </row>
    <row r="169" spans="1:44">
      <c r="B169" s="5" t="s">
        <v>4</v>
      </c>
      <c r="C169" s="21" t="str">
        <f t="shared" ref="C169:AG169" si="364">TEXT(C168,"aaa")</f>
        <v>日</v>
      </c>
      <c r="D169" s="16" t="str">
        <f t="shared" si="364"/>
        <v>月</v>
      </c>
      <c r="E169" s="16" t="str">
        <f t="shared" si="364"/>
        <v>火</v>
      </c>
      <c r="F169" s="16" t="str">
        <f t="shared" si="364"/>
        <v>水</v>
      </c>
      <c r="G169" s="16" t="str">
        <f t="shared" si="364"/>
        <v>木</v>
      </c>
      <c r="H169" s="16" t="str">
        <f t="shared" si="364"/>
        <v>金</v>
      </c>
      <c r="I169" s="16" t="str">
        <f t="shared" si="364"/>
        <v>土</v>
      </c>
      <c r="J169" s="16" t="str">
        <f t="shared" si="364"/>
        <v>日</v>
      </c>
      <c r="K169" s="16" t="str">
        <f t="shared" si="364"/>
        <v>月</v>
      </c>
      <c r="L169" s="16" t="str">
        <f t="shared" si="364"/>
        <v>火</v>
      </c>
      <c r="M169" s="16" t="str">
        <f t="shared" si="364"/>
        <v>水</v>
      </c>
      <c r="N169" s="16" t="str">
        <f t="shared" si="364"/>
        <v>木</v>
      </c>
      <c r="O169" s="16" t="str">
        <f t="shared" si="364"/>
        <v>金</v>
      </c>
      <c r="P169" s="16" t="str">
        <f t="shared" si="364"/>
        <v>土</v>
      </c>
      <c r="Q169" s="16" t="str">
        <f t="shared" si="364"/>
        <v>日</v>
      </c>
      <c r="R169" s="16" t="str">
        <f t="shared" si="364"/>
        <v>月</v>
      </c>
      <c r="S169" s="16" t="str">
        <f t="shared" si="364"/>
        <v>火</v>
      </c>
      <c r="T169" s="16" t="str">
        <f t="shared" si="364"/>
        <v>水</v>
      </c>
      <c r="U169" s="16" t="str">
        <f t="shared" si="364"/>
        <v>木</v>
      </c>
      <c r="V169" s="16" t="str">
        <f t="shared" si="364"/>
        <v>金</v>
      </c>
      <c r="W169" s="16" t="str">
        <f t="shared" si="364"/>
        <v>土</v>
      </c>
      <c r="X169" s="16" t="str">
        <f t="shared" si="364"/>
        <v>日</v>
      </c>
      <c r="Y169" s="16" t="str">
        <f t="shared" si="364"/>
        <v>月</v>
      </c>
      <c r="Z169" s="16" t="str">
        <f t="shared" si="364"/>
        <v>火</v>
      </c>
      <c r="AA169" s="16" t="str">
        <f t="shared" si="364"/>
        <v>水</v>
      </c>
      <c r="AB169" s="16" t="str">
        <f t="shared" si="364"/>
        <v>木</v>
      </c>
      <c r="AC169" s="16" t="str">
        <f t="shared" si="364"/>
        <v>金</v>
      </c>
      <c r="AD169" s="16" t="str">
        <f t="shared" si="364"/>
        <v>土</v>
      </c>
      <c r="AE169" s="16" t="str">
        <f t="shared" si="364"/>
        <v/>
      </c>
      <c r="AF169" s="16" t="str">
        <f t="shared" si="364"/>
        <v/>
      </c>
      <c r="AG169" s="17" t="str">
        <f t="shared" si="364"/>
        <v/>
      </c>
      <c r="AH169" s="1"/>
      <c r="AI169" s="14" t="s">
        <v>30</v>
      </c>
      <c r="AJ169" s="41">
        <f>COUNTIFS(C169:AG169,"土",C170:AG170,"")+COUNTIFS(C169:AG169,"日",C170:AG170,"")</f>
        <v>8</v>
      </c>
      <c r="AL169" s="44"/>
      <c r="AM169" s="44"/>
      <c r="AN169" s="44"/>
      <c r="AO169" s="44">
        <f>AJ169</f>
        <v>8</v>
      </c>
      <c r="AP169" s="44"/>
      <c r="AQ169" s="44"/>
      <c r="AR169" s="44"/>
    </row>
    <row r="170" spans="1:44" ht="13.5" customHeight="1">
      <c r="B170" s="91" t="s">
        <v>13</v>
      </c>
      <c r="C170" s="93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116"/>
      <c r="AC170" s="116"/>
      <c r="AD170" s="116"/>
      <c r="AE170" s="90"/>
      <c r="AF170" s="90"/>
      <c r="AG170" s="111"/>
      <c r="AH170" s="1"/>
      <c r="AI170" s="14" t="s">
        <v>43</v>
      </c>
      <c r="AJ170" s="41">
        <f>COUNTA(C170:AG171)</f>
        <v>0</v>
      </c>
      <c r="AL170" s="44"/>
      <c r="AM170" s="44"/>
      <c r="AN170" s="45"/>
      <c r="AO170" s="44"/>
      <c r="AP170" s="44">
        <f>AJ170</f>
        <v>0</v>
      </c>
      <c r="AQ170" s="44"/>
      <c r="AR170" s="44"/>
    </row>
    <row r="171" spans="1:44" ht="13.5" customHeight="1">
      <c r="B171" s="92"/>
      <c r="C171" s="93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117"/>
      <c r="AC171" s="117"/>
      <c r="AD171" s="117"/>
      <c r="AE171" s="90"/>
      <c r="AF171" s="90"/>
      <c r="AG171" s="111"/>
      <c r="AH171" s="1"/>
      <c r="AI171" s="14" t="s">
        <v>29</v>
      </c>
      <c r="AJ171" s="41">
        <f>COUNTA(C172:AG173)</f>
        <v>8</v>
      </c>
      <c r="AL171" s="44"/>
      <c r="AM171" s="44"/>
      <c r="AN171" s="44"/>
      <c r="AO171" s="44"/>
      <c r="AP171" s="44"/>
      <c r="AQ171" s="44">
        <f>AJ171</f>
        <v>8</v>
      </c>
      <c r="AR171" s="44"/>
    </row>
    <row r="172" spans="1:44" ht="13.5" customHeight="1">
      <c r="B172" s="112" t="s">
        <v>0</v>
      </c>
      <c r="C172" s="114" t="s">
        <v>6</v>
      </c>
      <c r="D172" s="115"/>
      <c r="E172" s="115"/>
      <c r="F172" s="115"/>
      <c r="G172" s="115"/>
      <c r="H172" s="115"/>
      <c r="I172" s="115" t="s">
        <v>6</v>
      </c>
      <c r="J172" s="115" t="s">
        <v>6</v>
      </c>
      <c r="K172" s="124"/>
      <c r="L172" s="124"/>
      <c r="M172" s="124"/>
      <c r="N172" s="124"/>
      <c r="O172" s="124"/>
      <c r="P172" s="115" t="s">
        <v>6</v>
      </c>
      <c r="Q172" s="115" t="s">
        <v>6</v>
      </c>
      <c r="R172" s="124"/>
      <c r="S172" s="124"/>
      <c r="T172" s="124"/>
      <c r="U172" s="124"/>
      <c r="V172" s="124"/>
      <c r="W172" s="115" t="s">
        <v>6</v>
      </c>
      <c r="X172" s="115" t="s">
        <v>6</v>
      </c>
      <c r="Y172" s="124"/>
      <c r="Z172" s="124"/>
      <c r="AA172" s="124"/>
      <c r="AB172" s="124"/>
      <c r="AC172" s="124"/>
      <c r="AD172" s="124" t="s">
        <v>6</v>
      </c>
      <c r="AE172" s="115"/>
      <c r="AF172" s="115"/>
      <c r="AG172" s="126"/>
      <c r="AH172" s="1"/>
      <c r="AI172" s="14" t="s">
        <v>7</v>
      </c>
      <c r="AJ172" s="7">
        <f>ROUNDDOWN(AJ171/AJ166,3)</f>
        <v>0.28499999999999998</v>
      </c>
      <c r="AL172" s="44"/>
      <c r="AM172" s="44"/>
      <c r="AN172" s="44"/>
      <c r="AO172" s="44"/>
      <c r="AP172" s="44"/>
      <c r="AQ172" s="44"/>
      <c r="AR172" s="44"/>
    </row>
    <row r="173" spans="1:44">
      <c r="B173" s="113"/>
      <c r="C173" s="114"/>
      <c r="D173" s="115"/>
      <c r="E173" s="115"/>
      <c r="F173" s="115"/>
      <c r="G173" s="115"/>
      <c r="H173" s="115"/>
      <c r="I173" s="115"/>
      <c r="J173" s="115"/>
      <c r="K173" s="131"/>
      <c r="L173" s="131"/>
      <c r="M173" s="131"/>
      <c r="N173" s="131"/>
      <c r="O173" s="131"/>
      <c r="P173" s="115"/>
      <c r="Q173" s="115"/>
      <c r="R173" s="131"/>
      <c r="S173" s="131"/>
      <c r="T173" s="131"/>
      <c r="U173" s="131"/>
      <c r="V173" s="131"/>
      <c r="W173" s="115"/>
      <c r="X173" s="115"/>
      <c r="Y173" s="131"/>
      <c r="Z173" s="131"/>
      <c r="AA173" s="131"/>
      <c r="AB173" s="131"/>
      <c r="AC173" s="131"/>
      <c r="AD173" s="131"/>
      <c r="AE173" s="115"/>
      <c r="AF173" s="115"/>
      <c r="AG173" s="126"/>
      <c r="AH173" s="1"/>
      <c r="AI173" s="14" t="s">
        <v>8</v>
      </c>
      <c r="AJ173" s="6">
        <f>COUNTA(C174:AG174)</f>
        <v>8</v>
      </c>
      <c r="AL173" s="44"/>
      <c r="AM173" s="44"/>
      <c r="AN173" s="44"/>
      <c r="AO173" s="44"/>
      <c r="AP173" s="44"/>
      <c r="AQ173" s="44"/>
      <c r="AR173" s="44">
        <f>AJ173</f>
        <v>8</v>
      </c>
    </row>
    <row r="174" spans="1:44">
      <c r="B174" s="120" t="s">
        <v>5</v>
      </c>
      <c r="C174" s="122" t="s">
        <v>6</v>
      </c>
      <c r="D174" s="118"/>
      <c r="E174" s="118"/>
      <c r="F174" s="118"/>
      <c r="G174" s="118"/>
      <c r="H174" s="118"/>
      <c r="I174" s="118" t="s">
        <v>6</v>
      </c>
      <c r="J174" s="118" t="s">
        <v>6</v>
      </c>
      <c r="K174" s="129"/>
      <c r="L174" s="129"/>
      <c r="M174" s="129"/>
      <c r="N174" s="129"/>
      <c r="O174" s="129"/>
      <c r="P174" s="118" t="s">
        <v>6</v>
      </c>
      <c r="Q174" s="118" t="s">
        <v>6</v>
      </c>
      <c r="R174" s="129"/>
      <c r="S174" s="129"/>
      <c r="T174" s="129"/>
      <c r="U174" s="129"/>
      <c r="V174" s="129"/>
      <c r="W174" s="118" t="s">
        <v>6</v>
      </c>
      <c r="X174" s="118" t="s">
        <v>6</v>
      </c>
      <c r="Y174" s="129"/>
      <c r="Z174" s="129"/>
      <c r="AA174" s="129"/>
      <c r="AB174" s="129"/>
      <c r="AC174" s="129"/>
      <c r="AD174" s="129" t="s">
        <v>6</v>
      </c>
      <c r="AE174" s="118"/>
      <c r="AF174" s="118"/>
      <c r="AG174" s="127"/>
      <c r="AH174" s="1"/>
      <c r="AI174" s="14" t="s">
        <v>3</v>
      </c>
      <c r="AJ174" s="7">
        <f>ROUNDDOWN(AJ173/AJ166,3)</f>
        <v>0.28499999999999998</v>
      </c>
      <c r="AL174" s="50"/>
      <c r="AM174" s="50"/>
      <c r="AN174" s="50"/>
      <c r="AO174" s="50"/>
      <c r="AP174" s="50"/>
      <c r="AQ174" s="50"/>
      <c r="AR174" s="50"/>
    </row>
    <row r="175" spans="1:44">
      <c r="B175" s="121"/>
      <c r="C175" s="123"/>
      <c r="D175" s="119"/>
      <c r="E175" s="119"/>
      <c r="F175" s="119"/>
      <c r="G175" s="119"/>
      <c r="H175" s="119"/>
      <c r="I175" s="119"/>
      <c r="J175" s="119"/>
      <c r="K175" s="134"/>
      <c r="L175" s="134"/>
      <c r="M175" s="134"/>
      <c r="N175" s="134"/>
      <c r="O175" s="134"/>
      <c r="P175" s="119"/>
      <c r="Q175" s="119"/>
      <c r="R175" s="134"/>
      <c r="S175" s="134"/>
      <c r="T175" s="134"/>
      <c r="U175" s="134"/>
      <c r="V175" s="134"/>
      <c r="W175" s="119"/>
      <c r="X175" s="119"/>
      <c r="Y175" s="134"/>
      <c r="Z175" s="134"/>
      <c r="AA175" s="134"/>
      <c r="AB175" s="134"/>
      <c r="AC175" s="134"/>
      <c r="AD175" s="134"/>
      <c r="AE175" s="119"/>
      <c r="AF175" s="119"/>
      <c r="AG175" s="128"/>
      <c r="AH175" s="1"/>
      <c r="AI175" s="14" t="s">
        <v>31</v>
      </c>
      <c r="AJ175" s="32" t="str">
        <f>IF(7&gt;COUNT($C168:$AG168),"対象外",IF(OR(AJ173&gt;=AJ169,AJ174&gt;=0.285),"達成","未達成"))</f>
        <v>達成</v>
      </c>
      <c r="AL175" s="50"/>
      <c r="AM175" s="50"/>
      <c r="AN175" s="50"/>
      <c r="AO175" s="50"/>
      <c r="AP175" s="50"/>
      <c r="AQ175" s="50"/>
      <c r="AR175" s="50"/>
    </row>
    <row r="176" spans="1:44">
      <c r="B176" s="52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1"/>
      <c r="AI176" s="61"/>
      <c r="AJ176" s="62"/>
      <c r="AL176" s="50"/>
      <c r="AM176" s="50"/>
      <c r="AN176" s="50"/>
      <c r="AO176" s="50"/>
      <c r="AP176" s="50"/>
      <c r="AQ176" s="50"/>
      <c r="AR176" s="50"/>
    </row>
    <row r="177" spans="1:55" ht="9.75" customHeight="1">
      <c r="B177" s="52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1"/>
      <c r="AI177" s="54"/>
      <c r="AJ177" s="37"/>
      <c r="AL177" s="59"/>
      <c r="AM177" s="59"/>
      <c r="AN177" s="59"/>
      <c r="AO177" s="59"/>
      <c r="AP177" s="59"/>
      <c r="AQ177" s="59"/>
      <c r="AR177" s="59"/>
    </row>
    <row r="179" spans="1:55" ht="17.25">
      <c r="B179" s="58" t="str">
        <f>$B$5</f>
        <v>休日取得</v>
      </c>
      <c r="C179" s="66" t="str">
        <f>$C$5</f>
        <v>実績表</v>
      </c>
      <c r="D179" s="66"/>
      <c r="E179" s="66"/>
      <c r="F179" s="57" t="str">
        <f>$F$5</f>
        <v>（現場閉所による週休２日工事）</v>
      </c>
      <c r="L179" s="24"/>
    </row>
    <row r="180" spans="1:55">
      <c r="B180" s="2"/>
      <c r="R180" s="2"/>
    </row>
    <row r="181" spans="1:55">
      <c r="B181" s="2"/>
      <c r="C181" s="78" t="str">
        <f>$B$7</f>
        <v>工事名</v>
      </c>
      <c r="D181" s="78"/>
      <c r="E181" s="78"/>
      <c r="F181" s="78"/>
      <c r="G181" s="1" t="s">
        <v>10</v>
      </c>
      <c r="H181" s="22" t="str">
        <f>$G$7</f>
        <v>〇〇〇〇線道路改良工事（２－１）</v>
      </c>
      <c r="I181" s="22"/>
      <c r="J181" s="22"/>
      <c r="K181" s="22"/>
      <c r="L181" s="22"/>
      <c r="M181" s="22"/>
      <c r="N181" s="22"/>
      <c r="O181" s="22"/>
      <c r="P181" s="22"/>
      <c r="Q181" s="22"/>
      <c r="S181" s="2"/>
    </row>
    <row r="182" spans="1:55">
      <c r="B182" s="2"/>
      <c r="C182" s="78" t="str">
        <f>$B$8</f>
        <v>対象期間開始日</v>
      </c>
      <c r="D182" s="78"/>
      <c r="E182" s="78"/>
      <c r="F182" s="78"/>
      <c r="G182" s="1" t="s">
        <v>10</v>
      </c>
      <c r="H182" s="155">
        <f>$G$8</f>
        <v>45712</v>
      </c>
      <c r="I182" s="155"/>
      <c r="J182" s="155"/>
      <c r="K182" s="155"/>
      <c r="L182" s="155"/>
      <c r="S182" s="2"/>
    </row>
    <row r="183" spans="1:55">
      <c r="B183" s="2"/>
      <c r="C183" s="97" t="str">
        <f>$B$9</f>
        <v>工事完成日</v>
      </c>
      <c r="D183" s="97"/>
      <c r="E183" s="97"/>
      <c r="F183" s="97"/>
      <c r="G183" s="1" t="s">
        <v>10</v>
      </c>
      <c r="H183" s="98">
        <f>$G$9</f>
        <v>46393</v>
      </c>
      <c r="I183" s="98"/>
      <c r="J183" s="98"/>
      <c r="K183" s="98"/>
      <c r="L183" s="98"/>
      <c r="M183" s="99" t="str">
        <f>$L$9</f>
        <v>工事期間</v>
      </c>
      <c r="N183" s="99"/>
      <c r="O183" s="99"/>
      <c r="P183" s="1" t="s">
        <v>10</v>
      </c>
      <c r="Q183" s="100">
        <f>$P$9</f>
        <v>682</v>
      </c>
      <c r="R183" s="100"/>
      <c r="S183" s="100"/>
    </row>
    <row r="184" spans="1:55">
      <c r="B184" s="2"/>
      <c r="C184" s="60" t="str">
        <f>$B$10</f>
        <v>受注者名</v>
      </c>
      <c r="D184" s="2"/>
      <c r="E184" s="2"/>
      <c r="F184" s="2"/>
      <c r="G184" s="1" t="s">
        <v>10</v>
      </c>
      <c r="H184" s="22" t="str">
        <f>$G$10</f>
        <v>（株）○○建設</v>
      </c>
      <c r="I184" s="22"/>
      <c r="J184" s="22"/>
      <c r="K184" s="22"/>
      <c r="L184" s="22"/>
      <c r="M184" s="22"/>
      <c r="N184" s="22"/>
      <c r="O184" s="22"/>
      <c r="P184" s="22"/>
      <c r="Q184" s="22"/>
    </row>
    <row r="185" spans="1:55">
      <c r="B185" s="2"/>
      <c r="C185" s="60" t="str">
        <f>$B$11</f>
        <v>※工事完成日：完成届にある受注者が完成とした現在日のこと</v>
      </c>
      <c r="D185" s="2"/>
      <c r="E185" s="2"/>
      <c r="F185" s="2"/>
      <c r="H185" s="23"/>
      <c r="I185" s="23"/>
      <c r="J185" s="23"/>
      <c r="K185" s="23"/>
      <c r="L185" s="23"/>
      <c r="M185" s="23"/>
      <c r="N185" s="23"/>
      <c r="O185" s="23"/>
      <c r="P185" s="23"/>
      <c r="Q185" s="23"/>
    </row>
    <row r="186" spans="1:55" ht="9.75" customHeight="1"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1"/>
      <c r="AI186" s="36"/>
      <c r="AJ186" s="37"/>
      <c r="AL186" s="42" t="s">
        <v>41</v>
      </c>
      <c r="AM186" s="42" t="s">
        <v>38</v>
      </c>
      <c r="AN186" s="42" t="s">
        <v>42</v>
      </c>
      <c r="AO186" s="42" t="s">
        <v>30</v>
      </c>
      <c r="AP186" s="42" t="s">
        <v>43</v>
      </c>
      <c r="AQ186" s="42" t="s">
        <v>29</v>
      </c>
      <c r="AR186" s="42" t="s">
        <v>8</v>
      </c>
    </row>
    <row r="187" spans="1:55" ht="13.5" customHeight="1">
      <c r="A187" s="20" t="s">
        <v>16</v>
      </c>
      <c r="B187" s="15">
        <f>C189</f>
        <v>46082</v>
      </c>
      <c r="C187" s="2" t="s">
        <v>15</v>
      </c>
      <c r="D187" s="2"/>
      <c r="E187" s="2"/>
      <c r="F187" s="2"/>
      <c r="J187" s="2"/>
      <c r="K187" s="2"/>
      <c r="L187" s="2"/>
      <c r="P187" s="2"/>
      <c r="Q187" s="2"/>
      <c r="R187" s="2"/>
      <c r="V187" s="2"/>
      <c r="W187" s="2"/>
      <c r="X187" s="2" t="str">
        <f>IF(ISTEXT(X191),"外","")</f>
        <v/>
      </c>
      <c r="AB187" s="2"/>
      <c r="AC187" s="2"/>
      <c r="AD187" s="2"/>
      <c r="AF187" s="1"/>
      <c r="AI187" s="13" t="s">
        <v>41</v>
      </c>
      <c r="AJ187" s="46">
        <f>COUNT(C189:AG189)-AJ188</f>
        <v>31</v>
      </c>
      <c r="AL187" s="43">
        <f>AJ187</f>
        <v>31</v>
      </c>
      <c r="AM187" s="42"/>
      <c r="AN187" s="42"/>
      <c r="AO187" s="42"/>
      <c r="AP187" s="42"/>
      <c r="AQ187" s="44"/>
      <c r="AR187" s="44"/>
    </row>
    <row r="188" spans="1:55" ht="13.5" customHeight="1">
      <c r="B188" s="34" t="s">
        <v>39</v>
      </c>
      <c r="C188" s="47" t="str">
        <f t="shared" ref="C188:H188" si="365">IF(C189="","",IF(OR(ISTEXT(C191),COUNT($C189:$AG189)&lt;7),"外",""))</f>
        <v/>
      </c>
      <c r="D188" s="47" t="str">
        <f t="shared" si="365"/>
        <v/>
      </c>
      <c r="E188" s="47" t="str">
        <f t="shared" si="365"/>
        <v/>
      </c>
      <c r="F188" s="47" t="str">
        <f t="shared" si="365"/>
        <v/>
      </c>
      <c r="G188" s="47" t="str">
        <f t="shared" si="365"/>
        <v/>
      </c>
      <c r="H188" s="47" t="str">
        <f t="shared" si="365"/>
        <v/>
      </c>
      <c r="I188" s="48" t="str">
        <f>IF(I189="","",IF(ISTEXT(I191),"外",""))</f>
        <v/>
      </c>
      <c r="J188" s="48" t="str">
        <f t="shared" ref="J188" si="366">IF(J189="","",IF(ISTEXT(J191),"外",""))</f>
        <v/>
      </c>
      <c r="K188" s="48" t="str">
        <f t="shared" ref="K188" si="367">IF(K189="","",IF(ISTEXT(K191),"外",""))</f>
        <v/>
      </c>
      <c r="L188" s="48" t="str">
        <f t="shared" ref="L188" si="368">IF(L189="","",IF(ISTEXT(L191),"外",""))</f>
        <v/>
      </c>
      <c r="M188" s="48" t="str">
        <f t="shared" ref="M188" si="369">IF(M189="","",IF(ISTEXT(M191),"外",""))</f>
        <v/>
      </c>
      <c r="N188" s="48" t="str">
        <f t="shared" ref="N188" si="370">IF(N189="","",IF(ISTEXT(N191),"外",""))</f>
        <v/>
      </c>
      <c r="O188" s="48" t="str">
        <f t="shared" ref="O188" si="371">IF(O189="","",IF(ISTEXT(O191),"外",""))</f>
        <v/>
      </c>
      <c r="P188" s="48" t="str">
        <f t="shared" ref="P188" si="372">IF(P189="","",IF(ISTEXT(P191),"外",""))</f>
        <v/>
      </c>
      <c r="Q188" s="48" t="str">
        <f t="shared" ref="Q188" si="373">IF(Q189="","",IF(ISTEXT(Q191),"外",""))</f>
        <v/>
      </c>
      <c r="R188" s="48" t="str">
        <f t="shared" ref="R188" si="374">IF(R189="","",IF(ISTEXT(R191),"外",""))</f>
        <v/>
      </c>
      <c r="S188" s="48" t="str">
        <f t="shared" ref="S188" si="375">IF(S189="","",IF(ISTEXT(S191),"外",""))</f>
        <v/>
      </c>
      <c r="T188" s="48" t="str">
        <f t="shared" ref="T188" si="376">IF(T189="","",IF(ISTEXT(T191),"外",""))</f>
        <v/>
      </c>
      <c r="U188" s="48" t="str">
        <f t="shared" ref="U188" si="377">IF(U189="","",IF(ISTEXT(U191),"外",""))</f>
        <v/>
      </c>
      <c r="V188" s="48" t="str">
        <f t="shared" ref="V188" si="378">IF(V189="","",IF(ISTEXT(V191),"外",""))</f>
        <v/>
      </c>
      <c r="W188" s="48" t="str">
        <f t="shared" ref="W188" si="379">IF(W189="","",IF(ISTEXT(W191),"外",""))</f>
        <v/>
      </c>
      <c r="X188" s="48" t="str">
        <f t="shared" ref="X188" si="380">IF(X189="","",IF(ISTEXT(X191),"外",""))</f>
        <v/>
      </c>
      <c r="Y188" s="48" t="str">
        <f t="shared" ref="Y188" si="381">IF(Y189="","",IF(ISTEXT(Y191),"外",""))</f>
        <v/>
      </c>
      <c r="Z188" s="48" t="str">
        <f t="shared" ref="Z188" si="382">IF(Z189="","",IF(ISTEXT(Z191),"外",""))</f>
        <v/>
      </c>
      <c r="AA188" s="48" t="str">
        <f t="shared" ref="AA188" si="383">IF(AA189="","",IF(ISTEXT(AA191),"外",""))</f>
        <v/>
      </c>
      <c r="AB188" s="48" t="str">
        <f t="shared" ref="AB188" si="384">IF(AB189="","",IF(ISTEXT(AB191),"外",""))</f>
        <v/>
      </c>
      <c r="AC188" s="48" t="str">
        <f t="shared" ref="AC188" si="385">IF(AC189="","",IF(ISTEXT(AC191),"外",""))</f>
        <v/>
      </c>
      <c r="AD188" s="48" t="str">
        <f t="shared" ref="AD188" si="386">IF(AD189="","",IF(ISTEXT(AD191),"外",""))</f>
        <v/>
      </c>
      <c r="AE188" s="48" t="str">
        <f t="shared" ref="AE188" si="387">IF(AE189="","",IF(ISTEXT(AE191),"外",""))</f>
        <v/>
      </c>
      <c r="AF188" s="48" t="str">
        <f t="shared" ref="AF188" si="388">IF(AF189="","",IF(ISTEXT(AF191),"外",""))</f>
        <v/>
      </c>
      <c r="AG188" s="48" t="str">
        <f t="shared" ref="AG188" si="389">IF(AG189="","",IF(ISTEXT(AG191),"外",""))</f>
        <v/>
      </c>
      <c r="AI188" s="14" t="s">
        <v>38</v>
      </c>
      <c r="AJ188" s="41">
        <f>COUNTIF(C188:AG188,"外")</f>
        <v>0</v>
      </c>
      <c r="AL188" s="42"/>
      <c r="AM188" s="42">
        <f>AJ188</f>
        <v>0</v>
      </c>
      <c r="AN188" s="42"/>
      <c r="AO188" s="42"/>
      <c r="AP188" s="42"/>
      <c r="AQ188" s="44"/>
      <c r="AR188" s="44"/>
      <c r="AS188" s="38" t="str">
        <f>IF(AND(AS189&lt;&gt;"",($G$8+7)&lt;=AS189,($G$9-7)&gt;=AS189),IF(OR(AND(AS190="日",COUNTIF(AS191:AY191,"*")),COUNT(AS189:AY189)&lt;7),"外",IF(OR(AND(AS190="月",COUNTIF(AS191:AX191,"*")),COUNT(AS189:AX189)&lt;7),"外",IF(OR(AND(AS190="火",COUNTIF(AR191:AW191,"*")),COUNT(AR189:AW189)&lt;7),"外",IF(OR(AND(AS190="水",COUNTIF(AQ191:AV191,"*")),COUNT(AQ189:AV189)&lt;7),"外",IF(OR(AND(AS190="木",COUNTIF(AQ191:AU191,"*")),COUNT(AQ189:AU189)&lt;7),"外",IF(OR(AND(AS190="金",COUNTIF(AQ191:AT191,"*")),COUNT(AQ189:AT189)&lt;7),"外",IF(OR(AND(AS190="土",COUNTIF(AQ191:AS191,"*")),COUNT(AQ189:AS189)&lt;7),"外",""))))))),"")</f>
        <v/>
      </c>
      <c r="AT188" s="38" t="str">
        <f>IF(AND(AT189&lt;&gt;"",($G$8+7)&lt;=AT189,($G$9-7)&gt;=AT189),IF(OR(AND(AT190="日",COUNTIF(AT191:AZ191,"*")),COUNT(AT189:AZ189)&lt;7),"外",IF(OR(AND(AT190="月",COUNTIF(AS191:AY191,"*")),COUNT(AS189:AY189)&lt;7),"外",IF(OR(AND(AT190="火",COUNTIF(AS191:AX191,"*")),COUNT(AS189:AX189)&lt;7),"外",IF(OR(AND(AT190="水",COUNTIF(AR191:AW191,"*")),COUNT(AR189:AW189)&lt;7),"外",IF(OR(AND(AT190="木",COUNTIF(AQ191:AV191,"*")),COUNT(AQ189:AV189)&lt;7),"外",IF(OR(AND(AT190="金",COUNTIF(AQ191:AU191,"*")),COUNT(AQ189:AU189)&lt;7),"外",IF(OR(AND(AT190="土",COUNTIF(AQ191:AT191,"*")),COUNT(AQ189:AT189)&lt;7),"外",""))))))),"")</f>
        <v/>
      </c>
      <c r="AU188" s="38" t="str">
        <f>IF(AND(AU189&lt;&gt;"",($G$8+7)&lt;=AU189,($G$9-7)&gt;=AU189),IF(OR(AND(AU190="日",COUNTIF(AU191:BA191,"*")),COUNT(AU189:BA189)&lt;7),"外",IF(OR(AND(AU190="月",COUNTIF(AT191:AZ191,"*")),COUNT(AT189:AZ189)&lt;7),"外",IF(OR(AND(AU190="火",COUNTIF(AS191:AY191,"*")),COUNT(AS189:AY189)&lt;7),"外",IF(OR(AND(AU190="水",COUNTIF(AS191:AX191,"*")),COUNT(AS189:AX189)&lt;7),"外",IF(OR(AND(AU190="木",COUNTIF(AR191:AW191,"*")),COUNT(AR189:AW189)&lt;7),"外",IF(OR(AND(AU190="金",COUNTIF(AQ191:AV191,"*")),COUNT(AQ189:AV189)&lt;7),"外",IF(OR(AND(AU190="土",COUNTIF(AQ191:AU191,"*")),COUNT(AQ189:AU189)&lt;7),"外",""))))))),"")</f>
        <v/>
      </c>
      <c r="AW188" s="38" t="str">
        <f>IF(AND(AW189&lt;&gt;"",($G$8+7)&lt;=AW189,($G$9-7)&gt;=AW189),IF(OR(AND(AW190="日",COUNTIF(AW191:BC191,"*")),COUNT(AW189:BC189)&lt;7),"外",IF(OR(AND(AW190="月",COUNTIF(AV191:BB191,"*")),COUNT(AV189:BB189)&lt;7),"外",IF(OR(AND(AW190="火",COUNTIF(AU191:BA191,"*")),COUNT(AU189:BA189)&lt;7),"外",IF(OR(AND(AW190="水",COUNTIF(AT191:AZ191,"*")),COUNT(AT189:AZ189)&lt;7),"外",IF(OR(AND(AW190="木",COUNTIF(AS191:AY191,"*")),COUNT(AS189:AY189)&lt;7),"外",IF(OR(AND(AW190="金",COUNTIF(AS191:AX191,"*")),COUNT(AS189:AX189)&lt;7),"外",IF(OR(AND(AW190="土",COUNTIF(AR191:AW191,"*")),COUNT(AR189:AW189)&lt;7),"外",""))))))),"")</f>
        <v/>
      </c>
      <c r="AX188" s="38" t="str">
        <f>IF(AND(AX189&lt;&gt;"",($G$8+7)&lt;=AX189,($G$9-7)&gt;=AX189),IF(OR(AND(AX190="日",COUNTIF(AX191:BC191,"*")),COUNT(AX189:BC189)&lt;7),"外",IF(OR(AND(AX190="月",COUNTIF(AW191:BC191,"*")),COUNT(AW189:BC189)&lt;7),"外",IF(OR(AND(AX190="火",COUNTIF(AV191:BB191,"*")),COUNT(AV189:BB189)&lt;7),"外",IF(OR(AND(AX190="水",COUNTIF(AU191:BA191,"*")),COUNT(AU189:BA189)&lt;7),"外",IF(OR(AND(AX190="木",COUNTIF(AT191:AZ191,"*")),COUNT(AT189:AZ189)&lt;7),"外",IF(OR(AND(AX190="金",COUNTIF(AS191:AY191,"*")),COUNT(AS189:AY189)&lt;7),"外",IF(OR(AND(AX190="土",COUNTIF(AS191:AX191,"*")),COUNT(AS189:AX189)&lt;7),"外",""))))))),"")</f>
        <v/>
      </c>
      <c r="AY188" s="38" t="str">
        <f>IF(AND(AY189&lt;&gt;"",($G$8+7)&lt;=AY189,($G$9-7)&gt;=AY189),IF(OR(AND(AY190="日",COUNTIF(AY191:BC191,"*")),COUNT(AY189:BC189)&lt;7),"外",IF(OR(AND(AY190="月",COUNTIF(AX191:BC191,"*")),COUNT(AX189:BC189)&lt;7),"外",IF(OR(AND(AY190="火",COUNTIF(AW191:BC191,"*")),COUNT(AW189:BC189)&lt;7),"外",IF(OR(AND(AY190="水",COUNTIF(AV191:BB191,"*")),COUNT(AV189:BB189)&lt;7),"外",IF(OR(AND(AY190="木",COUNTIF(AU191:BA191,"*")),COUNT(AU189:BA189)&lt;7),"外",IF(OR(AND(AY190="金",COUNTIF(AT191:AZ191,"*")),COUNT(AT189:AZ189)&lt;7),"外",IF(OR(AND(AY190="土",COUNTIF(AS191:AY191,"*")),COUNT(AS189:AY189)&lt;7),"外",""))))))),"")</f>
        <v/>
      </c>
      <c r="AZ188" s="38" t="str">
        <f>IF(AND(AZ189&lt;&gt;"",($G$8+7)&lt;=AZ189,($G$9-7)&gt;=AZ189),IF(OR(AND(AZ190="日",COUNTIF(AZ191:BC191,"*")),COUNT(AZ189:BC189)&lt;7),"外",IF(OR(AND(AZ190="月",COUNTIF(AY191:BC191,"*")),COUNT(AY189:BC189)&lt;7),"外",IF(OR(AND(AZ190="火",COUNTIF(AX191:BC191,"*")),COUNT(AX189:BC189)&lt;7),"外",IF(OR(AND(AZ190="水",COUNTIF(AW191:BC191,"*")),COUNT(AW189:BC189)&lt;7),"外",IF(OR(AND(AZ190="木",COUNTIF(AV191:BB191,"*")),COUNT(AV189:BB189)&lt;7),"外",IF(OR(AND(AZ190="金",COUNTIF(AU191:BA191,"*")),COUNT(AU189:BA189)&lt;7),"外",IF(OR(AND(AZ190="土",COUNTIF(AT191:AZ191,"*")),COUNT(AT189:AZ189)&lt;7),"外",""))))))),"")</f>
        <v/>
      </c>
      <c r="BA188" s="38" t="str">
        <f>IF(AND(BA189&lt;&gt;"",($G$8+7)&lt;=BA189,($G$9-7)&gt;=BA189),IF(OR(AND(BA190="日",COUNTIF(BA191:BC191,"*")),COUNT(BA189:BC189)&lt;7),"外",IF(OR(AND(BA190="月",COUNTIF(AZ191:BC191,"*")),COUNT(AZ189:BC189)&lt;7),"外",IF(OR(AND(BA190="火",COUNTIF(AY191:BC191,"*")),COUNT(AY189:BC189)&lt;7),"外",IF(OR(AND(BA190="水",COUNTIF(AX191:BC191,"*")),COUNT(AX189:BC189)&lt;7),"外",IF(OR(AND(BA190="木",COUNTIF(AW191:BC191,"*")),COUNT(AW189:BC189)&lt;7),"外",IF(OR(AND(BA190="金",COUNTIF(AV191:BB191,"*")),COUNT(AV189:BB189)&lt;7),"外",IF(OR(AND(BA190="土",COUNTIF(AU191:BA191,"*")),COUNT(AU189:BA189)&lt;7),"外",""))))))),"")</f>
        <v/>
      </c>
      <c r="BB188" s="38" t="str">
        <f>IF(AND(BB189&lt;&gt;"",($G$8+7)&lt;=BB189,($G$9-7)&gt;=BB189),IF(OR(AND(BB190="日",COUNTIF(BB191:BC191,"*")),COUNT(BB189:BC189)&lt;7),"外",IF(OR(AND(BB190="月",COUNTIF(BA191:BC191,"*")),COUNT(BA189:BC189)&lt;7),"外",IF(OR(AND(BB190="火",COUNTIF(AZ191:BC191,"*")),COUNT(AZ189:BC189)&lt;7),"外",IF(OR(AND(BB190="水",COUNTIF(AY191:BC191,"*")),COUNT(AY189:BC189)&lt;7),"外",IF(OR(AND(BB190="木",COUNTIF(AX191:BC191,"*")),COUNT(AX189:BC189)&lt;7),"外",IF(OR(AND(BB190="金",COUNTIF(AW191:BC191,"*")),COUNT(AW189:BC189)&lt;7),"外",IF(OR(AND(BB190="土",COUNTIF(AV191:BB191,"*")),COUNT(AV189:BB189)&lt;7),"外",""))))))),"")</f>
        <v/>
      </c>
      <c r="BC188" s="38" t="str">
        <f>IF(AND(BC189&lt;&gt;"",($G$8+7)&lt;=BC189,($G$9-7)&gt;=BC189),IF(OR(AND(BC190="日",COUNTIF(BC191:BC191,"*")),COUNT(BC189:BC189)&lt;7),"外",IF(OR(AND(BC190="月",COUNTIF(BB191:BC191,"*")),COUNT(BB189:BC189)&lt;7),"外",IF(OR(AND(BC190="火",COUNTIF(BA191:BC191,"*")),COUNT(BA189:BC189)&lt;7),"外",IF(OR(AND(BC190="水",COUNTIF(AZ191:BC191,"*")),COUNT(AZ189:BC189)&lt;7),"外",IF(OR(AND(BC190="木",COUNTIF(AY191:BC191,"*")),COUNT(AY189:BC189)&lt;7),"外",IF(OR(AND(BC190="金",COUNTIF(AX191:BC191,"*")),COUNT(AX189:BC189)&lt;7),"外",IF(OR(AND(BC190="土",COUNTIF(AW191:BC191,"*")),COUNT(AW189:BC189)&lt;7),"外",""))))))),"")</f>
        <v/>
      </c>
    </row>
    <row r="189" spans="1:55">
      <c r="B189" s="3" t="s">
        <v>9</v>
      </c>
      <c r="C189" s="30">
        <f>IF(EDATE(B166,1)&gt;$G$9,"",EDATE(B166,1))</f>
        <v>46082</v>
      </c>
      <c r="D189" s="11">
        <f t="shared" ref="D189:AG189" si="390">IF(MONTH($C189)&lt;MONTH($C189+C$1),"",IF(($C189+C$1)&gt;$G$9,"",IF(C189=EOMONTH(($C189-DAY($C189)+D$1),0),"",IF(C189="","",C189+1))))</f>
        <v>46083</v>
      </c>
      <c r="E189" s="11">
        <f t="shared" si="390"/>
        <v>46084</v>
      </c>
      <c r="F189" s="11">
        <f t="shared" si="390"/>
        <v>46085</v>
      </c>
      <c r="G189" s="11">
        <f t="shared" si="390"/>
        <v>46086</v>
      </c>
      <c r="H189" s="11">
        <f t="shared" si="390"/>
        <v>46087</v>
      </c>
      <c r="I189" s="11">
        <f t="shared" si="390"/>
        <v>46088</v>
      </c>
      <c r="J189" s="11">
        <f t="shared" si="390"/>
        <v>46089</v>
      </c>
      <c r="K189" s="11">
        <f t="shared" si="390"/>
        <v>46090</v>
      </c>
      <c r="L189" s="11">
        <f t="shared" si="390"/>
        <v>46091</v>
      </c>
      <c r="M189" s="11">
        <f t="shared" si="390"/>
        <v>46092</v>
      </c>
      <c r="N189" s="11">
        <f t="shared" si="390"/>
        <v>46093</v>
      </c>
      <c r="O189" s="11">
        <f t="shared" si="390"/>
        <v>46094</v>
      </c>
      <c r="P189" s="11">
        <f t="shared" si="390"/>
        <v>46095</v>
      </c>
      <c r="Q189" s="11">
        <f t="shared" si="390"/>
        <v>46096</v>
      </c>
      <c r="R189" s="11">
        <f t="shared" si="390"/>
        <v>46097</v>
      </c>
      <c r="S189" s="11">
        <f t="shared" si="390"/>
        <v>46098</v>
      </c>
      <c r="T189" s="11">
        <f t="shared" si="390"/>
        <v>46099</v>
      </c>
      <c r="U189" s="11">
        <f t="shared" si="390"/>
        <v>46100</v>
      </c>
      <c r="V189" s="11">
        <f t="shared" si="390"/>
        <v>46101</v>
      </c>
      <c r="W189" s="11">
        <f t="shared" si="390"/>
        <v>46102</v>
      </c>
      <c r="X189" s="11">
        <f t="shared" si="390"/>
        <v>46103</v>
      </c>
      <c r="Y189" s="11">
        <f t="shared" si="390"/>
        <v>46104</v>
      </c>
      <c r="Z189" s="11">
        <f t="shared" si="390"/>
        <v>46105</v>
      </c>
      <c r="AA189" s="11">
        <f t="shared" si="390"/>
        <v>46106</v>
      </c>
      <c r="AB189" s="11">
        <f t="shared" si="390"/>
        <v>46107</v>
      </c>
      <c r="AC189" s="11">
        <f t="shared" si="390"/>
        <v>46108</v>
      </c>
      <c r="AD189" s="11">
        <f t="shared" si="390"/>
        <v>46109</v>
      </c>
      <c r="AE189" s="11">
        <f t="shared" si="390"/>
        <v>46110</v>
      </c>
      <c r="AF189" s="11">
        <f t="shared" si="390"/>
        <v>46111</v>
      </c>
      <c r="AG189" s="12">
        <f t="shared" si="390"/>
        <v>46112</v>
      </c>
      <c r="AH189" s="4"/>
      <c r="AI189" s="14" t="s">
        <v>42</v>
      </c>
      <c r="AJ189" s="41">
        <f>COUNT(C189:AG189)-AJ191</f>
        <v>31</v>
      </c>
      <c r="AL189" s="44"/>
      <c r="AM189" s="44"/>
      <c r="AN189" s="44">
        <f>AJ189</f>
        <v>31</v>
      </c>
      <c r="AO189" s="44"/>
      <c r="AP189" s="44"/>
      <c r="AQ189" s="44"/>
      <c r="AR189" s="44"/>
    </row>
    <row r="190" spans="1:55">
      <c r="B190" s="5" t="s">
        <v>4</v>
      </c>
      <c r="C190" s="21" t="str">
        <f t="shared" ref="C190:AG190" si="391">TEXT(C189,"aaa")</f>
        <v>日</v>
      </c>
      <c r="D190" s="16" t="str">
        <f t="shared" si="391"/>
        <v>月</v>
      </c>
      <c r="E190" s="16" t="str">
        <f t="shared" si="391"/>
        <v>火</v>
      </c>
      <c r="F190" s="16" t="str">
        <f t="shared" si="391"/>
        <v>水</v>
      </c>
      <c r="G190" s="16" t="str">
        <f t="shared" si="391"/>
        <v>木</v>
      </c>
      <c r="H190" s="16" t="str">
        <f t="shared" si="391"/>
        <v>金</v>
      </c>
      <c r="I190" s="16" t="str">
        <f t="shared" si="391"/>
        <v>土</v>
      </c>
      <c r="J190" s="16" t="str">
        <f t="shared" si="391"/>
        <v>日</v>
      </c>
      <c r="K190" s="16" t="str">
        <f t="shared" si="391"/>
        <v>月</v>
      </c>
      <c r="L190" s="16" t="str">
        <f t="shared" si="391"/>
        <v>火</v>
      </c>
      <c r="M190" s="16" t="str">
        <f t="shared" si="391"/>
        <v>水</v>
      </c>
      <c r="N190" s="16" t="str">
        <f t="shared" si="391"/>
        <v>木</v>
      </c>
      <c r="O190" s="16" t="str">
        <f t="shared" si="391"/>
        <v>金</v>
      </c>
      <c r="P190" s="16" t="str">
        <f t="shared" si="391"/>
        <v>土</v>
      </c>
      <c r="Q190" s="16" t="str">
        <f t="shared" si="391"/>
        <v>日</v>
      </c>
      <c r="R190" s="16" t="str">
        <f t="shared" si="391"/>
        <v>月</v>
      </c>
      <c r="S190" s="16" t="str">
        <f t="shared" si="391"/>
        <v>火</v>
      </c>
      <c r="T190" s="16" t="str">
        <f t="shared" si="391"/>
        <v>水</v>
      </c>
      <c r="U190" s="16" t="str">
        <f t="shared" si="391"/>
        <v>木</v>
      </c>
      <c r="V190" s="16" t="str">
        <f t="shared" si="391"/>
        <v>金</v>
      </c>
      <c r="W190" s="16" t="str">
        <f t="shared" si="391"/>
        <v>土</v>
      </c>
      <c r="X190" s="16" t="str">
        <f t="shared" si="391"/>
        <v>日</v>
      </c>
      <c r="Y190" s="16" t="str">
        <f t="shared" si="391"/>
        <v>月</v>
      </c>
      <c r="Z190" s="16" t="str">
        <f t="shared" si="391"/>
        <v>火</v>
      </c>
      <c r="AA190" s="16" t="str">
        <f t="shared" si="391"/>
        <v>水</v>
      </c>
      <c r="AB190" s="16" t="str">
        <f t="shared" si="391"/>
        <v>木</v>
      </c>
      <c r="AC190" s="16" t="str">
        <f t="shared" si="391"/>
        <v>金</v>
      </c>
      <c r="AD190" s="16" t="str">
        <f t="shared" si="391"/>
        <v>土</v>
      </c>
      <c r="AE190" s="16" t="str">
        <f t="shared" si="391"/>
        <v>日</v>
      </c>
      <c r="AF190" s="16" t="str">
        <f t="shared" si="391"/>
        <v>月</v>
      </c>
      <c r="AG190" s="17" t="str">
        <f t="shared" si="391"/>
        <v>火</v>
      </c>
      <c r="AH190" s="1"/>
      <c r="AI190" s="14" t="s">
        <v>30</v>
      </c>
      <c r="AJ190" s="41">
        <f>COUNTIFS(C190:AG190,"土",C191:AG191,"")+COUNTIFS(C190:AG190,"日",C191:AG191,"")</f>
        <v>9</v>
      </c>
      <c r="AL190" s="44"/>
      <c r="AM190" s="44"/>
      <c r="AN190" s="44"/>
      <c r="AO190" s="44">
        <f>AJ190</f>
        <v>9</v>
      </c>
      <c r="AP190" s="44"/>
      <c r="AQ190" s="44"/>
      <c r="AR190" s="44"/>
    </row>
    <row r="191" spans="1:55" ht="13.5" customHeight="1">
      <c r="B191" s="91" t="s">
        <v>13</v>
      </c>
      <c r="C191" s="93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116"/>
      <c r="AC191" s="116"/>
      <c r="AD191" s="116"/>
      <c r="AE191" s="90"/>
      <c r="AF191" s="90"/>
      <c r="AG191" s="111"/>
      <c r="AH191" s="1"/>
      <c r="AI191" s="14" t="s">
        <v>43</v>
      </c>
      <c r="AJ191" s="41">
        <f>COUNTA(C191:AG192)</f>
        <v>0</v>
      </c>
      <c r="AL191" s="44"/>
      <c r="AM191" s="44"/>
      <c r="AN191" s="45"/>
      <c r="AO191" s="44"/>
      <c r="AP191" s="44">
        <f>AJ191</f>
        <v>0</v>
      </c>
      <c r="AQ191" s="44"/>
      <c r="AR191" s="44"/>
    </row>
    <row r="192" spans="1:55" ht="13.5" customHeight="1">
      <c r="B192" s="92"/>
      <c r="C192" s="93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117"/>
      <c r="AC192" s="117"/>
      <c r="AD192" s="117"/>
      <c r="AE192" s="90"/>
      <c r="AF192" s="90"/>
      <c r="AG192" s="111"/>
      <c r="AH192" s="1"/>
      <c r="AI192" s="14" t="s">
        <v>29</v>
      </c>
      <c r="AJ192" s="41">
        <f>COUNTA(C193:AG194)</f>
        <v>9</v>
      </c>
      <c r="AL192" s="44"/>
      <c r="AM192" s="44"/>
      <c r="AN192" s="44"/>
      <c r="AO192" s="44"/>
      <c r="AP192" s="44"/>
      <c r="AQ192" s="44">
        <f>AJ192</f>
        <v>9</v>
      </c>
      <c r="AR192" s="44"/>
    </row>
    <row r="193" spans="1:44" ht="13.5" customHeight="1">
      <c r="B193" s="112" t="s">
        <v>0</v>
      </c>
      <c r="C193" s="115" t="s">
        <v>6</v>
      </c>
      <c r="D193" s="115"/>
      <c r="E193" s="115"/>
      <c r="F193" s="115"/>
      <c r="G193" s="115"/>
      <c r="H193" s="115"/>
      <c r="I193" s="115" t="s">
        <v>6</v>
      </c>
      <c r="J193" s="115" t="s">
        <v>6</v>
      </c>
      <c r="K193" s="115"/>
      <c r="L193" s="115"/>
      <c r="M193" s="115"/>
      <c r="N193" s="115"/>
      <c r="O193" s="115"/>
      <c r="P193" s="115" t="s">
        <v>6</v>
      </c>
      <c r="Q193" s="115" t="s">
        <v>6</v>
      </c>
      <c r="R193" s="115"/>
      <c r="S193" s="115"/>
      <c r="T193" s="115"/>
      <c r="U193" s="115"/>
      <c r="V193" s="115"/>
      <c r="W193" s="115" t="s">
        <v>6</v>
      </c>
      <c r="X193" s="115" t="s">
        <v>6</v>
      </c>
      <c r="Y193" s="115"/>
      <c r="Z193" s="115"/>
      <c r="AA193" s="115"/>
      <c r="AB193" s="115"/>
      <c r="AC193" s="115"/>
      <c r="AD193" s="115" t="s">
        <v>6</v>
      </c>
      <c r="AE193" s="115" t="s">
        <v>6</v>
      </c>
      <c r="AF193" s="115"/>
      <c r="AG193" s="126"/>
      <c r="AH193" s="1"/>
      <c r="AI193" s="14" t="s">
        <v>7</v>
      </c>
      <c r="AJ193" s="7">
        <f>ROUNDDOWN(AJ192/AJ187,3)</f>
        <v>0.28999999999999998</v>
      </c>
      <c r="AL193" s="44"/>
      <c r="AM193" s="44"/>
      <c r="AN193" s="44"/>
      <c r="AO193" s="44"/>
      <c r="AP193" s="44"/>
      <c r="AQ193" s="44"/>
      <c r="AR193" s="44"/>
    </row>
    <row r="194" spans="1:44">
      <c r="B194" s="113"/>
      <c r="C194" s="115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24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24"/>
      <c r="AG194" s="137"/>
      <c r="AH194" s="1"/>
      <c r="AI194" s="14" t="s">
        <v>8</v>
      </c>
      <c r="AJ194" s="6">
        <f>COUNTA(C195:AG195)</f>
        <v>9</v>
      </c>
      <c r="AL194" s="44"/>
      <c r="AM194" s="44"/>
      <c r="AN194" s="44"/>
      <c r="AO194" s="44"/>
      <c r="AP194" s="44"/>
      <c r="AQ194" s="44"/>
      <c r="AR194" s="44">
        <f>AJ194</f>
        <v>9</v>
      </c>
    </row>
    <row r="195" spans="1:44">
      <c r="B195" s="120" t="s">
        <v>5</v>
      </c>
      <c r="C195" s="118" t="s">
        <v>6</v>
      </c>
      <c r="D195" s="118"/>
      <c r="E195" s="118"/>
      <c r="F195" s="118"/>
      <c r="G195" s="118"/>
      <c r="H195" s="118"/>
      <c r="I195" s="118" t="s">
        <v>6</v>
      </c>
      <c r="J195" s="118" t="s">
        <v>6</v>
      </c>
      <c r="K195" s="118"/>
      <c r="L195" s="118"/>
      <c r="M195" s="118"/>
      <c r="N195" s="145"/>
      <c r="O195" s="118"/>
      <c r="P195" s="118" t="s">
        <v>6</v>
      </c>
      <c r="Q195" s="118" t="s">
        <v>6</v>
      </c>
      <c r="R195" s="153"/>
      <c r="S195" s="118"/>
      <c r="T195" s="118"/>
      <c r="U195" s="118"/>
      <c r="V195" s="118"/>
      <c r="W195" s="118" t="s">
        <v>6</v>
      </c>
      <c r="X195" s="118" t="s">
        <v>6</v>
      </c>
      <c r="Y195" s="118"/>
      <c r="Z195" s="118"/>
      <c r="AA195" s="118"/>
      <c r="AB195" s="118"/>
      <c r="AC195" s="118"/>
      <c r="AD195" s="118" t="s">
        <v>6</v>
      </c>
      <c r="AE195" s="118" t="s">
        <v>6</v>
      </c>
      <c r="AF195" s="118"/>
      <c r="AG195" s="127"/>
      <c r="AH195" s="1"/>
      <c r="AI195" s="14" t="s">
        <v>3</v>
      </c>
      <c r="AJ195" s="7">
        <f>ROUNDDOWN(AJ194/AJ187,3)</f>
        <v>0.28999999999999998</v>
      </c>
      <c r="AL195" s="50"/>
      <c r="AM195" s="50"/>
      <c r="AN195" s="50"/>
      <c r="AO195" s="50"/>
      <c r="AP195" s="50"/>
      <c r="AQ195" s="50"/>
      <c r="AR195" s="50"/>
    </row>
    <row r="196" spans="1:44">
      <c r="B196" s="121"/>
      <c r="C196" s="119"/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46"/>
      <c r="O196" s="119"/>
      <c r="P196" s="119"/>
      <c r="Q196" s="119"/>
      <c r="R196" s="154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28"/>
      <c r="AH196" s="1"/>
      <c r="AI196" s="14" t="s">
        <v>31</v>
      </c>
      <c r="AJ196" s="32" t="str">
        <f>IF(7&gt;COUNT($C189:$AG189),"対象外",IF(OR(AJ194&gt;=AJ190,AJ195&gt;=0.285),"達成","未達成"))</f>
        <v>達成</v>
      </c>
      <c r="AL196" s="50"/>
      <c r="AM196" s="50"/>
      <c r="AN196" s="50"/>
      <c r="AO196" s="50"/>
      <c r="AP196" s="50"/>
      <c r="AQ196" s="50"/>
      <c r="AR196" s="50"/>
    </row>
    <row r="197" spans="1:44">
      <c r="B197" s="52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1"/>
      <c r="AI197" s="61"/>
      <c r="AJ197" s="62"/>
      <c r="AL197" s="50"/>
      <c r="AM197" s="50"/>
      <c r="AN197" s="50"/>
      <c r="AO197" s="50"/>
      <c r="AP197" s="50"/>
      <c r="AQ197" s="50"/>
      <c r="AR197" s="50"/>
    </row>
    <row r="198" spans="1:44" ht="9.75" customHeight="1"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1"/>
      <c r="AI198" s="36"/>
      <c r="AJ198" s="37"/>
      <c r="AL198" s="42" t="s">
        <v>41</v>
      </c>
      <c r="AM198" s="42" t="s">
        <v>38</v>
      </c>
      <c r="AN198" s="42" t="s">
        <v>42</v>
      </c>
      <c r="AO198" s="42" t="s">
        <v>30</v>
      </c>
      <c r="AP198" s="42" t="s">
        <v>43</v>
      </c>
      <c r="AQ198" s="42" t="s">
        <v>29</v>
      </c>
      <c r="AR198" s="42" t="s">
        <v>8</v>
      </c>
    </row>
    <row r="199" spans="1:44" ht="13.5" customHeight="1">
      <c r="A199" s="20" t="s">
        <v>16</v>
      </c>
      <c r="B199" s="15">
        <f>C201</f>
        <v>46113</v>
      </c>
      <c r="C199" s="2" t="s">
        <v>15</v>
      </c>
      <c r="D199" s="2"/>
      <c r="E199" s="2"/>
      <c r="F199" s="2"/>
      <c r="J199" s="2"/>
      <c r="K199" s="2"/>
      <c r="L199" s="2"/>
      <c r="P199" s="2"/>
      <c r="Q199" s="2"/>
      <c r="R199" s="2"/>
      <c r="V199" s="2"/>
      <c r="W199" s="2"/>
      <c r="X199" s="2"/>
      <c r="AB199" s="2"/>
      <c r="AC199" s="2"/>
      <c r="AD199" s="2"/>
      <c r="AF199" s="1"/>
      <c r="AI199" s="13" t="s">
        <v>41</v>
      </c>
      <c r="AJ199" s="46">
        <f>COUNT(C201:AG201)-AJ200</f>
        <v>30</v>
      </c>
      <c r="AL199" s="43">
        <f>AJ199</f>
        <v>30</v>
      </c>
      <c r="AM199" s="42"/>
      <c r="AN199" s="42"/>
      <c r="AO199" s="42"/>
      <c r="AP199" s="42"/>
      <c r="AQ199" s="44"/>
      <c r="AR199" s="44"/>
    </row>
    <row r="200" spans="1:44" ht="13.5" customHeight="1">
      <c r="B200" s="34" t="s">
        <v>39</v>
      </c>
      <c r="C200" s="47" t="str">
        <f t="shared" ref="C200:H200" si="392">IF(C201="","",IF(OR(ISTEXT(C203),COUNT($C201:$AG201)&lt;7),"外",""))</f>
        <v/>
      </c>
      <c r="D200" s="47" t="str">
        <f t="shared" si="392"/>
        <v/>
      </c>
      <c r="E200" s="47" t="str">
        <f t="shared" si="392"/>
        <v/>
      </c>
      <c r="F200" s="47" t="str">
        <f t="shared" si="392"/>
        <v/>
      </c>
      <c r="G200" s="47" t="str">
        <f t="shared" si="392"/>
        <v/>
      </c>
      <c r="H200" s="47" t="str">
        <f t="shared" si="392"/>
        <v/>
      </c>
      <c r="I200" s="48" t="str">
        <f>IF(I201="","",IF(ISTEXT(I203),"外",""))</f>
        <v/>
      </c>
      <c r="J200" s="48" t="str">
        <f t="shared" ref="J200" si="393">IF(J201="","",IF(ISTEXT(J203),"外",""))</f>
        <v/>
      </c>
      <c r="K200" s="48" t="str">
        <f t="shared" ref="K200" si="394">IF(K201="","",IF(ISTEXT(K203),"外",""))</f>
        <v/>
      </c>
      <c r="L200" s="48" t="str">
        <f t="shared" ref="L200" si="395">IF(L201="","",IF(ISTEXT(L203),"外",""))</f>
        <v/>
      </c>
      <c r="M200" s="48" t="str">
        <f t="shared" ref="M200" si="396">IF(M201="","",IF(ISTEXT(M203),"外",""))</f>
        <v/>
      </c>
      <c r="N200" s="48" t="str">
        <f t="shared" ref="N200" si="397">IF(N201="","",IF(ISTEXT(N203),"外",""))</f>
        <v/>
      </c>
      <c r="O200" s="48" t="str">
        <f t="shared" ref="O200" si="398">IF(O201="","",IF(ISTEXT(O203),"外",""))</f>
        <v/>
      </c>
      <c r="P200" s="48" t="str">
        <f t="shared" ref="P200" si="399">IF(P201="","",IF(ISTEXT(P203),"外",""))</f>
        <v/>
      </c>
      <c r="Q200" s="48" t="str">
        <f t="shared" ref="Q200" si="400">IF(Q201="","",IF(ISTEXT(Q203),"外",""))</f>
        <v/>
      </c>
      <c r="R200" s="48" t="str">
        <f t="shared" ref="R200" si="401">IF(R201="","",IF(ISTEXT(R203),"外",""))</f>
        <v/>
      </c>
      <c r="S200" s="48" t="str">
        <f t="shared" ref="S200" si="402">IF(S201="","",IF(ISTEXT(S203),"外",""))</f>
        <v/>
      </c>
      <c r="T200" s="48" t="str">
        <f t="shared" ref="T200" si="403">IF(T201="","",IF(ISTEXT(T203),"外",""))</f>
        <v/>
      </c>
      <c r="U200" s="48" t="str">
        <f t="shared" ref="U200" si="404">IF(U201="","",IF(ISTEXT(U203),"外",""))</f>
        <v/>
      </c>
      <c r="V200" s="48" t="str">
        <f t="shared" ref="V200" si="405">IF(V201="","",IF(ISTEXT(V203),"外",""))</f>
        <v/>
      </c>
      <c r="W200" s="48" t="str">
        <f t="shared" ref="W200" si="406">IF(W201="","",IF(ISTEXT(W203),"外",""))</f>
        <v/>
      </c>
      <c r="X200" s="48" t="str">
        <f t="shared" ref="X200" si="407">IF(X201="","",IF(ISTEXT(X203),"外",""))</f>
        <v/>
      </c>
      <c r="Y200" s="48" t="str">
        <f t="shared" ref="Y200" si="408">IF(Y201="","",IF(ISTEXT(Y203),"外",""))</f>
        <v/>
      </c>
      <c r="Z200" s="48" t="str">
        <f t="shared" ref="Z200" si="409">IF(Z201="","",IF(ISTEXT(Z203),"外",""))</f>
        <v/>
      </c>
      <c r="AA200" s="48" t="str">
        <f t="shared" ref="AA200" si="410">IF(AA201="","",IF(ISTEXT(AA203),"外",""))</f>
        <v/>
      </c>
      <c r="AB200" s="48" t="str">
        <f t="shared" ref="AB200" si="411">IF(AB201="","",IF(ISTEXT(AB203),"外",""))</f>
        <v/>
      </c>
      <c r="AC200" s="48" t="str">
        <f t="shared" ref="AC200" si="412">IF(AC201="","",IF(ISTEXT(AC203),"外",""))</f>
        <v/>
      </c>
      <c r="AD200" s="48" t="str">
        <f t="shared" ref="AD200" si="413">IF(AD201="","",IF(ISTEXT(AD203),"外",""))</f>
        <v/>
      </c>
      <c r="AE200" s="48" t="str">
        <f t="shared" ref="AE200" si="414">IF(AE201="","",IF(ISTEXT(AE203),"外",""))</f>
        <v/>
      </c>
      <c r="AF200" s="48" t="str">
        <f t="shared" ref="AF200" si="415">IF(AF201="","",IF(ISTEXT(AF203),"外",""))</f>
        <v/>
      </c>
      <c r="AG200" s="48" t="str">
        <f t="shared" ref="AG200" si="416">IF(AG201="","",IF(ISTEXT(AG203),"外",""))</f>
        <v/>
      </c>
      <c r="AI200" s="14" t="s">
        <v>38</v>
      </c>
      <c r="AJ200" s="41">
        <f>COUNTIF(C200:AG200,"外")</f>
        <v>0</v>
      </c>
      <c r="AL200" s="42"/>
      <c r="AM200" s="42">
        <f>AJ200</f>
        <v>0</v>
      </c>
      <c r="AN200" s="42"/>
      <c r="AO200" s="42"/>
      <c r="AP200" s="42"/>
      <c r="AQ200" s="44"/>
      <c r="AR200" s="44"/>
    </row>
    <row r="201" spans="1:44">
      <c r="B201" s="3" t="s">
        <v>9</v>
      </c>
      <c r="C201" s="30">
        <f>IF(EDATE(B187,1)&gt;$G$9,"",EDATE(B187,1))</f>
        <v>46113</v>
      </c>
      <c r="D201" s="11">
        <f t="shared" ref="D201:AG201" si="417">IF(MONTH($C201)&lt;MONTH($C201+C$1),"",IF(($C201+C$1)&gt;$G$9,"",IF(C201=EOMONTH(($C201-DAY($C201)+D$1),0),"",IF(C201="","",C201+1))))</f>
        <v>46114</v>
      </c>
      <c r="E201" s="11">
        <f t="shared" si="417"/>
        <v>46115</v>
      </c>
      <c r="F201" s="11">
        <f t="shared" si="417"/>
        <v>46116</v>
      </c>
      <c r="G201" s="11">
        <f t="shared" si="417"/>
        <v>46117</v>
      </c>
      <c r="H201" s="11">
        <f t="shared" si="417"/>
        <v>46118</v>
      </c>
      <c r="I201" s="11">
        <f t="shared" si="417"/>
        <v>46119</v>
      </c>
      <c r="J201" s="11">
        <f t="shared" si="417"/>
        <v>46120</v>
      </c>
      <c r="K201" s="11">
        <f t="shared" si="417"/>
        <v>46121</v>
      </c>
      <c r="L201" s="11">
        <f t="shared" si="417"/>
        <v>46122</v>
      </c>
      <c r="M201" s="11">
        <f t="shared" si="417"/>
        <v>46123</v>
      </c>
      <c r="N201" s="11">
        <f t="shared" si="417"/>
        <v>46124</v>
      </c>
      <c r="O201" s="11">
        <f t="shared" si="417"/>
        <v>46125</v>
      </c>
      <c r="P201" s="11">
        <f t="shared" si="417"/>
        <v>46126</v>
      </c>
      <c r="Q201" s="11">
        <f t="shared" si="417"/>
        <v>46127</v>
      </c>
      <c r="R201" s="11">
        <f t="shared" si="417"/>
        <v>46128</v>
      </c>
      <c r="S201" s="11">
        <f t="shared" si="417"/>
        <v>46129</v>
      </c>
      <c r="T201" s="11">
        <f t="shared" si="417"/>
        <v>46130</v>
      </c>
      <c r="U201" s="11">
        <f t="shared" si="417"/>
        <v>46131</v>
      </c>
      <c r="V201" s="11">
        <f t="shared" si="417"/>
        <v>46132</v>
      </c>
      <c r="W201" s="11">
        <f t="shared" si="417"/>
        <v>46133</v>
      </c>
      <c r="X201" s="11">
        <f t="shared" si="417"/>
        <v>46134</v>
      </c>
      <c r="Y201" s="11">
        <f t="shared" si="417"/>
        <v>46135</v>
      </c>
      <c r="Z201" s="11">
        <f t="shared" si="417"/>
        <v>46136</v>
      </c>
      <c r="AA201" s="11">
        <f t="shared" si="417"/>
        <v>46137</v>
      </c>
      <c r="AB201" s="11">
        <f t="shared" si="417"/>
        <v>46138</v>
      </c>
      <c r="AC201" s="11">
        <f t="shared" si="417"/>
        <v>46139</v>
      </c>
      <c r="AD201" s="11">
        <f t="shared" si="417"/>
        <v>46140</v>
      </c>
      <c r="AE201" s="11">
        <f t="shared" si="417"/>
        <v>46141</v>
      </c>
      <c r="AF201" s="11">
        <f t="shared" si="417"/>
        <v>46142</v>
      </c>
      <c r="AG201" s="12" t="str">
        <f t="shared" si="417"/>
        <v/>
      </c>
      <c r="AH201" s="4"/>
      <c r="AI201" s="14" t="s">
        <v>42</v>
      </c>
      <c r="AJ201" s="41">
        <f>COUNT(C201:AG201)-AJ203</f>
        <v>30</v>
      </c>
      <c r="AL201" s="44"/>
      <c r="AM201" s="44"/>
      <c r="AN201" s="44">
        <f>AJ201</f>
        <v>30</v>
      </c>
      <c r="AO201" s="44"/>
      <c r="AP201" s="44"/>
      <c r="AQ201" s="44"/>
      <c r="AR201" s="44"/>
    </row>
    <row r="202" spans="1:44">
      <c r="B202" s="5" t="s">
        <v>4</v>
      </c>
      <c r="C202" s="21" t="str">
        <f t="shared" ref="C202:AG202" si="418">TEXT(C201,"aaa")</f>
        <v>水</v>
      </c>
      <c r="D202" s="16" t="str">
        <f t="shared" si="418"/>
        <v>木</v>
      </c>
      <c r="E202" s="16" t="str">
        <f t="shared" si="418"/>
        <v>金</v>
      </c>
      <c r="F202" s="16" t="str">
        <f t="shared" si="418"/>
        <v>土</v>
      </c>
      <c r="G202" s="16" t="str">
        <f t="shared" si="418"/>
        <v>日</v>
      </c>
      <c r="H202" s="16" t="str">
        <f t="shared" si="418"/>
        <v>月</v>
      </c>
      <c r="I202" s="16" t="str">
        <f t="shared" si="418"/>
        <v>火</v>
      </c>
      <c r="J202" s="16" t="str">
        <f t="shared" si="418"/>
        <v>水</v>
      </c>
      <c r="K202" s="16" t="str">
        <f t="shared" si="418"/>
        <v>木</v>
      </c>
      <c r="L202" s="16" t="str">
        <f t="shared" si="418"/>
        <v>金</v>
      </c>
      <c r="M202" s="16" t="str">
        <f t="shared" si="418"/>
        <v>土</v>
      </c>
      <c r="N202" s="16" t="str">
        <f t="shared" si="418"/>
        <v>日</v>
      </c>
      <c r="O202" s="16" t="str">
        <f t="shared" si="418"/>
        <v>月</v>
      </c>
      <c r="P202" s="16" t="str">
        <f t="shared" si="418"/>
        <v>火</v>
      </c>
      <c r="Q202" s="16" t="str">
        <f t="shared" si="418"/>
        <v>水</v>
      </c>
      <c r="R202" s="16" t="str">
        <f t="shared" si="418"/>
        <v>木</v>
      </c>
      <c r="S202" s="16" t="str">
        <f t="shared" si="418"/>
        <v>金</v>
      </c>
      <c r="T202" s="16" t="str">
        <f t="shared" si="418"/>
        <v>土</v>
      </c>
      <c r="U202" s="16" t="str">
        <f t="shared" si="418"/>
        <v>日</v>
      </c>
      <c r="V202" s="16" t="str">
        <f t="shared" si="418"/>
        <v>月</v>
      </c>
      <c r="W202" s="16" t="str">
        <f t="shared" si="418"/>
        <v>火</v>
      </c>
      <c r="X202" s="16" t="str">
        <f t="shared" si="418"/>
        <v>水</v>
      </c>
      <c r="Y202" s="16" t="str">
        <f t="shared" si="418"/>
        <v>木</v>
      </c>
      <c r="Z202" s="16" t="str">
        <f t="shared" si="418"/>
        <v>金</v>
      </c>
      <c r="AA202" s="16" t="str">
        <f t="shared" si="418"/>
        <v>土</v>
      </c>
      <c r="AB202" s="16" t="str">
        <f t="shared" si="418"/>
        <v>日</v>
      </c>
      <c r="AC202" s="16" t="str">
        <f t="shared" si="418"/>
        <v>月</v>
      </c>
      <c r="AD202" s="16" t="str">
        <f t="shared" si="418"/>
        <v>火</v>
      </c>
      <c r="AE202" s="16" t="str">
        <f t="shared" si="418"/>
        <v>水</v>
      </c>
      <c r="AF202" s="16" t="str">
        <f t="shared" si="418"/>
        <v>木</v>
      </c>
      <c r="AG202" s="17" t="str">
        <f t="shared" si="418"/>
        <v/>
      </c>
      <c r="AH202" s="1"/>
      <c r="AI202" s="14" t="s">
        <v>30</v>
      </c>
      <c r="AJ202" s="41">
        <f>COUNTIFS(C202:AG202,"土",C203:AG203,"")+COUNTIFS(C202:AG202,"日",C203:AG203,"")</f>
        <v>8</v>
      </c>
      <c r="AL202" s="44"/>
      <c r="AM202" s="44"/>
      <c r="AN202" s="44"/>
      <c r="AO202" s="44">
        <f>AJ202</f>
        <v>8</v>
      </c>
      <c r="AP202" s="44"/>
      <c r="AQ202" s="44"/>
      <c r="AR202" s="44"/>
    </row>
    <row r="203" spans="1:44" ht="13.5" customHeight="1">
      <c r="B203" s="91" t="s">
        <v>13</v>
      </c>
      <c r="C203" s="93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116"/>
      <c r="AC203" s="116"/>
      <c r="AD203" s="116"/>
      <c r="AE203" s="90"/>
      <c r="AF203" s="90"/>
      <c r="AG203" s="111"/>
      <c r="AH203" s="1"/>
      <c r="AI203" s="14" t="s">
        <v>43</v>
      </c>
      <c r="AJ203" s="41">
        <f>COUNTA(C203:AG204)</f>
        <v>0</v>
      </c>
      <c r="AL203" s="44"/>
      <c r="AM203" s="44"/>
      <c r="AN203" s="45"/>
      <c r="AO203" s="44"/>
      <c r="AP203" s="44">
        <f>AJ203</f>
        <v>0</v>
      </c>
      <c r="AQ203" s="44"/>
      <c r="AR203" s="44"/>
    </row>
    <row r="204" spans="1:44" ht="13.5" customHeight="1">
      <c r="B204" s="92"/>
      <c r="C204" s="93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117"/>
      <c r="AC204" s="117"/>
      <c r="AD204" s="117"/>
      <c r="AE204" s="90"/>
      <c r="AF204" s="90"/>
      <c r="AG204" s="111"/>
      <c r="AH204" s="1"/>
      <c r="AI204" s="14" t="s">
        <v>29</v>
      </c>
      <c r="AJ204" s="41">
        <f>COUNTA(C205:AG206)</f>
        <v>8</v>
      </c>
      <c r="AL204" s="44"/>
      <c r="AM204" s="44"/>
      <c r="AN204" s="44"/>
      <c r="AO204" s="44"/>
      <c r="AP204" s="44"/>
      <c r="AQ204" s="44">
        <f>AJ204</f>
        <v>8</v>
      </c>
      <c r="AR204" s="44"/>
    </row>
    <row r="205" spans="1:44" ht="13.5" customHeight="1">
      <c r="B205" s="112" t="s">
        <v>0</v>
      </c>
      <c r="C205" s="114"/>
      <c r="D205" s="115"/>
      <c r="E205" s="115"/>
      <c r="F205" s="115" t="s">
        <v>6</v>
      </c>
      <c r="G205" s="115" t="s">
        <v>6</v>
      </c>
      <c r="H205" s="115"/>
      <c r="I205" s="115"/>
      <c r="J205" s="115"/>
      <c r="K205" s="115"/>
      <c r="L205" s="115"/>
      <c r="M205" s="115" t="s">
        <v>6</v>
      </c>
      <c r="N205" s="115" t="s">
        <v>6</v>
      </c>
      <c r="O205" s="115"/>
      <c r="P205" s="115"/>
      <c r="Q205" s="115"/>
      <c r="R205" s="115"/>
      <c r="S205" s="115"/>
      <c r="T205" s="115" t="s">
        <v>6</v>
      </c>
      <c r="U205" s="115" t="s">
        <v>6</v>
      </c>
      <c r="V205" s="115"/>
      <c r="W205" s="115"/>
      <c r="X205" s="115"/>
      <c r="Y205" s="115"/>
      <c r="Z205" s="115"/>
      <c r="AA205" s="115" t="s">
        <v>6</v>
      </c>
      <c r="AB205" s="115" t="s">
        <v>6</v>
      </c>
      <c r="AC205" s="124"/>
      <c r="AD205" s="124"/>
      <c r="AE205" s="115"/>
      <c r="AF205" s="124"/>
      <c r="AG205" s="137"/>
      <c r="AH205" s="1"/>
      <c r="AI205" s="14" t="s">
        <v>7</v>
      </c>
      <c r="AJ205" s="7">
        <f>ROUNDDOWN(AJ204/AJ199,3)</f>
        <v>0.26600000000000001</v>
      </c>
      <c r="AL205" s="44"/>
      <c r="AM205" s="44"/>
      <c r="AN205" s="44"/>
      <c r="AO205" s="44"/>
      <c r="AP205" s="44"/>
      <c r="AQ205" s="44"/>
      <c r="AR205" s="44"/>
    </row>
    <row r="206" spans="1:44">
      <c r="B206" s="113"/>
      <c r="C206" s="139"/>
      <c r="D206" s="124"/>
      <c r="E206" s="124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25"/>
      <c r="AD206" s="125"/>
      <c r="AE206" s="115"/>
      <c r="AF206" s="131"/>
      <c r="AG206" s="142"/>
      <c r="AH206" s="1"/>
      <c r="AI206" s="14" t="s">
        <v>8</v>
      </c>
      <c r="AJ206" s="6">
        <f>COUNTA(C207:AG207)</f>
        <v>8</v>
      </c>
      <c r="AL206" s="44"/>
      <c r="AM206" s="44"/>
      <c r="AN206" s="44"/>
      <c r="AO206" s="44"/>
      <c r="AP206" s="44"/>
      <c r="AQ206" s="44"/>
      <c r="AR206" s="44">
        <f>AJ206</f>
        <v>8</v>
      </c>
    </row>
    <row r="207" spans="1:44">
      <c r="B207" s="140" t="s">
        <v>5</v>
      </c>
      <c r="C207" s="118"/>
      <c r="D207" s="118"/>
      <c r="E207" s="118"/>
      <c r="F207" s="118" t="s">
        <v>6</v>
      </c>
      <c r="G207" s="118" t="s">
        <v>6</v>
      </c>
      <c r="H207" s="118"/>
      <c r="I207" s="118"/>
      <c r="J207" s="118"/>
      <c r="K207" s="118"/>
      <c r="L207" s="118"/>
      <c r="M207" s="118" t="s">
        <v>6</v>
      </c>
      <c r="N207" s="118" t="s">
        <v>6</v>
      </c>
      <c r="O207" s="118"/>
      <c r="P207" s="118"/>
      <c r="Q207" s="118"/>
      <c r="R207" s="118"/>
      <c r="S207" s="118"/>
      <c r="T207" s="118" t="s">
        <v>6</v>
      </c>
      <c r="U207" s="118" t="s">
        <v>6</v>
      </c>
      <c r="V207" s="118"/>
      <c r="W207" s="118"/>
      <c r="X207" s="118"/>
      <c r="Y207" s="118"/>
      <c r="Z207" s="118"/>
      <c r="AA207" s="118" t="s">
        <v>6</v>
      </c>
      <c r="AB207" s="118" t="s">
        <v>6</v>
      </c>
      <c r="AC207" s="129"/>
      <c r="AD207" s="129"/>
      <c r="AE207" s="118"/>
      <c r="AF207" s="129"/>
      <c r="AG207" s="143"/>
      <c r="AH207" s="1"/>
      <c r="AI207" s="14" t="s">
        <v>3</v>
      </c>
      <c r="AJ207" s="7">
        <f>ROUNDDOWN(AJ206/AJ199,3)</f>
        <v>0.26600000000000001</v>
      </c>
      <c r="AL207" s="50"/>
      <c r="AM207" s="50"/>
      <c r="AN207" s="50"/>
      <c r="AO207" s="50"/>
      <c r="AP207" s="50"/>
      <c r="AQ207" s="50"/>
      <c r="AR207" s="50"/>
    </row>
    <row r="208" spans="1:44">
      <c r="B208" s="141"/>
      <c r="C208" s="119"/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30"/>
      <c r="AD208" s="130"/>
      <c r="AE208" s="119"/>
      <c r="AF208" s="134"/>
      <c r="AG208" s="144"/>
      <c r="AH208" s="1"/>
      <c r="AI208" s="14" t="s">
        <v>31</v>
      </c>
      <c r="AJ208" s="32" t="str">
        <f>IF(7&gt;COUNT($C201:$AG201),"対象外",IF(OR(AJ206&gt;=AJ202,AJ207&gt;=0.285),"達成","未達成"))</f>
        <v>達成</v>
      </c>
      <c r="AL208" s="50"/>
      <c r="AM208" s="50"/>
      <c r="AN208" s="50"/>
      <c r="AO208" s="50"/>
      <c r="AP208" s="50"/>
      <c r="AQ208" s="50"/>
      <c r="AR208" s="50"/>
    </row>
    <row r="209" spans="1:44">
      <c r="B209" s="52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1"/>
      <c r="AI209" s="61"/>
      <c r="AJ209" s="62"/>
      <c r="AL209" s="50"/>
      <c r="AM209" s="50"/>
      <c r="AN209" s="50"/>
      <c r="AO209" s="50"/>
      <c r="AP209" s="50"/>
      <c r="AQ209" s="50"/>
      <c r="AR209" s="50"/>
    </row>
    <row r="210" spans="1:44" ht="9.75" customHeight="1"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1"/>
      <c r="AI210" s="36"/>
      <c r="AJ210" s="37"/>
      <c r="AL210" s="42" t="s">
        <v>41</v>
      </c>
      <c r="AM210" s="42" t="s">
        <v>38</v>
      </c>
      <c r="AN210" s="42" t="s">
        <v>42</v>
      </c>
      <c r="AO210" s="42" t="s">
        <v>30</v>
      </c>
      <c r="AP210" s="42" t="s">
        <v>43</v>
      </c>
      <c r="AQ210" s="42" t="s">
        <v>29</v>
      </c>
      <c r="AR210" s="42" t="s">
        <v>8</v>
      </c>
    </row>
    <row r="211" spans="1:44" ht="13.5" customHeight="1">
      <c r="A211" s="20" t="s">
        <v>16</v>
      </c>
      <c r="B211" s="15">
        <f>C213</f>
        <v>46143</v>
      </c>
      <c r="C211" s="2" t="s">
        <v>15</v>
      </c>
      <c r="D211" s="2"/>
      <c r="E211" s="2"/>
      <c r="F211" s="2"/>
      <c r="J211" s="2"/>
      <c r="K211" s="2"/>
      <c r="L211" s="2"/>
      <c r="P211" s="2"/>
      <c r="Q211" s="2"/>
      <c r="R211" s="2"/>
      <c r="V211" s="2"/>
      <c r="W211" s="2"/>
      <c r="X211" s="2"/>
      <c r="AB211" s="2"/>
      <c r="AC211" s="2"/>
      <c r="AD211" s="2"/>
      <c r="AF211" s="1"/>
      <c r="AI211" s="13" t="s">
        <v>41</v>
      </c>
      <c r="AJ211" s="46">
        <f>COUNT(C213:AG213)-AJ212</f>
        <v>31</v>
      </c>
      <c r="AL211" s="43">
        <f>AJ211</f>
        <v>31</v>
      </c>
      <c r="AM211" s="42"/>
      <c r="AN211" s="42"/>
      <c r="AO211" s="42"/>
      <c r="AP211" s="42"/>
      <c r="AQ211" s="44"/>
      <c r="AR211" s="44"/>
    </row>
    <row r="212" spans="1:44" ht="13.5" customHeight="1">
      <c r="B212" s="34" t="s">
        <v>39</v>
      </c>
      <c r="C212" s="47" t="str">
        <f t="shared" ref="C212:H212" si="419">IF(C213="","",IF(OR(ISTEXT(C215),COUNT($C213:$AG213)&lt;7),"外",""))</f>
        <v/>
      </c>
      <c r="D212" s="47" t="str">
        <f t="shared" si="419"/>
        <v/>
      </c>
      <c r="E212" s="47" t="str">
        <f t="shared" si="419"/>
        <v/>
      </c>
      <c r="F212" s="47" t="str">
        <f t="shared" si="419"/>
        <v/>
      </c>
      <c r="G212" s="47" t="str">
        <f t="shared" si="419"/>
        <v/>
      </c>
      <c r="H212" s="47" t="str">
        <f t="shared" si="419"/>
        <v/>
      </c>
      <c r="I212" s="48" t="str">
        <f>IF(I213="","",IF(ISTEXT(I215),"外",""))</f>
        <v/>
      </c>
      <c r="J212" s="48" t="str">
        <f t="shared" ref="J212" si="420">IF(J213="","",IF(ISTEXT(J215),"外",""))</f>
        <v/>
      </c>
      <c r="K212" s="48" t="str">
        <f t="shared" ref="K212" si="421">IF(K213="","",IF(ISTEXT(K215),"外",""))</f>
        <v/>
      </c>
      <c r="L212" s="48" t="str">
        <f t="shared" ref="L212" si="422">IF(L213="","",IF(ISTEXT(L215),"外",""))</f>
        <v/>
      </c>
      <c r="M212" s="48" t="str">
        <f t="shared" ref="M212" si="423">IF(M213="","",IF(ISTEXT(M215),"外",""))</f>
        <v/>
      </c>
      <c r="N212" s="48" t="str">
        <f t="shared" ref="N212" si="424">IF(N213="","",IF(ISTEXT(N215),"外",""))</f>
        <v/>
      </c>
      <c r="O212" s="48" t="str">
        <f t="shared" ref="O212" si="425">IF(O213="","",IF(ISTEXT(O215),"外",""))</f>
        <v/>
      </c>
      <c r="P212" s="48" t="str">
        <f t="shared" ref="P212" si="426">IF(P213="","",IF(ISTEXT(P215),"外",""))</f>
        <v/>
      </c>
      <c r="Q212" s="48" t="str">
        <f t="shared" ref="Q212" si="427">IF(Q213="","",IF(ISTEXT(Q215),"外",""))</f>
        <v/>
      </c>
      <c r="R212" s="48" t="str">
        <f t="shared" ref="R212" si="428">IF(R213="","",IF(ISTEXT(R215),"外",""))</f>
        <v/>
      </c>
      <c r="S212" s="48" t="str">
        <f t="shared" ref="S212" si="429">IF(S213="","",IF(ISTEXT(S215),"外",""))</f>
        <v/>
      </c>
      <c r="T212" s="48" t="str">
        <f t="shared" ref="T212" si="430">IF(T213="","",IF(ISTEXT(T215),"外",""))</f>
        <v/>
      </c>
      <c r="U212" s="48" t="str">
        <f t="shared" ref="U212" si="431">IF(U213="","",IF(ISTEXT(U215),"外",""))</f>
        <v/>
      </c>
      <c r="V212" s="48" t="str">
        <f t="shared" ref="V212" si="432">IF(V213="","",IF(ISTEXT(V215),"外",""))</f>
        <v/>
      </c>
      <c r="W212" s="48" t="str">
        <f t="shared" ref="W212" si="433">IF(W213="","",IF(ISTEXT(W215),"外",""))</f>
        <v/>
      </c>
      <c r="X212" s="48" t="str">
        <f t="shared" ref="X212" si="434">IF(X213="","",IF(ISTEXT(X215),"外",""))</f>
        <v/>
      </c>
      <c r="Y212" s="48" t="str">
        <f t="shared" ref="Y212" si="435">IF(Y213="","",IF(ISTEXT(Y215),"外",""))</f>
        <v/>
      </c>
      <c r="Z212" s="48" t="str">
        <f t="shared" ref="Z212" si="436">IF(Z213="","",IF(ISTEXT(Z215),"外",""))</f>
        <v/>
      </c>
      <c r="AA212" s="48" t="str">
        <f t="shared" ref="AA212" si="437">IF(AA213="","",IF(ISTEXT(AA215),"外",""))</f>
        <v/>
      </c>
      <c r="AB212" s="48" t="str">
        <f t="shared" ref="AB212" si="438">IF(AB213="","",IF(ISTEXT(AB215),"外",""))</f>
        <v/>
      </c>
      <c r="AC212" s="48" t="str">
        <f t="shared" ref="AC212" si="439">IF(AC213="","",IF(ISTEXT(AC215),"外",""))</f>
        <v/>
      </c>
      <c r="AD212" s="48" t="str">
        <f t="shared" ref="AD212" si="440">IF(AD213="","",IF(ISTEXT(AD215),"外",""))</f>
        <v/>
      </c>
      <c r="AE212" s="48" t="str">
        <f t="shared" ref="AE212" si="441">IF(AE213="","",IF(ISTEXT(AE215),"外",""))</f>
        <v/>
      </c>
      <c r="AF212" s="48" t="str">
        <f t="shared" ref="AF212" si="442">IF(AF213="","",IF(ISTEXT(AF215),"外",""))</f>
        <v/>
      </c>
      <c r="AG212" s="48" t="str">
        <f t="shared" ref="AG212" si="443">IF(AG213="","",IF(ISTEXT(AG215),"外",""))</f>
        <v/>
      </c>
      <c r="AI212" s="14" t="s">
        <v>38</v>
      </c>
      <c r="AJ212" s="41">
        <f>COUNTIF(C212:AG212,"外")</f>
        <v>0</v>
      </c>
      <c r="AL212" s="42"/>
      <c r="AM212" s="42">
        <f>AJ212</f>
        <v>0</v>
      </c>
      <c r="AN212" s="42"/>
      <c r="AO212" s="42"/>
      <c r="AP212" s="42"/>
      <c r="AQ212" s="44"/>
      <c r="AR212" s="44"/>
    </row>
    <row r="213" spans="1:44">
      <c r="B213" s="3" t="s">
        <v>9</v>
      </c>
      <c r="C213" s="30">
        <f>IF(EDATE(B199,1)&gt;$G$9,"",EDATE(B199,1))</f>
        <v>46143</v>
      </c>
      <c r="D213" s="11">
        <f t="shared" ref="D213:AG213" si="444">IF(MONTH($C213)&lt;MONTH($C213+C$1),"",IF(($C213+C$1)&gt;$G$9,"",IF(C213=EOMONTH(($C213-DAY($C213)+D$1),0),"",IF(C213="","",C213+1))))</f>
        <v>46144</v>
      </c>
      <c r="E213" s="11">
        <f t="shared" si="444"/>
        <v>46145</v>
      </c>
      <c r="F213" s="11">
        <f t="shared" si="444"/>
        <v>46146</v>
      </c>
      <c r="G213" s="11">
        <f t="shared" si="444"/>
        <v>46147</v>
      </c>
      <c r="H213" s="11">
        <f t="shared" si="444"/>
        <v>46148</v>
      </c>
      <c r="I213" s="11">
        <f t="shared" si="444"/>
        <v>46149</v>
      </c>
      <c r="J213" s="11">
        <f t="shared" si="444"/>
        <v>46150</v>
      </c>
      <c r="K213" s="11">
        <f t="shared" si="444"/>
        <v>46151</v>
      </c>
      <c r="L213" s="11">
        <f t="shared" si="444"/>
        <v>46152</v>
      </c>
      <c r="M213" s="11">
        <f t="shared" si="444"/>
        <v>46153</v>
      </c>
      <c r="N213" s="11">
        <f t="shared" si="444"/>
        <v>46154</v>
      </c>
      <c r="O213" s="11">
        <f t="shared" si="444"/>
        <v>46155</v>
      </c>
      <c r="P213" s="11">
        <f t="shared" si="444"/>
        <v>46156</v>
      </c>
      <c r="Q213" s="11">
        <f t="shared" si="444"/>
        <v>46157</v>
      </c>
      <c r="R213" s="11">
        <f t="shared" si="444"/>
        <v>46158</v>
      </c>
      <c r="S213" s="11">
        <f t="shared" si="444"/>
        <v>46159</v>
      </c>
      <c r="T213" s="11">
        <f t="shared" si="444"/>
        <v>46160</v>
      </c>
      <c r="U213" s="11">
        <f t="shared" si="444"/>
        <v>46161</v>
      </c>
      <c r="V213" s="11">
        <f t="shared" si="444"/>
        <v>46162</v>
      </c>
      <c r="W213" s="11">
        <f t="shared" si="444"/>
        <v>46163</v>
      </c>
      <c r="X213" s="11">
        <f t="shared" si="444"/>
        <v>46164</v>
      </c>
      <c r="Y213" s="11">
        <f t="shared" si="444"/>
        <v>46165</v>
      </c>
      <c r="Z213" s="11">
        <f t="shared" si="444"/>
        <v>46166</v>
      </c>
      <c r="AA213" s="11">
        <f t="shared" si="444"/>
        <v>46167</v>
      </c>
      <c r="AB213" s="11">
        <f t="shared" si="444"/>
        <v>46168</v>
      </c>
      <c r="AC213" s="11">
        <f t="shared" si="444"/>
        <v>46169</v>
      </c>
      <c r="AD213" s="11">
        <f t="shared" si="444"/>
        <v>46170</v>
      </c>
      <c r="AE213" s="11">
        <f t="shared" si="444"/>
        <v>46171</v>
      </c>
      <c r="AF213" s="11">
        <f t="shared" si="444"/>
        <v>46172</v>
      </c>
      <c r="AG213" s="12">
        <f t="shared" si="444"/>
        <v>46173</v>
      </c>
      <c r="AH213" s="4"/>
      <c r="AI213" s="14" t="s">
        <v>42</v>
      </c>
      <c r="AJ213" s="41">
        <f>COUNT(C213:AG213)-AJ215</f>
        <v>31</v>
      </c>
      <c r="AL213" s="44"/>
      <c r="AM213" s="44"/>
      <c r="AN213" s="44">
        <f>AJ213</f>
        <v>31</v>
      </c>
      <c r="AO213" s="44"/>
      <c r="AP213" s="44"/>
      <c r="AQ213" s="44"/>
      <c r="AR213" s="44"/>
    </row>
    <row r="214" spans="1:44">
      <c r="B214" s="5" t="s">
        <v>4</v>
      </c>
      <c r="C214" s="21" t="str">
        <f t="shared" ref="C214:AG214" si="445">TEXT(C213,"aaa")</f>
        <v>金</v>
      </c>
      <c r="D214" s="16" t="str">
        <f t="shared" si="445"/>
        <v>土</v>
      </c>
      <c r="E214" s="16" t="str">
        <f t="shared" si="445"/>
        <v>日</v>
      </c>
      <c r="F214" s="16" t="str">
        <f t="shared" si="445"/>
        <v>月</v>
      </c>
      <c r="G214" s="16" t="str">
        <f t="shared" si="445"/>
        <v>火</v>
      </c>
      <c r="H214" s="16" t="str">
        <f t="shared" si="445"/>
        <v>水</v>
      </c>
      <c r="I214" s="16" t="str">
        <f t="shared" si="445"/>
        <v>木</v>
      </c>
      <c r="J214" s="16" t="str">
        <f t="shared" si="445"/>
        <v>金</v>
      </c>
      <c r="K214" s="16" t="str">
        <f t="shared" si="445"/>
        <v>土</v>
      </c>
      <c r="L214" s="16" t="str">
        <f t="shared" si="445"/>
        <v>日</v>
      </c>
      <c r="M214" s="16" t="str">
        <f t="shared" si="445"/>
        <v>月</v>
      </c>
      <c r="N214" s="16" t="str">
        <f t="shared" si="445"/>
        <v>火</v>
      </c>
      <c r="O214" s="16" t="str">
        <f t="shared" si="445"/>
        <v>水</v>
      </c>
      <c r="P214" s="16" t="str">
        <f t="shared" si="445"/>
        <v>木</v>
      </c>
      <c r="Q214" s="16" t="str">
        <f t="shared" si="445"/>
        <v>金</v>
      </c>
      <c r="R214" s="16" t="str">
        <f t="shared" si="445"/>
        <v>土</v>
      </c>
      <c r="S214" s="16" t="str">
        <f t="shared" si="445"/>
        <v>日</v>
      </c>
      <c r="T214" s="16" t="str">
        <f t="shared" si="445"/>
        <v>月</v>
      </c>
      <c r="U214" s="16" t="str">
        <f t="shared" si="445"/>
        <v>火</v>
      </c>
      <c r="V214" s="16" t="str">
        <f t="shared" si="445"/>
        <v>水</v>
      </c>
      <c r="W214" s="16" t="str">
        <f t="shared" si="445"/>
        <v>木</v>
      </c>
      <c r="X214" s="16" t="str">
        <f t="shared" si="445"/>
        <v>金</v>
      </c>
      <c r="Y214" s="16" t="str">
        <f t="shared" si="445"/>
        <v>土</v>
      </c>
      <c r="Z214" s="16" t="str">
        <f t="shared" si="445"/>
        <v>日</v>
      </c>
      <c r="AA214" s="16" t="str">
        <f t="shared" si="445"/>
        <v>月</v>
      </c>
      <c r="AB214" s="16" t="str">
        <f t="shared" si="445"/>
        <v>火</v>
      </c>
      <c r="AC214" s="16" t="str">
        <f t="shared" si="445"/>
        <v>水</v>
      </c>
      <c r="AD214" s="16" t="str">
        <f t="shared" si="445"/>
        <v>木</v>
      </c>
      <c r="AE214" s="16" t="str">
        <f t="shared" si="445"/>
        <v>金</v>
      </c>
      <c r="AF214" s="16" t="str">
        <f t="shared" si="445"/>
        <v>土</v>
      </c>
      <c r="AG214" s="17" t="str">
        <f t="shared" si="445"/>
        <v>日</v>
      </c>
      <c r="AH214" s="1"/>
      <c r="AI214" s="14" t="s">
        <v>30</v>
      </c>
      <c r="AJ214" s="41">
        <f>COUNTIFS(C214:AG214,"土",C215:AG215,"")+COUNTIFS(C214:AG214,"日",C215:AG215,"")</f>
        <v>10</v>
      </c>
      <c r="AL214" s="44"/>
      <c r="AM214" s="44"/>
      <c r="AN214" s="44"/>
      <c r="AO214" s="44">
        <f>AJ214</f>
        <v>10</v>
      </c>
      <c r="AP214" s="44"/>
      <c r="AQ214" s="44"/>
      <c r="AR214" s="44"/>
    </row>
    <row r="215" spans="1:44" ht="13.5" customHeight="1">
      <c r="B215" s="91" t="s">
        <v>13</v>
      </c>
      <c r="C215" s="93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116"/>
      <c r="AC215" s="116"/>
      <c r="AD215" s="116"/>
      <c r="AE215" s="90"/>
      <c r="AF215" s="90"/>
      <c r="AG215" s="111"/>
      <c r="AH215" s="1"/>
      <c r="AI215" s="14" t="s">
        <v>43</v>
      </c>
      <c r="AJ215" s="41">
        <f>COUNTA(C215:AG216)</f>
        <v>0</v>
      </c>
      <c r="AL215" s="44"/>
      <c r="AM215" s="44"/>
      <c r="AN215" s="45"/>
      <c r="AO215" s="44"/>
      <c r="AP215" s="44">
        <f>AJ215</f>
        <v>0</v>
      </c>
      <c r="AQ215" s="44"/>
      <c r="AR215" s="44"/>
    </row>
    <row r="216" spans="1:44" ht="13.5" customHeight="1">
      <c r="B216" s="92"/>
      <c r="C216" s="93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117"/>
      <c r="AC216" s="117"/>
      <c r="AD216" s="117"/>
      <c r="AE216" s="90"/>
      <c r="AF216" s="90"/>
      <c r="AG216" s="111"/>
      <c r="AH216" s="1"/>
      <c r="AI216" s="14" t="s">
        <v>29</v>
      </c>
      <c r="AJ216" s="41">
        <f>COUNTA(C217:AG218)</f>
        <v>10</v>
      </c>
      <c r="AL216" s="44"/>
      <c r="AM216" s="44"/>
      <c r="AN216" s="44"/>
      <c r="AO216" s="44"/>
      <c r="AP216" s="44"/>
      <c r="AQ216" s="44">
        <f>AJ216</f>
        <v>10</v>
      </c>
      <c r="AR216" s="44"/>
    </row>
    <row r="217" spans="1:44" ht="13.5" customHeight="1">
      <c r="B217" s="112" t="s">
        <v>0</v>
      </c>
      <c r="C217" s="115"/>
      <c r="D217" s="115" t="s">
        <v>6</v>
      </c>
      <c r="E217" s="115" t="s">
        <v>6</v>
      </c>
      <c r="F217" s="115"/>
      <c r="G217" s="115"/>
      <c r="H217" s="115"/>
      <c r="I217" s="115"/>
      <c r="J217" s="115"/>
      <c r="K217" s="115" t="s">
        <v>6</v>
      </c>
      <c r="L217" s="115" t="s">
        <v>6</v>
      </c>
      <c r="M217" s="115"/>
      <c r="N217" s="115"/>
      <c r="O217" s="115"/>
      <c r="P217" s="115"/>
      <c r="Q217" s="115"/>
      <c r="R217" s="115" t="s">
        <v>6</v>
      </c>
      <c r="S217" s="115" t="s">
        <v>6</v>
      </c>
      <c r="T217" s="115"/>
      <c r="U217" s="115"/>
      <c r="V217" s="115"/>
      <c r="W217" s="115"/>
      <c r="X217" s="115"/>
      <c r="Y217" s="115" t="s">
        <v>6</v>
      </c>
      <c r="Z217" s="115" t="s">
        <v>6</v>
      </c>
      <c r="AA217" s="115"/>
      <c r="AB217" s="124"/>
      <c r="AC217" s="115"/>
      <c r="AD217" s="115"/>
      <c r="AE217" s="115"/>
      <c r="AF217" s="115" t="s">
        <v>6</v>
      </c>
      <c r="AG217" s="126" t="s">
        <v>6</v>
      </c>
      <c r="AH217" s="1"/>
      <c r="AI217" s="14" t="s">
        <v>7</v>
      </c>
      <c r="AJ217" s="7">
        <f>ROUNDDOWN(AJ216/AJ211,3)</f>
        <v>0.32200000000000001</v>
      </c>
      <c r="AL217" s="44"/>
      <c r="AM217" s="44"/>
      <c r="AN217" s="44"/>
      <c r="AO217" s="44"/>
      <c r="AP217" s="44"/>
      <c r="AQ217" s="44"/>
      <c r="AR217" s="44"/>
    </row>
    <row r="218" spans="1:44">
      <c r="B218" s="113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25"/>
      <c r="AC218" s="115"/>
      <c r="AD218" s="115"/>
      <c r="AE218" s="115"/>
      <c r="AF218" s="115"/>
      <c r="AG218" s="126"/>
      <c r="AH218" s="1"/>
      <c r="AI218" s="14" t="s">
        <v>8</v>
      </c>
      <c r="AJ218" s="6">
        <f>COUNTA(C219:AG219)</f>
        <v>10</v>
      </c>
      <c r="AL218" s="44"/>
      <c r="AM218" s="44"/>
      <c r="AN218" s="44"/>
      <c r="AO218" s="44"/>
      <c r="AP218" s="44"/>
      <c r="AQ218" s="44"/>
      <c r="AR218" s="44">
        <f>AJ218</f>
        <v>10</v>
      </c>
    </row>
    <row r="219" spans="1:44">
      <c r="B219" s="120" t="s">
        <v>5</v>
      </c>
      <c r="C219" s="118"/>
      <c r="D219" s="118" t="s">
        <v>6</v>
      </c>
      <c r="E219" s="118" t="s">
        <v>6</v>
      </c>
      <c r="F219" s="118"/>
      <c r="G219" s="118"/>
      <c r="H219" s="118"/>
      <c r="I219" s="118"/>
      <c r="J219" s="118"/>
      <c r="K219" s="118" t="s">
        <v>6</v>
      </c>
      <c r="L219" s="118" t="s">
        <v>6</v>
      </c>
      <c r="M219" s="118"/>
      <c r="N219" s="118"/>
      <c r="O219" s="118"/>
      <c r="P219" s="118"/>
      <c r="Q219" s="118"/>
      <c r="R219" s="118" t="s">
        <v>6</v>
      </c>
      <c r="S219" s="118" t="s">
        <v>6</v>
      </c>
      <c r="T219" s="118"/>
      <c r="U219" s="118"/>
      <c r="V219" s="118"/>
      <c r="W219" s="118"/>
      <c r="X219" s="118"/>
      <c r="Y219" s="118" t="s">
        <v>6</v>
      </c>
      <c r="Z219" s="118" t="s">
        <v>6</v>
      </c>
      <c r="AA219" s="118"/>
      <c r="AB219" s="118"/>
      <c r="AC219" s="118"/>
      <c r="AD219" s="118"/>
      <c r="AE219" s="118"/>
      <c r="AF219" s="118" t="s">
        <v>6</v>
      </c>
      <c r="AG219" s="127" t="s">
        <v>6</v>
      </c>
      <c r="AH219" s="1"/>
      <c r="AI219" s="14" t="s">
        <v>3</v>
      </c>
      <c r="AJ219" s="7">
        <f>ROUNDDOWN(AJ218/AJ211,3)</f>
        <v>0.32200000000000001</v>
      </c>
      <c r="AL219" s="50"/>
      <c r="AM219" s="50"/>
      <c r="AN219" s="50"/>
      <c r="AO219" s="50"/>
      <c r="AP219" s="50"/>
      <c r="AQ219" s="50"/>
      <c r="AR219" s="50"/>
    </row>
    <row r="220" spans="1:44">
      <c r="B220" s="121"/>
      <c r="C220" s="119"/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28"/>
      <c r="AH220" s="1"/>
      <c r="AI220" s="14" t="s">
        <v>31</v>
      </c>
      <c r="AJ220" s="32" t="str">
        <f>IF(7&gt;COUNT($C213:$AG213),"対象外",IF(OR(AJ218&gt;=AJ214,AJ219&gt;=0.285),"達成","未達成"))</f>
        <v>達成</v>
      </c>
      <c r="AL220" s="50"/>
      <c r="AM220" s="50"/>
      <c r="AN220" s="50"/>
      <c r="AO220" s="50"/>
      <c r="AP220" s="50"/>
      <c r="AQ220" s="50"/>
      <c r="AR220" s="50"/>
    </row>
    <row r="221" spans="1:44">
      <c r="B221" s="52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1"/>
      <c r="AI221" s="61"/>
      <c r="AJ221" s="62"/>
      <c r="AL221" s="50"/>
      <c r="AM221" s="50"/>
      <c r="AN221" s="50"/>
      <c r="AO221" s="50"/>
      <c r="AP221" s="50"/>
      <c r="AQ221" s="50"/>
      <c r="AR221" s="50"/>
    </row>
    <row r="222" spans="1:44" ht="9.75" customHeight="1">
      <c r="B222" s="2"/>
      <c r="C222" s="51"/>
      <c r="D222" s="2"/>
      <c r="E222" s="2"/>
      <c r="F222" s="2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AL222" s="42" t="s">
        <v>41</v>
      </c>
      <c r="AM222" s="42" t="s">
        <v>38</v>
      </c>
      <c r="AN222" s="42" t="s">
        <v>42</v>
      </c>
      <c r="AO222" s="42" t="s">
        <v>30</v>
      </c>
      <c r="AP222" s="42" t="s">
        <v>43</v>
      </c>
      <c r="AQ222" s="42" t="s">
        <v>29</v>
      </c>
      <c r="AR222" s="42" t="s">
        <v>8</v>
      </c>
    </row>
    <row r="223" spans="1:44" ht="13.5" customHeight="1">
      <c r="A223" s="20" t="s">
        <v>16</v>
      </c>
      <c r="B223" s="15">
        <f>C225</f>
        <v>46174</v>
      </c>
      <c r="C223" s="2" t="s">
        <v>15</v>
      </c>
      <c r="D223" s="2"/>
      <c r="E223" s="2"/>
      <c r="F223" s="2"/>
      <c r="J223" s="2"/>
      <c r="K223" s="2"/>
      <c r="L223" s="2"/>
      <c r="P223" s="2"/>
      <c r="Q223" s="2"/>
      <c r="R223" s="2"/>
      <c r="V223" s="2"/>
      <c r="W223" s="2"/>
      <c r="X223" s="2"/>
      <c r="AB223" s="2"/>
      <c r="AC223" s="2"/>
      <c r="AD223" s="2"/>
      <c r="AF223" s="1"/>
      <c r="AI223" s="13" t="s">
        <v>41</v>
      </c>
      <c r="AJ223" s="46">
        <f>COUNT(C225:AG225)-AJ224</f>
        <v>30</v>
      </c>
      <c r="AL223" s="43">
        <f>AJ223</f>
        <v>30</v>
      </c>
      <c r="AM223" s="42"/>
      <c r="AN223" s="42"/>
      <c r="AO223" s="42"/>
      <c r="AP223" s="42"/>
      <c r="AQ223" s="44"/>
      <c r="AR223" s="44"/>
    </row>
    <row r="224" spans="1:44" ht="13.5" customHeight="1">
      <c r="B224" s="34" t="s">
        <v>39</v>
      </c>
      <c r="C224" s="47" t="str">
        <f>IF(C225="","",IF(OR(ISTEXT(C227),COUNT($C225:$AG225)&lt;7),"外",""))</f>
        <v/>
      </c>
      <c r="D224" s="47" t="str">
        <f t="shared" ref="D224" si="446">IF(D225="","",IF(OR(ISTEXT(D227),COUNT($C225:$AG225)&lt;7),"外",""))</f>
        <v/>
      </c>
      <c r="E224" s="47" t="str">
        <f t="shared" ref="E224" si="447">IF(E225="","",IF(OR(ISTEXT(E227),COUNT($C225:$AG225)&lt;7),"外",""))</f>
        <v/>
      </c>
      <c r="F224" s="47" t="str">
        <f t="shared" ref="F224" si="448">IF(F225="","",IF(OR(ISTEXT(F227),COUNT($C225:$AG225)&lt;7),"外",""))</f>
        <v/>
      </c>
      <c r="G224" s="47" t="str">
        <f t="shared" ref="G224" si="449">IF(G225="","",IF(OR(ISTEXT(G227),COUNT($C225:$AG225)&lt;7),"外",""))</f>
        <v/>
      </c>
      <c r="H224" s="47" t="str">
        <f t="shared" ref="H224" si="450">IF(H225="","",IF(OR(ISTEXT(H227),COUNT($C225:$AG225)&lt;7),"外",""))</f>
        <v/>
      </c>
      <c r="I224" s="48" t="str">
        <f>IF(I225="","",IF(ISTEXT(I227),"外",""))</f>
        <v/>
      </c>
      <c r="J224" s="48" t="str">
        <f t="shared" ref="J224" si="451">IF(J225="","",IF(ISTEXT(J227),"外",""))</f>
        <v/>
      </c>
      <c r="K224" s="48" t="str">
        <f t="shared" ref="K224" si="452">IF(K225="","",IF(ISTEXT(K227),"外",""))</f>
        <v/>
      </c>
      <c r="L224" s="48" t="str">
        <f t="shared" ref="L224" si="453">IF(L225="","",IF(ISTEXT(L227),"外",""))</f>
        <v/>
      </c>
      <c r="M224" s="48" t="str">
        <f t="shared" ref="M224" si="454">IF(M225="","",IF(ISTEXT(M227),"外",""))</f>
        <v/>
      </c>
      <c r="N224" s="48" t="str">
        <f t="shared" ref="N224" si="455">IF(N225="","",IF(ISTEXT(N227),"外",""))</f>
        <v/>
      </c>
      <c r="O224" s="48" t="str">
        <f t="shared" ref="O224" si="456">IF(O225="","",IF(ISTEXT(O227),"外",""))</f>
        <v/>
      </c>
      <c r="P224" s="48" t="str">
        <f t="shared" ref="P224" si="457">IF(P225="","",IF(ISTEXT(P227),"外",""))</f>
        <v/>
      </c>
      <c r="Q224" s="48" t="str">
        <f t="shared" ref="Q224" si="458">IF(Q225="","",IF(ISTEXT(Q227),"外",""))</f>
        <v/>
      </c>
      <c r="R224" s="48" t="str">
        <f t="shared" ref="R224" si="459">IF(R225="","",IF(ISTEXT(R227),"外",""))</f>
        <v/>
      </c>
      <c r="S224" s="48" t="str">
        <f t="shared" ref="S224" si="460">IF(S225="","",IF(ISTEXT(S227),"外",""))</f>
        <v/>
      </c>
      <c r="T224" s="48" t="str">
        <f t="shared" ref="T224" si="461">IF(T225="","",IF(ISTEXT(T227),"外",""))</f>
        <v/>
      </c>
      <c r="U224" s="48" t="str">
        <f t="shared" ref="U224" si="462">IF(U225="","",IF(ISTEXT(U227),"外",""))</f>
        <v/>
      </c>
      <c r="V224" s="48" t="str">
        <f t="shared" ref="V224" si="463">IF(V225="","",IF(ISTEXT(V227),"外",""))</f>
        <v/>
      </c>
      <c r="W224" s="48" t="str">
        <f t="shared" ref="W224" si="464">IF(W225="","",IF(ISTEXT(W227),"外",""))</f>
        <v/>
      </c>
      <c r="X224" s="48" t="str">
        <f t="shared" ref="X224" si="465">IF(X225="","",IF(ISTEXT(X227),"外",""))</f>
        <v/>
      </c>
      <c r="Y224" s="48" t="str">
        <f t="shared" ref="Y224" si="466">IF(Y225="","",IF(ISTEXT(Y227),"外",""))</f>
        <v/>
      </c>
      <c r="Z224" s="48" t="str">
        <f t="shared" ref="Z224" si="467">IF(Z225="","",IF(ISTEXT(Z227),"外",""))</f>
        <v/>
      </c>
      <c r="AA224" s="48" t="str">
        <f t="shared" ref="AA224" si="468">IF(AA225="","",IF(ISTEXT(AA227),"外",""))</f>
        <v/>
      </c>
      <c r="AB224" s="48" t="str">
        <f t="shared" ref="AB224" si="469">IF(AB225="","",IF(ISTEXT(AB227),"外",""))</f>
        <v/>
      </c>
      <c r="AC224" s="48" t="str">
        <f t="shared" ref="AC224" si="470">IF(AC225="","",IF(ISTEXT(AC227),"外",""))</f>
        <v/>
      </c>
      <c r="AD224" s="48" t="str">
        <f t="shared" ref="AD224" si="471">IF(AD225="","",IF(ISTEXT(AD227),"外",""))</f>
        <v/>
      </c>
      <c r="AE224" s="48" t="str">
        <f t="shared" ref="AE224" si="472">IF(AE225="","",IF(ISTEXT(AE227),"外",""))</f>
        <v/>
      </c>
      <c r="AF224" s="48" t="str">
        <f t="shared" ref="AF224" si="473">IF(AF225="","",IF(ISTEXT(AF227),"外",""))</f>
        <v/>
      </c>
      <c r="AG224" s="48" t="str">
        <f t="shared" ref="AG224" si="474">IF(AG225="","",IF(ISTEXT(AG227),"外",""))</f>
        <v/>
      </c>
      <c r="AI224" s="14" t="s">
        <v>38</v>
      </c>
      <c r="AJ224" s="41">
        <f>COUNTIF(C224:AG224,"外")</f>
        <v>0</v>
      </c>
      <c r="AL224" s="42"/>
      <c r="AM224" s="42">
        <f>AJ224</f>
        <v>0</v>
      </c>
      <c r="AN224" s="42"/>
      <c r="AO224" s="42"/>
      <c r="AP224" s="42"/>
      <c r="AQ224" s="44"/>
      <c r="AR224" s="44"/>
    </row>
    <row r="225" spans="1:44">
      <c r="B225" s="3" t="s">
        <v>9</v>
      </c>
      <c r="C225" s="31">
        <f>IF(EDATE(B211,1)&gt;$G$9,"",EDATE(B211,1))</f>
        <v>46174</v>
      </c>
      <c r="D225" s="11">
        <f>IF(MONTH($C225)&lt;MONTH($C225+C$1),"",IF(($C225+C$1)&gt;$G$9,"",IF(C225=EOMONTH(($C225-DAY($C225)+D$1),0),"",IF(C225="","",C225+1))))</f>
        <v>46175</v>
      </c>
      <c r="E225" s="11">
        <f t="shared" ref="E225:AG225" si="475">IF(MONTH($C225)&lt;MONTH($C225+D$1),"",IF(($C225+D$1)&gt;$G$9,"",IF(D225=EOMONTH(($C225-DAY($C225)+E$1),0),"",IF(D225="","",D225+1))))</f>
        <v>46176</v>
      </c>
      <c r="F225" s="11">
        <f t="shared" si="475"/>
        <v>46177</v>
      </c>
      <c r="G225" s="11">
        <f t="shared" si="475"/>
        <v>46178</v>
      </c>
      <c r="H225" s="11">
        <f t="shared" si="475"/>
        <v>46179</v>
      </c>
      <c r="I225" s="11">
        <f t="shared" si="475"/>
        <v>46180</v>
      </c>
      <c r="J225" s="11">
        <f t="shared" si="475"/>
        <v>46181</v>
      </c>
      <c r="K225" s="11">
        <f t="shared" si="475"/>
        <v>46182</v>
      </c>
      <c r="L225" s="11">
        <f t="shared" si="475"/>
        <v>46183</v>
      </c>
      <c r="M225" s="11">
        <f t="shared" si="475"/>
        <v>46184</v>
      </c>
      <c r="N225" s="11">
        <f t="shared" si="475"/>
        <v>46185</v>
      </c>
      <c r="O225" s="11">
        <f t="shared" si="475"/>
        <v>46186</v>
      </c>
      <c r="P225" s="11">
        <f t="shared" si="475"/>
        <v>46187</v>
      </c>
      <c r="Q225" s="11">
        <f t="shared" si="475"/>
        <v>46188</v>
      </c>
      <c r="R225" s="11">
        <f t="shared" si="475"/>
        <v>46189</v>
      </c>
      <c r="S225" s="11">
        <f t="shared" si="475"/>
        <v>46190</v>
      </c>
      <c r="T225" s="11">
        <f t="shared" si="475"/>
        <v>46191</v>
      </c>
      <c r="U225" s="11">
        <f t="shared" si="475"/>
        <v>46192</v>
      </c>
      <c r="V225" s="11">
        <f t="shared" si="475"/>
        <v>46193</v>
      </c>
      <c r="W225" s="11">
        <f t="shared" si="475"/>
        <v>46194</v>
      </c>
      <c r="X225" s="11">
        <f t="shared" si="475"/>
        <v>46195</v>
      </c>
      <c r="Y225" s="11">
        <f t="shared" si="475"/>
        <v>46196</v>
      </c>
      <c r="Z225" s="11">
        <f t="shared" si="475"/>
        <v>46197</v>
      </c>
      <c r="AA225" s="11">
        <f t="shared" si="475"/>
        <v>46198</v>
      </c>
      <c r="AB225" s="11">
        <f t="shared" si="475"/>
        <v>46199</v>
      </c>
      <c r="AC225" s="11">
        <f t="shared" si="475"/>
        <v>46200</v>
      </c>
      <c r="AD225" s="11">
        <f t="shared" si="475"/>
        <v>46201</v>
      </c>
      <c r="AE225" s="11">
        <f t="shared" si="475"/>
        <v>46202</v>
      </c>
      <c r="AF225" s="11">
        <f t="shared" si="475"/>
        <v>46203</v>
      </c>
      <c r="AG225" s="12" t="str">
        <f t="shared" si="475"/>
        <v/>
      </c>
      <c r="AH225" s="4"/>
      <c r="AI225" s="14" t="s">
        <v>42</v>
      </c>
      <c r="AJ225" s="41">
        <f>COUNT(C225:AG225)-AJ227</f>
        <v>30</v>
      </c>
      <c r="AL225" s="44"/>
      <c r="AM225" s="44"/>
      <c r="AN225" s="44">
        <f>AJ225</f>
        <v>30</v>
      </c>
      <c r="AO225" s="44"/>
      <c r="AP225" s="44"/>
      <c r="AQ225" s="44"/>
      <c r="AR225" s="44"/>
    </row>
    <row r="226" spans="1:44">
      <c r="B226" s="5" t="s">
        <v>4</v>
      </c>
      <c r="C226" s="18" t="str">
        <f t="shared" ref="C226:AG226" si="476">TEXT(C225,"aaa")</f>
        <v>月</v>
      </c>
      <c r="D226" s="16" t="str">
        <f t="shared" si="476"/>
        <v>火</v>
      </c>
      <c r="E226" s="16" t="str">
        <f t="shared" si="476"/>
        <v>水</v>
      </c>
      <c r="F226" s="16" t="str">
        <f t="shared" si="476"/>
        <v>木</v>
      </c>
      <c r="G226" s="16" t="str">
        <f t="shared" si="476"/>
        <v>金</v>
      </c>
      <c r="H226" s="16" t="str">
        <f t="shared" si="476"/>
        <v>土</v>
      </c>
      <c r="I226" s="16" t="str">
        <f t="shared" si="476"/>
        <v>日</v>
      </c>
      <c r="J226" s="16" t="str">
        <f t="shared" si="476"/>
        <v>月</v>
      </c>
      <c r="K226" s="16" t="str">
        <f t="shared" si="476"/>
        <v>火</v>
      </c>
      <c r="L226" s="16" t="str">
        <f t="shared" si="476"/>
        <v>水</v>
      </c>
      <c r="M226" s="16" t="str">
        <f t="shared" si="476"/>
        <v>木</v>
      </c>
      <c r="N226" s="16" t="str">
        <f t="shared" si="476"/>
        <v>金</v>
      </c>
      <c r="O226" s="16" t="str">
        <f t="shared" si="476"/>
        <v>土</v>
      </c>
      <c r="P226" s="16" t="str">
        <f t="shared" si="476"/>
        <v>日</v>
      </c>
      <c r="Q226" s="16" t="str">
        <f t="shared" si="476"/>
        <v>月</v>
      </c>
      <c r="R226" s="16" t="str">
        <f t="shared" si="476"/>
        <v>火</v>
      </c>
      <c r="S226" s="16" t="str">
        <f t="shared" si="476"/>
        <v>水</v>
      </c>
      <c r="T226" s="16" t="str">
        <f t="shared" si="476"/>
        <v>木</v>
      </c>
      <c r="U226" s="16" t="str">
        <f t="shared" si="476"/>
        <v>金</v>
      </c>
      <c r="V226" s="16" t="str">
        <f t="shared" si="476"/>
        <v>土</v>
      </c>
      <c r="W226" s="16" t="str">
        <f t="shared" si="476"/>
        <v>日</v>
      </c>
      <c r="X226" s="16" t="str">
        <f t="shared" si="476"/>
        <v>月</v>
      </c>
      <c r="Y226" s="16" t="str">
        <f t="shared" si="476"/>
        <v>火</v>
      </c>
      <c r="Z226" s="16" t="str">
        <f t="shared" si="476"/>
        <v>水</v>
      </c>
      <c r="AA226" s="16" t="str">
        <f t="shared" si="476"/>
        <v>木</v>
      </c>
      <c r="AB226" s="16" t="str">
        <f t="shared" si="476"/>
        <v>金</v>
      </c>
      <c r="AC226" s="16" t="str">
        <f t="shared" si="476"/>
        <v>土</v>
      </c>
      <c r="AD226" s="16" t="str">
        <f t="shared" si="476"/>
        <v>日</v>
      </c>
      <c r="AE226" s="16" t="str">
        <f t="shared" si="476"/>
        <v>月</v>
      </c>
      <c r="AF226" s="16" t="str">
        <f t="shared" si="476"/>
        <v>火</v>
      </c>
      <c r="AG226" s="17" t="str">
        <f t="shared" si="476"/>
        <v/>
      </c>
      <c r="AH226" s="1"/>
      <c r="AI226" s="14" t="s">
        <v>30</v>
      </c>
      <c r="AJ226" s="41">
        <f>COUNTIFS(C226:AG226,"土",C227:AG227,"")+COUNTIFS(C226:AG226,"日",C227:AG227,"")</f>
        <v>8</v>
      </c>
      <c r="AL226" s="44"/>
      <c r="AM226" s="44"/>
      <c r="AN226" s="44"/>
      <c r="AO226" s="44">
        <f>AJ226</f>
        <v>8</v>
      </c>
      <c r="AP226" s="44"/>
      <c r="AQ226" s="44"/>
      <c r="AR226" s="44"/>
    </row>
    <row r="227" spans="1:44" ht="13.5" customHeight="1">
      <c r="B227" s="91" t="s">
        <v>13</v>
      </c>
      <c r="C227" s="93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116"/>
      <c r="AC227" s="116"/>
      <c r="AD227" s="116"/>
      <c r="AE227" s="90"/>
      <c r="AF227" s="90"/>
      <c r="AG227" s="111"/>
      <c r="AH227" s="1"/>
      <c r="AI227" s="14" t="s">
        <v>43</v>
      </c>
      <c r="AJ227" s="41">
        <f>COUNTA(C227:AG228)</f>
        <v>0</v>
      </c>
      <c r="AL227" s="44"/>
      <c r="AM227" s="44"/>
      <c r="AN227" s="45"/>
      <c r="AO227" s="44"/>
      <c r="AP227" s="44">
        <f>AJ227</f>
        <v>0</v>
      </c>
      <c r="AQ227" s="44"/>
      <c r="AR227" s="44"/>
    </row>
    <row r="228" spans="1:44" ht="13.5" customHeight="1">
      <c r="B228" s="92"/>
      <c r="C228" s="93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117"/>
      <c r="AC228" s="117"/>
      <c r="AD228" s="117"/>
      <c r="AE228" s="90"/>
      <c r="AF228" s="90"/>
      <c r="AG228" s="111"/>
      <c r="AH228" s="1"/>
      <c r="AI228" s="14" t="s">
        <v>29</v>
      </c>
      <c r="AJ228" s="41">
        <f>COUNTA(C229:AG230)</f>
        <v>8</v>
      </c>
      <c r="AL228" s="44"/>
      <c r="AM228" s="44"/>
      <c r="AN228" s="44"/>
      <c r="AO228" s="44"/>
      <c r="AP228" s="44"/>
      <c r="AQ228" s="44">
        <f>AJ228</f>
        <v>8</v>
      </c>
      <c r="AR228" s="44"/>
    </row>
    <row r="229" spans="1:44" ht="13.5" customHeight="1">
      <c r="B229" s="112" t="s">
        <v>0</v>
      </c>
      <c r="C229" s="115"/>
      <c r="D229" s="115"/>
      <c r="E229" s="115"/>
      <c r="F229" s="115"/>
      <c r="G229" s="115"/>
      <c r="H229" s="115" t="s">
        <v>6</v>
      </c>
      <c r="I229" s="115" t="s">
        <v>6</v>
      </c>
      <c r="J229" s="115"/>
      <c r="K229" s="115"/>
      <c r="L229" s="115"/>
      <c r="M229" s="115"/>
      <c r="N229" s="115"/>
      <c r="O229" s="115" t="s">
        <v>6</v>
      </c>
      <c r="P229" s="115" t="s">
        <v>6</v>
      </c>
      <c r="Q229" s="115"/>
      <c r="R229" s="115"/>
      <c r="S229" s="115"/>
      <c r="T229" s="115"/>
      <c r="U229" s="115"/>
      <c r="V229" s="115" t="s">
        <v>6</v>
      </c>
      <c r="W229" s="115" t="s">
        <v>6</v>
      </c>
      <c r="X229" s="115"/>
      <c r="Y229" s="115"/>
      <c r="Z229" s="115"/>
      <c r="AA229" s="115"/>
      <c r="AB229" s="124"/>
      <c r="AC229" s="115" t="s">
        <v>6</v>
      </c>
      <c r="AD229" s="115" t="s">
        <v>6</v>
      </c>
      <c r="AE229" s="115"/>
      <c r="AF229" s="115"/>
      <c r="AG229" s="126"/>
      <c r="AH229" s="1"/>
      <c r="AI229" s="14" t="s">
        <v>7</v>
      </c>
      <c r="AJ229" s="7">
        <f>ROUNDDOWN(AJ228/AJ223,3)</f>
        <v>0.26600000000000001</v>
      </c>
      <c r="AL229" s="44"/>
      <c r="AM229" s="44"/>
      <c r="AN229" s="44"/>
      <c r="AO229" s="44"/>
      <c r="AP229" s="44"/>
      <c r="AQ229" s="44"/>
      <c r="AR229" s="44"/>
    </row>
    <row r="230" spans="1:44">
      <c r="B230" s="113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25"/>
      <c r="AC230" s="115"/>
      <c r="AD230" s="115"/>
      <c r="AE230" s="115"/>
      <c r="AF230" s="115"/>
      <c r="AG230" s="126"/>
      <c r="AH230" s="1"/>
      <c r="AI230" s="14" t="s">
        <v>8</v>
      </c>
      <c r="AJ230" s="6">
        <f>COUNTA(C231:AG231)</f>
        <v>11</v>
      </c>
      <c r="AL230" s="44"/>
      <c r="AM230" s="44"/>
      <c r="AN230" s="44"/>
      <c r="AO230" s="44"/>
      <c r="AP230" s="44"/>
      <c r="AQ230" s="44"/>
      <c r="AR230" s="44">
        <f>AJ230</f>
        <v>11</v>
      </c>
    </row>
    <row r="231" spans="1:44">
      <c r="B231" s="120" t="s">
        <v>5</v>
      </c>
      <c r="C231" s="118"/>
      <c r="D231" s="118"/>
      <c r="E231" s="118"/>
      <c r="F231" s="118"/>
      <c r="G231" s="118"/>
      <c r="H231" s="118" t="s">
        <v>6</v>
      </c>
      <c r="I231" s="118" t="s">
        <v>6</v>
      </c>
      <c r="J231" s="118"/>
      <c r="K231" s="118"/>
      <c r="L231" s="118"/>
      <c r="M231" s="118"/>
      <c r="N231" s="118"/>
      <c r="O231" s="118" t="s">
        <v>6</v>
      </c>
      <c r="P231" s="118" t="s">
        <v>6</v>
      </c>
      <c r="Q231" s="118"/>
      <c r="R231" s="118"/>
      <c r="S231" s="118"/>
      <c r="T231" s="118"/>
      <c r="U231" s="118"/>
      <c r="V231" s="118" t="s">
        <v>6</v>
      </c>
      <c r="W231" s="118" t="s">
        <v>6</v>
      </c>
      <c r="X231" s="118"/>
      <c r="Y231" s="118"/>
      <c r="Z231" s="118" t="s">
        <v>12</v>
      </c>
      <c r="AA231" s="118" t="s">
        <v>12</v>
      </c>
      <c r="AB231" s="129" t="s">
        <v>12</v>
      </c>
      <c r="AC231" s="118"/>
      <c r="AD231" s="118"/>
      <c r="AE231" s="118" t="s">
        <v>12</v>
      </c>
      <c r="AF231" s="118" t="s">
        <v>35</v>
      </c>
      <c r="AG231" s="127"/>
      <c r="AH231" s="1"/>
      <c r="AI231" s="14" t="s">
        <v>3</v>
      </c>
      <c r="AJ231" s="7">
        <f>ROUNDDOWN(AJ230/AJ223,3)</f>
        <v>0.36599999999999999</v>
      </c>
      <c r="AL231" s="50"/>
      <c r="AM231" s="50"/>
      <c r="AN231" s="50"/>
      <c r="AO231" s="50"/>
      <c r="AP231" s="50"/>
      <c r="AQ231" s="50"/>
      <c r="AR231" s="50"/>
    </row>
    <row r="232" spans="1:44">
      <c r="B232" s="121"/>
      <c r="C232" s="119"/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30"/>
      <c r="AC232" s="119"/>
      <c r="AD232" s="119"/>
      <c r="AE232" s="119"/>
      <c r="AF232" s="119"/>
      <c r="AG232" s="128"/>
      <c r="AH232" s="1"/>
      <c r="AI232" s="14" t="s">
        <v>31</v>
      </c>
      <c r="AJ232" s="32" t="str">
        <f>IF(7&gt;COUNT($C225:$AG225),"対象外",IF(OR(AJ230&gt;=AJ226,AJ231&gt;=0.285),"達成","未達成"))</f>
        <v>達成</v>
      </c>
      <c r="AL232" s="50"/>
      <c r="AM232" s="50"/>
      <c r="AN232" s="50"/>
      <c r="AO232" s="50"/>
      <c r="AP232" s="50"/>
      <c r="AQ232" s="50"/>
      <c r="AR232" s="50"/>
    </row>
    <row r="233" spans="1:44">
      <c r="B233" s="52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1"/>
      <c r="AI233" s="61"/>
      <c r="AJ233" s="62"/>
      <c r="AL233" s="50"/>
      <c r="AM233" s="50"/>
      <c r="AN233" s="50"/>
      <c r="AO233" s="50"/>
      <c r="AP233" s="50"/>
      <c r="AQ233" s="50"/>
      <c r="AR233" s="50"/>
    </row>
    <row r="234" spans="1:44" ht="9.75" customHeight="1"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1"/>
      <c r="AI234" s="36"/>
      <c r="AJ234" s="37"/>
      <c r="AL234" s="42" t="s">
        <v>41</v>
      </c>
      <c r="AM234" s="42" t="s">
        <v>38</v>
      </c>
      <c r="AN234" s="42" t="s">
        <v>42</v>
      </c>
      <c r="AO234" s="42" t="s">
        <v>30</v>
      </c>
      <c r="AP234" s="42" t="s">
        <v>43</v>
      </c>
      <c r="AQ234" s="42" t="s">
        <v>29</v>
      </c>
      <c r="AR234" s="42" t="s">
        <v>8</v>
      </c>
    </row>
    <row r="235" spans="1:44" ht="13.5" customHeight="1">
      <c r="A235" s="20" t="s">
        <v>16</v>
      </c>
      <c r="B235" s="15">
        <f>C237</f>
        <v>46204</v>
      </c>
      <c r="C235" s="2" t="s">
        <v>15</v>
      </c>
      <c r="D235" s="2"/>
      <c r="E235" s="2"/>
      <c r="F235" s="2"/>
      <c r="J235" s="2"/>
      <c r="K235" s="2"/>
      <c r="L235" s="2"/>
      <c r="P235" s="2"/>
      <c r="Q235" s="2"/>
      <c r="R235" s="2"/>
      <c r="V235" s="2"/>
      <c r="W235" s="2"/>
      <c r="X235" s="2"/>
      <c r="AB235" s="2"/>
      <c r="AC235" s="2"/>
      <c r="AD235" s="2"/>
      <c r="AF235" s="1"/>
      <c r="AI235" s="13" t="s">
        <v>41</v>
      </c>
      <c r="AJ235" s="46">
        <f>COUNT(C237:AG237)-AJ236</f>
        <v>31</v>
      </c>
      <c r="AL235" s="43">
        <f>AJ235</f>
        <v>31</v>
      </c>
      <c r="AM235" s="42"/>
      <c r="AN235" s="42"/>
      <c r="AO235" s="42"/>
      <c r="AP235" s="42"/>
      <c r="AQ235" s="44"/>
      <c r="AR235" s="44"/>
    </row>
    <row r="236" spans="1:44">
      <c r="B236" s="34" t="s">
        <v>39</v>
      </c>
      <c r="C236" s="47" t="str">
        <f>IF(C237="","",IF(OR(ISTEXT(C239),COUNT($C237:$AG237)&lt;7),"外",""))</f>
        <v/>
      </c>
      <c r="D236" s="47" t="str">
        <f t="shared" ref="D236" si="477">IF(D237="","",IF(OR(ISTEXT(D239),COUNT($C237:$AG237)&lt;7),"外",""))</f>
        <v/>
      </c>
      <c r="E236" s="47" t="str">
        <f t="shared" ref="E236" si="478">IF(E237="","",IF(OR(ISTEXT(E239),COUNT($C237:$AG237)&lt;7),"外",""))</f>
        <v/>
      </c>
      <c r="F236" s="47" t="str">
        <f t="shared" ref="F236" si="479">IF(F237="","",IF(OR(ISTEXT(F239),COUNT($C237:$AG237)&lt;7),"外",""))</f>
        <v/>
      </c>
      <c r="G236" s="47" t="str">
        <f t="shared" ref="G236" si="480">IF(G237="","",IF(OR(ISTEXT(G239),COUNT($C237:$AG237)&lt;7),"外",""))</f>
        <v/>
      </c>
      <c r="H236" s="47" t="str">
        <f t="shared" ref="H236" si="481">IF(H237="","",IF(OR(ISTEXT(H239),COUNT($C237:$AG237)&lt;7),"外",""))</f>
        <v/>
      </c>
      <c r="I236" s="48" t="str">
        <f>IF(I237="","",IF(ISTEXT(I239),"外",""))</f>
        <v/>
      </c>
      <c r="J236" s="48" t="str">
        <f t="shared" ref="J236" si="482">IF(J237="","",IF(ISTEXT(J239),"外",""))</f>
        <v/>
      </c>
      <c r="K236" s="48" t="str">
        <f t="shared" ref="K236" si="483">IF(K237="","",IF(ISTEXT(K239),"外",""))</f>
        <v/>
      </c>
      <c r="L236" s="48" t="str">
        <f t="shared" ref="L236" si="484">IF(L237="","",IF(ISTEXT(L239),"外",""))</f>
        <v/>
      </c>
      <c r="M236" s="48" t="str">
        <f t="shared" ref="M236" si="485">IF(M237="","",IF(ISTEXT(M239),"外",""))</f>
        <v/>
      </c>
      <c r="N236" s="48" t="str">
        <f t="shared" ref="N236" si="486">IF(N237="","",IF(ISTEXT(N239),"外",""))</f>
        <v/>
      </c>
      <c r="O236" s="48" t="str">
        <f t="shared" ref="O236" si="487">IF(O237="","",IF(ISTEXT(O239),"外",""))</f>
        <v/>
      </c>
      <c r="P236" s="48" t="str">
        <f t="shared" ref="P236" si="488">IF(P237="","",IF(ISTEXT(P239),"外",""))</f>
        <v/>
      </c>
      <c r="Q236" s="48" t="str">
        <f t="shared" ref="Q236" si="489">IF(Q237="","",IF(ISTEXT(Q239),"外",""))</f>
        <v/>
      </c>
      <c r="R236" s="48" t="str">
        <f t="shared" ref="R236" si="490">IF(R237="","",IF(ISTEXT(R239),"外",""))</f>
        <v/>
      </c>
      <c r="S236" s="48" t="str">
        <f t="shared" ref="S236" si="491">IF(S237="","",IF(ISTEXT(S239),"外",""))</f>
        <v/>
      </c>
      <c r="T236" s="48" t="str">
        <f t="shared" ref="T236" si="492">IF(T237="","",IF(ISTEXT(T239),"外",""))</f>
        <v/>
      </c>
      <c r="U236" s="48" t="str">
        <f t="shared" ref="U236" si="493">IF(U237="","",IF(ISTEXT(U239),"外",""))</f>
        <v/>
      </c>
      <c r="V236" s="48" t="str">
        <f t="shared" ref="V236" si="494">IF(V237="","",IF(ISTEXT(V239),"外",""))</f>
        <v/>
      </c>
      <c r="W236" s="48" t="str">
        <f t="shared" ref="W236" si="495">IF(W237="","",IF(ISTEXT(W239),"外",""))</f>
        <v/>
      </c>
      <c r="X236" s="48" t="str">
        <f t="shared" ref="X236" si="496">IF(X237="","",IF(ISTEXT(X239),"外",""))</f>
        <v/>
      </c>
      <c r="Y236" s="48" t="str">
        <f t="shared" ref="Y236" si="497">IF(Y237="","",IF(ISTEXT(Y239),"外",""))</f>
        <v/>
      </c>
      <c r="Z236" s="48" t="str">
        <f t="shared" ref="Z236" si="498">IF(Z237="","",IF(ISTEXT(Z239),"外",""))</f>
        <v/>
      </c>
      <c r="AA236" s="48" t="str">
        <f t="shared" ref="AA236" si="499">IF(AA237="","",IF(ISTEXT(AA239),"外",""))</f>
        <v/>
      </c>
      <c r="AB236" s="48" t="str">
        <f t="shared" ref="AB236" si="500">IF(AB237="","",IF(ISTEXT(AB239),"外",""))</f>
        <v/>
      </c>
      <c r="AC236" s="48" t="str">
        <f t="shared" ref="AC236" si="501">IF(AC237="","",IF(ISTEXT(AC239),"外",""))</f>
        <v/>
      </c>
      <c r="AD236" s="48" t="str">
        <f t="shared" ref="AD236" si="502">IF(AD237="","",IF(ISTEXT(AD239),"外",""))</f>
        <v/>
      </c>
      <c r="AE236" s="48" t="str">
        <f t="shared" ref="AE236" si="503">IF(AE237="","",IF(ISTEXT(AE239),"外",""))</f>
        <v/>
      </c>
      <c r="AF236" s="48" t="str">
        <f t="shared" ref="AF236" si="504">IF(AF237="","",IF(ISTEXT(AF239),"外",""))</f>
        <v/>
      </c>
      <c r="AG236" s="48" t="str">
        <f t="shared" ref="AG236" si="505">IF(AG237="","",IF(ISTEXT(AG239),"外",""))</f>
        <v/>
      </c>
      <c r="AI236" s="14" t="s">
        <v>38</v>
      </c>
      <c r="AJ236" s="41">
        <f>COUNTIF(C236:AG236,"外")</f>
        <v>0</v>
      </c>
      <c r="AL236" s="42"/>
      <c r="AM236" s="42">
        <f>AJ236</f>
        <v>0</v>
      </c>
      <c r="AN236" s="42"/>
      <c r="AO236" s="42"/>
      <c r="AP236" s="42"/>
      <c r="AQ236" s="44"/>
      <c r="AR236" s="44"/>
    </row>
    <row r="237" spans="1:44">
      <c r="B237" s="3" t="s">
        <v>9</v>
      </c>
      <c r="C237" s="31">
        <f>IF(EDATE(B223,1)&gt;$G$9,"",EDATE(B223,1))</f>
        <v>46204</v>
      </c>
      <c r="D237" s="11">
        <f>IF(MONTH($C237)&lt;MONTH($C237+C$1),"",IF(($C237+C$1)&gt;$G$9,"",IF(C237=EOMONTH(($C237-DAY($C237)+D$1),0),"",IF(C237="","",C237+1))))</f>
        <v>46205</v>
      </c>
      <c r="E237" s="11">
        <f t="shared" ref="E237:AG237" si="506">IF(MONTH($C237)&lt;MONTH($C237+D$1),"",IF(($C237+D$1)&gt;$G$9,"",IF(D237=EOMONTH(($C237-DAY($C237)+E$1),0),"",IF(D237="","",D237+1))))</f>
        <v>46206</v>
      </c>
      <c r="F237" s="11">
        <f t="shared" si="506"/>
        <v>46207</v>
      </c>
      <c r="G237" s="11">
        <f t="shared" si="506"/>
        <v>46208</v>
      </c>
      <c r="H237" s="11">
        <f t="shared" si="506"/>
        <v>46209</v>
      </c>
      <c r="I237" s="11">
        <f t="shared" si="506"/>
        <v>46210</v>
      </c>
      <c r="J237" s="11">
        <f t="shared" si="506"/>
        <v>46211</v>
      </c>
      <c r="K237" s="11">
        <f t="shared" si="506"/>
        <v>46212</v>
      </c>
      <c r="L237" s="11">
        <f t="shared" si="506"/>
        <v>46213</v>
      </c>
      <c r="M237" s="11">
        <f t="shared" si="506"/>
        <v>46214</v>
      </c>
      <c r="N237" s="11">
        <f t="shared" si="506"/>
        <v>46215</v>
      </c>
      <c r="O237" s="11">
        <f t="shared" si="506"/>
        <v>46216</v>
      </c>
      <c r="P237" s="11">
        <f t="shared" si="506"/>
        <v>46217</v>
      </c>
      <c r="Q237" s="11">
        <f t="shared" si="506"/>
        <v>46218</v>
      </c>
      <c r="R237" s="11">
        <f t="shared" si="506"/>
        <v>46219</v>
      </c>
      <c r="S237" s="11">
        <f t="shared" si="506"/>
        <v>46220</v>
      </c>
      <c r="T237" s="11">
        <f t="shared" si="506"/>
        <v>46221</v>
      </c>
      <c r="U237" s="11">
        <f t="shared" si="506"/>
        <v>46222</v>
      </c>
      <c r="V237" s="11">
        <f t="shared" si="506"/>
        <v>46223</v>
      </c>
      <c r="W237" s="11">
        <f t="shared" si="506"/>
        <v>46224</v>
      </c>
      <c r="X237" s="11">
        <f t="shared" si="506"/>
        <v>46225</v>
      </c>
      <c r="Y237" s="11">
        <f t="shared" si="506"/>
        <v>46226</v>
      </c>
      <c r="Z237" s="11">
        <f t="shared" si="506"/>
        <v>46227</v>
      </c>
      <c r="AA237" s="11">
        <f t="shared" si="506"/>
        <v>46228</v>
      </c>
      <c r="AB237" s="11">
        <f t="shared" si="506"/>
        <v>46229</v>
      </c>
      <c r="AC237" s="11">
        <f t="shared" si="506"/>
        <v>46230</v>
      </c>
      <c r="AD237" s="11">
        <f t="shared" si="506"/>
        <v>46231</v>
      </c>
      <c r="AE237" s="11">
        <f t="shared" si="506"/>
        <v>46232</v>
      </c>
      <c r="AF237" s="11">
        <f t="shared" si="506"/>
        <v>46233</v>
      </c>
      <c r="AG237" s="12">
        <f t="shared" si="506"/>
        <v>46234</v>
      </c>
      <c r="AH237" s="4"/>
      <c r="AI237" s="14" t="s">
        <v>42</v>
      </c>
      <c r="AJ237" s="41">
        <f>COUNT(C237:AG237)-AJ239</f>
        <v>31</v>
      </c>
      <c r="AL237" s="44"/>
      <c r="AM237" s="44"/>
      <c r="AN237" s="44">
        <f>AJ237</f>
        <v>31</v>
      </c>
      <c r="AO237" s="44"/>
      <c r="AP237" s="44"/>
      <c r="AQ237" s="44"/>
      <c r="AR237" s="44"/>
    </row>
    <row r="238" spans="1:44">
      <c r="B238" s="5" t="s">
        <v>4</v>
      </c>
      <c r="C238" s="18" t="str">
        <f t="shared" ref="C238:AG238" si="507">TEXT(C237,"aaa")</f>
        <v>水</v>
      </c>
      <c r="D238" s="16" t="str">
        <f t="shared" si="507"/>
        <v>木</v>
      </c>
      <c r="E238" s="16" t="str">
        <f t="shared" si="507"/>
        <v>金</v>
      </c>
      <c r="F238" s="16" t="str">
        <f t="shared" si="507"/>
        <v>土</v>
      </c>
      <c r="G238" s="16" t="str">
        <f t="shared" si="507"/>
        <v>日</v>
      </c>
      <c r="H238" s="16" t="str">
        <f t="shared" si="507"/>
        <v>月</v>
      </c>
      <c r="I238" s="16" t="str">
        <f t="shared" si="507"/>
        <v>火</v>
      </c>
      <c r="J238" s="16" t="str">
        <f t="shared" si="507"/>
        <v>水</v>
      </c>
      <c r="K238" s="16" t="str">
        <f t="shared" si="507"/>
        <v>木</v>
      </c>
      <c r="L238" s="16" t="str">
        <f t="shared" si="507"/>
        <v>金</v>
      </c>
      <c r="M238" s="16" t="str">
        <f t="shared" si="507"/>
        <v>土</v>
      </c>
      <c r="N238" s="16" t="str">
        <f t="shared" si="507"/>
        <v>日</v>
      </c>
      <c r="O238" s="16" t="str">
        <f t="shared" si="507"/>
        <v>月</v>
      </c>
      <c r="P238" s="16" t="str">
        <f t="shared" si="507"/>
        <v>火</v>
      </c>
      <c r="Q238" s="16" t="str">
        <f t="shared" si="507"/>
        <v>水</v>
      </c>
      <c r="R238" s="16" t="str">
        <f t="shared" si="507"/>
        <v>木</v>
      </c>
      <c r="S238" s="16" t="str">
        <f t="shared" si="507"/>
        <v>金</v>
      </c>
      <c r="T238" s="16" t="str">
        <f t="shared" si="507"/>
        <v>土</v>
      </c>
      <c r="U238" s="16" t="str">
        <f t="shared" si="507"/>
        <v>日</v>
      </c>
      <c r="V238" s="16" t="str">
        <f t="shared" si="507"/>
        <v>月</v>
      </c>
      <c r="W238" s="16" t="str">
        <f t="shared" si="507"/>
        <v>火</v>
      </c>
      <c r="X238" s="16" t="str">
        <f t="shared" si="507"/>
        <v>水</v>
      </c>
      <c r="Y238" s="16" t="str">
        <f t="shared" si="507"/>
        <v>木</v>
      </c>
      <c r="Z238" s="16" t="str">
        <f t="shared" si="507"/>
        <v>金</v>
      </c>
      <c r="AA238" s="16" t="str">
        <f t="shared" si="507"/>
        <v>土</v>
      </c>
      <c r="AB238" s="16" t="str">
        <f t="shared" si="507"/>
        <v>日</v>
      </c>
      <c r="AC238" s="16" t="str">
        <f t="shared" si="507"/>
        <v>月</v>
      </c>
      <c r="AD238" s="16" t="str">
        <f t="shared" si="507"/>
        <v>火</v>
      </c>
      <c r="AE238" s="16" t="str">
        <f t="shared" si="507"/>
        <v>水</v>
      </c>
      <c r="AF238" s="16" t="str">
        <f t="shared" si="507"/>
        <v>木</v>
      </c>
      <c r="AG238" s="17" t="str">
        <f t="shared" si="507"/>
        <v>金</v>
      </c>
      <c r="AH238" s="1"/>
      <c r="AI238" s="14" t="s">
        <v>30</v>
      </c>
      <c r="AJ238" s="41">
        <f>COUNTIFS(C238:AG238,"土",C239:AG239,"")+COUNTIFS(C238:AG238,"日",C239:AG239,"")</f>
        <v>8</v>
      </c>
      <c r="AL238" s="44"/>
      <c r="AM238" s="44"/>
      <c r="AN238" s="44"/>
      <c r="AO238" s="44">
        <f>AJ238</f>
        <v>8</v>
      </c>
      <c r="AP238" s="44"/>
      <c r="AQ238" s="44"/>
      <c r="AR238" s="44"/>
    </row>
    <row r="239" spans="1:44" ht="13.5" customHeight="1">
      <c r="B239" s="91" t="s">
        <v>13</v>
      </c>
      <c r="C239" s="93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116"/>
      <c r="AC239" s="116"/>
      <c r="AD239" s="116"/>
      <c r="AE239" s="90"/>
      <c r="AF239" s="90"/>
      <c r="AG239" s="111"/>
      <c r="AH239" s="1"/>
      <c r="AI239" s="14" t="s">
        <v>43</v>
      </c>
      <c r="AJ239" s="41">
        <f>COUNTA(C239:AG240)</f>
        <v>0</v>
      </c>
      <c r="AL239" s="44"/>
      <c r="AM239" s="44"/>
      <c r="AN239" s="45"/>
      <c r="AO239" s="44"/>
      <c r="AP239" s="44">
        <f>AJ239</f>
        <v>0</v>
      </c>
      <c r="AQ239" s="44"/>
      <c r="AR239" s="44"/>
    </row>
    <row r="240" spans="1:44" ht="13.5" customHeight="1">
      <c r="B240" s="92"/>
      <c r="C240" s="93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117"/>
      <c r="AC240" s="117"/>
      <c r="AD240" s="117"/>
      <c r="AE240" s="90"/>
      <c r="AF240" s="90"/>
      <c r="AG240" s="111"/>
      <c r="AH240" s="1"/>
      <c r="AI240" s="14" t="s">
        <v>29</v>
      </c>
      <c r="AJ240" s="41">
        <f>COUNTA(C241:AG242)</f>
        <v>8</v>
      </c>
      <c r="AL240" s="44"/>
      <c r="AM240" s="44"/>
      <c r="AN240" s="44"/>
      <c r="AO240" s="44"/>
      <c r="AP240" s="44"/>
      <c r="AQ240" s="44">
        <f>AJ240</f>
        <v>8</v>
      </c>
      <c r="AR240" s="44"/>
    </row>
    <row r="241" spans="1:44" ht="13.5" customHeight="1">
      <c r="B241" s="112" t="s">
        <v>0</v>
      </c>
      <c r="C241" s="115"/>
      <c r="D241" s="115"/>
      <c r="E241" s="115"/>
      <c r="F241" s="115" t="s">
        <v>6</v>
      </c>
      <c r="G241" s="115" t="s">
        <v>6</v>
      </c>
      <c r="H241" s="115"/>
      <c r="I241" s="115"/>
      <c r="J241" s="115"/>
      <c r="K241" s="115"/>
      <c r="L241" s="115"/>
      <c r="M241" s="115" t="s">
        <v>6</v>
      </c>
      <c r="N241" s="115" t="s">
        <v>6</v>
      </c>
      <c r="O241" s="115"/>
      <c r="P241" s="115"/>
      <c r="Q241" s="115"/>
      <c r="R241" s="115"/>
      <c r="S241" s="115"/>
      <c r="T241" s="115" t="s">
        <v>6</v>
      </c>
      <c r="U241" s="115" t="s">
        <v>6</v>
      </c>
      <c r="V241" s="115"/>
      <c r="W241" s="115"/>
      <c r="X241" s="115"/>
      <c r="Y241" s="115"/>
      <c r="Z241" s="115"/>
      <c r="AA241" s="115" t="s">
        <v>6</v>
      </c>
      <c r="AB241" s="115" t="s">
        <v>6</v>
      </c>
      <c r="AC241" s="124"/>
      <c r="AD241" s="124"/>
      <c r="AE241" s="115"/>
      <c r="AF241" s="115"/>
      <c r="AG241" s="126"/>
      <c r="AH241" s="1"/>
      <c r="AI241" s="14" t="s">
        <v>7</v>
      </c>
      <c r="AJ241" s="7">
        <f>ROUNDDOWN(AJ240/AJ235,3)</f>
        <v>0.25800000000000001</v>
      </c>
      <c r="AL241" s="44"/>
      <c r="AM241" s="44"/>
      <c r="AN241" s="44"/>
      <c r="AO241" s="44"/>
      <c r="AP241" s="44"/>
      <c r="AQ241" s="44"/>
      <c r="AR241" s="44"/>
    </row>
    <row r="242" spans="1:44">
      <c r="B242" s="113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25"/>
      <c r="AD242" s="125"/>
      <c r="AE242" s="115"/>
      <c r="AF242" s="115"/>
      <c r="AG242" s="126"/>
      <c r="AH242" s="1"/>
      <c r="AI242" s="14" t="s">
        <v>8</v>
      </c>
      <c r="AJ242" s="6">
        <f>COUNTA(C243:AG243)</f>
        <v>9</v>
      </c>
      <c r="AL242" s="44"/>
      <c r="AM242" s="44"/>
      <c r="AN242" s="44"/>
      <c r="AO242" s="44"/>
      <c r="AP242" s="44"/>
      <c r="AQ242" s="44"/>
      <c r="AR242" s="44">
        <f>AJ242</f>
        <v>9</v>
      </c>
    </row>
    <row r="243" spans="1:44">
      <c r="B243" s="120" t="s">
        <v>5</v>
      </c>
      <c r="C243" s="118"/>
      <c r="D243" s="118"/>
      <c r="E243" s="118"/>
      <c r="F243" s="118" t="s">
        <v>6</v>
      </c>
      <c r="G243" s="118" t="s">
        <v>6</v>
      </c>
      <c r="H243" s="118"/>
      <c r="I243" s="118"/>
      <c r="J243" s="118" t="s">
        <v>35</v>
      </c>
      <c r="K243" s="118"/>
      <c r="L243" s="118"/>
      <c r="M243" s="118" t="s">
        <v>6</v>
      </c>
      <c r="N243" s="118" t="s">
        <v>6</v>
      </c>
      <c r="O243" s="118"/>
      <c r="P243" s="118"/>
      <c r="Q243" s="118"/>
      <c r="R243" s="118"/>
      <c r="S243" s="118"/>
      <c r="T243" s="118" t="s">
        <v>6</v>
      </c>
      <c r="U243" s="118" t="s">
        <v>6</v>
      </c>
      <c r="V243" s="118"/>
      <c r="W243" s="118"/>
      <c r="X243" s="118"/>
      <c r="Y243" s="118"/>
      <c r="Z243" s="118"/>
      <c r="AA243" s="118" t="s">
        <v>6</v>
      </c>
      <c r="AB243" s="118" t="s">
        <v>6</v>
      </c>
      <c r="AC243" s="129"/>
      <c r="AD243" s="129"/>
      <c r="AE243" s="118"/>
      <c r="AF243" s="118"/>
      <c r="AG243" s="127"/>
      <c r="AH243" s="1"/>
      <c r="AI243" s="14" t="s">
        <v>3</v>
      </c>
      <c r="AJ243" s="7">
        <f>ROUNDDOWN(AJ242/AJ235,3)</f>
        <v>0.28999999999999998</v>
      </c>
      <c r="AL243" s="50"/>
      <c r="AM243" s="50"/>
      <c r="AN243" s="50"/>
      <c r="AO243" s="50"/>
      <c r="AP243" s="50"/>
      <c r="AQ243" s="50"/>
      <c r="AR243" s="50"/>
    </row>
    <row r="244" spans="1:44">
      <c r="B244" s="121"/>
      <c r="C244" s="119"/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30"/>
      <c r="AD244" s="130"/>
      <c r="AE244" s="119"/>
      <c r="AF244" s="119"/>
      <c r="AG244" s="128"/>
      <c r="AH244" s="1"/>
      <c r="AI244" s="14" t="s">
        <v>31</v>
      </c>
      <c r="AJ244" s="32" t="str">
        <f>IF(7&gt;COUNT($C237:$AG237),"対象外",IF(OR(AJ242&gt;=AJ238,AJ243&gt;=0.285),"達成","未達成"))</f>
        <v>達成</v>
      </c>
      <c r="AL244" s="50"/>
      <c r="AM244" s="50"/>
      <c r="AN244" s="50"/>
      <c r="AO244" s="50"/>
      <c r="AP244" s="50"/>
      <c r="AQ244" s="50"/>
      <c r="AR244" s="50"/>
    </row>
    <row r="245" spans="1:44">
      <c r="B245" s="52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1"/>
      <c r="AI245" s="61"/>
      <c r="AJ245" s="62"/>
      <c r="AL245" s="50"/>
      <c r="AM245" s="50"/>
      <c r="AN245" s="50"/>
      <c r="AO245" s="50"/>
      <c r="AP245" s="50"/>
      <c r="AQ245" s="50"/>
      <c r="AR245" s="50"/>
    </row>
    <row r="246" spans="1:44" ht="9.75" customHeight="1"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1"/>
      <c r="AI246" s="36"/>
      <c r="AJ246" s="37"/>
      <c r="AL246" s="42" t="s">
        <v>41</v>
      </c>
      <c r="AM246" s="42" t="s">
        <v>38</v>
      </c>
      <c r="AN246" s="42" t="s">
        <v>42</v>
      </c>
      <c r="AO246" s="42" t="s">
        <v>30</v>
      </c>
      <c r="AP246" s="42" t="s">
        <v>43</v>
      </c>
      <c r="AQ246" s="42" t="s">
        <v>29</v>
      </c>
      <c r="AR246" s="42" t="s">
        <v>8</v>
      </c>
    </row>
    <row r="247" spans="1:44" ht="13.5" customHeight="1">
      <c r="A247" s="40" t="s">
        <v>16</v>
      </c>
      <c r="B247" s="15">
        <f>C249</f>
        <v>46235</v>
      </c>
      <c r="C247" s="2" t="s">
        <v>15</v>
      </c>
      <c r="D247" s="2"/>
      <c r="E247" s="2"/>
      <c r="F247" s="2"/>
      <c r="J247" s="2"/>
      <c r="K247" s="2"/>
      <c r="L247" s="2"/>
      <c r="P247" s="2"/>
      <c r="Q247" s="2"/>
      <c r="R247" s="2"/>
      <c r="V247" s="2"/>
      <c r="W247" s="2"/>
      <c r="X247" s="2"/>
      <c r="AB247" s="2"/>
      <c r="AC247" s="2"/>
      <c r="AD247" s="2"/>
      <c r="AF247" s="1"/>
      <c r="AI247" s="13" t="s">
        <v>41</v>
      </c>
      <c r="AJ247" s="46">
        <f>COUNT(C249:AG249)-AJ248</f>
        <v>28</v>
      </c>
      <c r="AL247" s="43">
        <f>AJ247</f>
        <v>28</v>
      </c>
      <c r="AM247" s="42"/>
      <c r="AN247" s="42"/>
      <c r="AO247" s="42"/>
      <c r="AP247" s="42"/>
      <c r="AQ247" s="44"/>
      <c r="AR247" s="44"/>
    </row>
    <row r="248" spans="1:44">
      <c r="B248" s="34" t="s">
        <v>39</v>
      </c>
      <c r="C248" s="47" t="str">
        <f>IF(C249="","",IF(OR(ISTEXT(C251),COUNT($C249:$AG249)&lt;7),"外",""))</f>
        <v/>
      </c>
      <c r="D248" s="47" t="str">
        <f t="shared" ref="D248" si="508">IF(D249="","",IF(OR(ISTEXT(D251),COUNT($C249:$AG249)&lt;7),"外",""))</f>
        <v/>
      </c>
      <c r="E248" s="47" t="str">
        <f t="shared" ref="E248" si="509">IF(E249="","",IF(OR(ISTEXT(E251),COUNT($C249:$AG249)&lt;7),"外",""))</f>
        <v/>
      </c>
      <c r="F248" s="47" t="str">
        <f t="shared" ref="F248" si="510">IF(F249="","",IF(OR(ISTEXT(F251),COUNT($C249:$AG249)&lt;7),"外",""))</f>
        <v/>
      </c>
      <c r="G248" s="47" t="str">
        <f t="shared" ref="G248" si="511">IF(G249="","",IF(OR(ISTEXT(G251),COUNT($C249:$AG249)&lt;7),"外",""))</f>
        <v/>
      </c>
      <c r="H248" s="47" t="str">
        <f t="shared" ref="H248" si="512">IF(H249="","",IF(OR(ISTEXT(H251),COUNT($C249:$AG249)&lt;7),"外",""))</f>
        <v/>
      </c>
      <c r="I248" s="48" t="str">
        <f>IF(I249="","",IF(ISTEXT(I251),"外",""))</f>
        <v/>
      </c>
      <c r="J248" s="48" t="str">
        <f t="shared" ref="J248" si="513">IF(J249="","",IF(ISTEXT(J251),"外",""))</f>
        <v/>
      </c>
      <c r="K248" s="48" t="str">
        <f t="shared" ref="K248" si="514">IF(K249="","",IF(ISTEXT(K251),"外",""))</f>
        <v/>
      </c>
      <c r="L248" s="48" t="str">
        <f t="shared" ref="L248" si="515">IF(L249="","",IF(ISTEXT(L251),"外",""))</f>
        <v/>
      </c>
      <c r="M248" s="48" t="str">
        <f t="shared" ref="M248" si="516">IF(M249="","",IF(ISTEXT(M251),"外",""))</f>
        <v/>
      </c>
      <c r="N248" s="48" t="str">
        <f t="shared" ref="N248" si="517">IF(N249="","",IF(ISTEXT(N251),"外",""))</f>
        <v/>
      </c>
      <c r="O248" s="48" t="str">
        <f t="shared" ref="O248" si="518">IF(O249="","",IF(ISTEXT(O251),"外",""))</f>
        <v>外</v>
      </c>
      <c r="P248" s="48" t="str">
        <f t="shared" ref="P248" si="519">IF(P249="","",IF(ISTEXT(P251),"外",""))</f>
        <v>外</v>
      </c>
      <c r="Q248" s="48" t="str">
        <f t="shared" ref="Q248" si="520">IF(Q249="","",IF(ISTEXT(Q251),"外",""))</f>
        <v>外</v>
      </c>
      <c r="R248" s="48" t="str">
        <f t="shared" ref="R248" si="521">IF(R249="","",IF(ISTEXT(R251),"外",""))</f>
        <v/>
      </c>
      <c r="S248" s="48" t="str">
        <f t="shared" ref="S248" si="522">IF(S249="","",IF(ISTEXT(S251),"外",""))</f>
        <v/>
      </c>
      <c r="T248" s="48" t="str">
        <f t="shared" ref="T248" si="523">IF(T249="","",IF(ISTEXT(T251),"外",""))</f>
        <v/>
      </c>
      <c r="U248" s="48" t="str">
        <f t="shared" ref="U248" si="524">IF(U249="","",IF(ISTEXT(U251),"外",""))</f>
        <v/>
      </c>
      <c r="V248" s="48" t="str">
        <f t="shared" ref="V248" si="525">IF(V249="","",IF(ISTEXT(V251),"外",""))</f>
        <v/>
      </c>
      <c r="W248" s="48" t="str">
        <f t="shared" ref="W248" si="526">IF(W249="","",IF(ISTEXT(W251),"外",""))</f>
        <v/>
      </c>
      <c r="X248" s="48" t="str">
        <f t="shared" ref="X248" si="527">IF(X249="","",IF(ISTEXT(X251),"外",""))</f>
        <v/>
      </c>
      <c r="Y248" s="48" t="str">
        <f t="shared" ref="Y248" si="528">IF(Y249="","",IF(ISTEXT(Y251),"外",""))</f>
        <v/>
      </c>
      <c r="Z248" s="48" t="str">
        <f t="shared" ref="Z248" si="529">IF(Z249="","",IF(ISTEXT(Z251),"外",""))</f>
        <v/>
      </c>
      <c r="AA248" s="48" t="str">
        <f t="shared" ref="AA248" si="530">IF(AA249="","",IF(ISTEXT(AA251),"外",""))</f>
        <v/>
      </c>
      <c r="AB248" s="48" t="str">
        <f t="shared" ref="AB248" si="531">IF(AB249="","",IF(ISTEXT(AB251),"外",""))</f>
        <v/>
      </c>
      <c r="AC248" s="48" t="str">
        <f t="shared" ref="AC248" si="532">IF(AC249="","",IF(ISTEXT(AC251),"外",""))</f>
        <v/>
      </c>
      <c r="AD248" s="48" t="str">
        <f t="shared" ref="AD248" si="533">IF(AD249="","",IF(ISTEXT(AD251),"外",""))</f>
        <v/>
      </c>
      <c r="AE248" s="48" t="str">
        <f t="shared" ref="AE248" si="534">IF(AE249="","",IF(ISTEXT(AE251),"外",""))</f>
        <v/>
      </c>
      <c r="AF248" s="48" t="str">
        <f t="shared" ref="AF248" si="535">IF(AF249="","",IF(ISTEXT(AF251),"外",""))</f>
        <v/>
      </c>
      <c r="AG248" s="48" t="str">
        <f t="shared" ref="AG248" si="536">IF(AG249="","",IF(ISTEXT(AG251),"外",""))</f>
        <v/>
      </c>
      <c r="AI248" s="14" t="s">
        <v>38</v>
      </c>
      <c r="AJ248" s="41">
        <f>COUNTIF(C248:AG248,"外")</f>
        <v>3</v>
      </c>
      <c r="AL248" s="42"/>
      <c r="AM248" s="42">
        <f>AJ248</f>
        <v>3</v>
      </c>
      <c r="AN248" s="42"/>
      <c r="AO248" s="42"/>
      <c r="AP248" s="42"/>
      <c r="AQ248" s="44"/>
      <c r="AR248" s="44"/>
    </row>
    <row r="249" spans="1:44">
      <c r="B249" s="3" t="s">
        <v>9</v>
      </c>
      <c r="C249" s="31">
        <f>IF(EDATE(B235,1)&gt;$G$9,"",EDATE(B235,1))</f>
        <v>46235</v>
      </c>
      <c r="D249" s="11">
        <f>IF(MONTH($C249)&lt;MONTH($C249+C$1),"",IF(($C249+C$1)&gt;$G$9,"",IF(C249=EOMONTH(($C249-DAY($C249)+D$1),0),"",IF(C249="","",C249+1))))</f>
        <v>46236</v>
      </c>
      <c r="E249" s="11">
        <f t="shared" ref="E249" si="537">IF(MONTH($C249)&lt;MONTH($C249+D$1),"",IF(($C249+D$1)&gt;$G$9,"",IF(D249=EOMONTH(($C249-DAY($C249)+E$1),0),"",IF(D249="","",D249+1))))</f>
        <v>46237</v>
      </c>
      <c r="F249" s="11">
        <f t="shared" ref="F249" si="538">IF(MONTH($C249)&lt;MONTH($C249+E$1),"",IF(($C249+E$1)&gt;$G$9,"",IF(E249=EOMONTH(($C249-DAY($C249)+F$1),0),"",IF(E249="","",E249+1))))</f>
        <v>46238</v>
      </c>
      <c r="G249" s="11">
        <f t="shared" ref="G249" si="539">IF(MONTH($C249)&lt;MONTH($C249+F$1),"",IF(($C249+F$1)&gt;$G$9,"",IF(F249=EOMONTH(($C249-DAY($C249)+G$1),0),"",IF(F249="","",F249+1))))</f>
        <v>46239</v>
      </c>
      <c r="H249" s="11">
        <f t="shared" ref="H249" si="540">IF(MONTH($C249)&lt;MONTH($C249+G$1),"",IF(($C249+G$1)&gt;$G$9,"",IF(G249=EOMONTH(($C249-DAY($C249)+H$1),0),"",IF(G249="","",G249+1))))</f>
        <v>46240</v>
      </c>
      <c r="I249" s="11">
        <f t="shared" ref="I249" si="541">IF(MONTH($C249)&lt;MONTH($C249+H$1),"",IF(($C249+H$1)&gt;$G$9,"",IF(H249=EOMONTH(($C249-DAY($C249)+I$1),0),"",IF(H249="","",H249+1))))</f>
        <v>46241</v>
      </c>
      <c r="J249" s="11">
        <f t="shared" ref="J249" si="542">IF(MONTH($C249)&lt;MONTH($C249+I$1),"",IF(($C249+I$1)&gt;$G$9,"",IF(I249=EOMONTH(($C249-DAY($C249)+J$1),0),"",IF(I249="","",I249+1))))</f>
        <v>46242</v>
      </c>
      <c r="K249" s="11">
        <f t="shared" ref="K249" si="543">IF(MONTH($C249)&lt;MONTH($C249+J$1),"",IF(($C249+J$1)&gt;$G$9,"",IF(J249=EOMONTH(($C249-DAY($C249)+K$1),0),"",IF(J249="","",J249+1))))</f>
        <v>46243</v>
      </c>
      <c r="L249" s="11">
        <f t="shared" ref="L249" si="544">IF(MONTH($C249)&lt;MONTH($C249+K$1),"",IF(($C249+K$1)&gt;$G$9,"",IF(K249=EOMONTH(($C249-DAY($C249)+L$1),0),"",IF(K249="","",K249+1))))</f>
        <v>46244</v>
      </c>
      <c r="M249" s="11">
        <f t="shared" ref="M249" si="545">IF(MONTH($C249)&lt;MONTH($C249+L$1),"",IF(($C249+L$1)&gt;$G$9,"",IF(L249=EOMONTH(($C249-DAY($C249)+M$1),0),"",IF(L249="","",L249+1))))</f>
        <v>46245</v>
      </c>
      <c r="N249" s="11">
        <f t="shared" ref="N249" si="546">IF(MONTH($C249)&lt;MONTH($C249+M$1),"",IF(($C249+M$1)&gt;$G$9,"",IF(M249=EOMONTH(($C249-DAY($C249)+N$1),0),"",IF(M249="","",M249+1))))</f>
        <v>46246</v>
      </c>
      <c r="O249" s="11">
        <f t="shared" ref="O249" si="547">IF(MONTH($C249)&lt;MONTH($C249+N$1),"",IF(($C249+N$1)&gt;$G$9,"",IF(N249=EOMONTH(($C249-DAY($C249)+O$1),0),"",IF(N249="","",N249+1))))</f>
        <v>46247</v>
      </c>
      <c r="P249" s="11">
        <f t="shared" ref="P249" si="548">IF(MONTH($C249)&lt;MONTH($C249+O$1),"",IF(($C249+O$1)&gt;$G$9,"",IF(O249=EOMONTH(($C249-DAY($C249)+P$1),0),"",IF(O249="","",O249+1))))</f>
        <v>46248</v>
      </c>
      <c r="Q249" s="11">
        <f t="shared" ref="Q249" si="549">IF(MONTH($C249)&lt;MONTH($C249+P$1),"",IF(($C249+P$1)&gt;$G$9,"",IF(P249=EOMONTH(($C249-DAY($C249)+Q$1),0),"",IF(P249="","",P249+1))))</f>
        <v>46249</v>
      </c>
      <c r="R249" s="11">
        <f t="shared" ref="R249" si="550">IF(MONTH($C249)&lt;MONTH($C249+Q$1),"",IF(($C249+Q$1)&gt;$G$9,"",IF(Q249=EOMONTH(($C249-DAY($C249)+R$1),0),"",IF(Q249="","",Q249+1))))</f>
        <v>46250</v>
      </c>
      <c r="S249" s="11">
        <f t="shared" ref="S249" si="551">IF(MONTH($C249)&lt;MONTH($C249+R$1),"",IF(($C249+R$1)&gt;$G$9,"",IF(R249=EOMONTH(($C249-DAY($C249)+S$1),0),"",IF(R249="","",R249+1))))</f>
        <v>46251</v>
      </c>
      <c r="T249" s="11">
        <f t="shared" ref="T249" si="552">IF(MONTH($C249)&lt;MONTH($C249+S$1),"",IF(($C249+S$1)&gt;$G$9,"",IF(S249=EOMONTH(($C249-DAY($C249)+T$1),0),"",IF(S249="","",S249+1))))</f>
        <v>46252</v>
      </c>
      <c r="U249" s="11">
        <f t="shared" ref="U249" si="553">IF(MONTH($C249)&lt;MONTH($C249+T$1),"",IF(($C249+T$1)&gt;$G$9,"",IF(T249=EOMONTH(($C249-DAY($C249)+U$1),0),"",IF(T249="","",T249+1))))</f>
        <v>46253</v>
      </c>
      <c r="V249" s="11">
        <f t="shared" ref="V249" si="554">IF(MONTH($C249)&lt;MONTH($C249+U$1),"",IF(($C249+U$1)&gt;$G$9,"",IF(U249=EOMONTH(($C249-DAY($C249)+V$1),0),"",IF(U249="","",U249+1))))</f>
        <v>46254</v>
      </c>
      <c r="W249" s="11">
        <f t="shared" ref="W249" si="555">IF(MONTH($C249)&lt;MONTH($C249+V$1),"",IF(($C249+V$1)&gt;$G$9,"",IF(V249=EOMONTH(($C249-DAY($C249)+W$1),0),"",IF(V249="","",V249+1))))</f>
        <v>46255</v>
      </c>
      <c r="X249" s="11">
        <f t="shared" ref="X249" si="556">IF(MONTH($C249)&lt;MONTH($C249+W$1),"",IF(($C249+W$1)&gt;$G$9,"",IF(W249=EOMONTH(($C249-DAY($C249)+X$1),0),"",IF(W249="","",W249+1))))</f>
        <v>46256</v>
      </c>
      <c r="Y249" s="11">
        <f t="shared" ref="Y249" si="557">IF(MONTH($C249)&lt;MONTH($C249+X$1),"",IF(($C249+X$1)&gt;$G$9,"",IF(X249=EOMONTH(($C249-DAY($C249)+Y$1),0),"",IF(X249="","",X249+1))))</f>
        <v>46257</v>
      </c>
      <c r="Z249" s="11">
        <f t="shared" ref="Z249" si="558">IF(MONTH($C249)&lt;MONTH($C249+Y$1),"",IF(($C249+Y$1)&gt;$G$9,"",IF(Y249=EOMONTH(($C249-DAY($C249)+Z$1),0),"",IF(Y249="","",Y249+1))))</f>
        <v>46258</v>
      </c>
      <c r="AA249" s="11">
        <f t="shared" ref="AA249" si="559">IF(MONTH($C249)&lt;MONTH($C249+Z$1),"",IF(($C249+Z$1)&gt;$G$9,"",IF(Z249=EOMONTH(($C249-DAY($C249)+AA$1),0),"",IF(Z249="","",Z249+1))))</f>
        <v>46259</v>
      </c>
      <c r="AB249" s="11">
        <f t="shared" ref="AB249" si="560">IF(MONTH($C249)&lt;MONTH($C249+AA$1),"",IF(($C249+AA$1)&gt;$G$9,"",IF(AA249=EOMONTH(($C249-DAY($C249)+AB$1),0),"",IF(AA249="","",AA249+1))))</f>
        <v>46260</v>
      </c>
      <c r="AC249" s="11">
        <f t="shared" ref="AC249" si="561">IF(MONTH($C249)&lt;MONTH($C249+AB$1),"",IF(($C249+AB$1)&gt;$G$9,"",IF(AB249=EOMONTH(($C249-DAY($C249)+AC$1),0),"",IF(AB249="","",AB249+1))))</f>
        <v>46261</v>
      </c>
      <c r="AD249" s="11">
        <f t="shared" ref="AD249" si="562">IF(MONTH($C249)&lt;MONTH($C249+AC$1),"",IF(($C249+AC$1)&gt;$G$9,"",IF(AC249=EOMONTH(($C249-DAY($C249)+AD$1),0),"",IF(AC249="","",AC249+1))))</f>
        <v>46262</v>
      </c>
      <c r="AE249" s="11">
        <f t="shared" ref="AE249" si="563">IF(MONTH($C249)&lt;MONTH($C249+AD$1),"",IF(($C249+AD$1)&gt;$G$9,"",IF(AD249=EOMONTH(($C249-DAY($C249)+AE$1),0),"",IF(AD249="","",AD249+1))))</f>
        <v>46263</v>
      </c>
      <c r="AF249" s="11">
        <f t="shared" ref="AF249" si="564">IF(MONTH($C249)&lt;MONTH($C249+AE$1),"",IF(($C249+AE$1)&gt;$G$9,"",IF(AE249=EOMONTH(($C249-DAY($C249)+AF$1),0),"",IF(AE249="","",AE249+1))))</f>
        <v>46264</v>
      </c>
      <c r="AG249" s="12">
        <f t="shared" ref="AG249" si="565">IF(MONTH($C249)&lt;MONTH($C249+AF$1),"",IF(($C249+AF$1)&gt;$G$9,"",IF(AF249=EOMONTH(($C249-DAY($C249)+AG$1),0),"",IF(AF249="","",AF249+1))))</f>
        <v>46265</v>
      </c>
      <c r="AH249" s="4"/>
      <c r="AI249" s="14" t="s">
        <v>42</v>
      </c>
      <c r="AJ249" s="41">
        <f>COUNT(C249:AG249)-AJ251</f>
        <v>28</v>
      </c>
      <c r="AL249" s="44"/>
      <c r="AM249" s="44"/>
      <c r="AN249" s="44">
        <f>AJ249</f>
        <v>28</v>
      </c>
      <c r="AO249" s="44"/>
      <c r="AP249" s="44"/>
      <c r="AQ249" s="44"/>
      <c r="AR249" s="44"/>
    </row>
    <row r="250" spans="1:44">
      <c r="B250" s="5" t="s">
        <v>4</v>
      </c>
      <c r="C250" s="18" t="str">
        <f t="shared" ref="C250:AG250" si="566">TEXT(C249,"aaa")</f>
        <v>土</v>
      </c>
      <c r="D250" s="16" t="str">
        <f t="shared" si="566"/>
        <v>日</v>
      </c>
      <c r="E250" s="16" t="str">
        <f t="shared" si="566"/>
        <v>月</v>
      </c>
      <c r="F250" s="16" t="str">
        <f t="shared" si="566"/>
        <v>火</v>
      </c>
      <c r="G250" s="16" t="str">
        <f t="shared" si="566"/>
        <v>水</v>
      </c>
      <c r="H250" s="16" t="str">
        <f t="shared" si="566"/>
        <v>木</v>
      </c>
      <c r="I250" s="16" t="str">
        <f t="shared" si="566"/>
        <v>金</v>
      </c>
      <c r="J250" s="16" t="str">
        <f t="shared" si="566"/>
        <v>土</v>
      </c>
      <c r="K250" s="16" t="str">
        <f t="shared" si="566"/>
        <v>日</v>
      </c>
      <c r="L250" s="16" t="str">
        <f t="shared" si="566"/>
        <v>月</v>
      </c>
      <c r="M250" s="16" t="str">
        <f t="shared" si="566"/>
        <v>火</v>
      </c>
      <c r="N250" s="16" t="str">
        <f t="shared" si="566"/>
        <v>水</v>
      </c>
      <c r="O250" s="16" t="str">
        <f t="shared" si="566"/>
        <v>木</v>
      </c>
      <c r="P250" s="16" t="str">
        <f t="shared" si="566"/>
        <v>金</v>
      </c>
      <c r="Q250" s="16" t="str">
        <f t="shared" si="566"/>
        <v>土</v>
      </c>
      <c r="R250" s="16" t="str">
        <f t="shared" si="566"/>
        <v>日</v>
      </c>
      <c r="S250" s="16" t="str">
        <f t="shared" si="566"/>
        <v>月</v>
      </c>
      <c r="T250" s="16" t="str">
        <f t="shared" si="566"/>
        <v>火</v>
      </c>
      <c r="U250" s="16" t="str">
        <f t="shared" si="566"/>
        <v>水</v>
      </c>
      <c r="V250" s="16" t="str">
        <f t="shared" si="566"/>
        <v>木</v>
      </c>
      <c r="W250" s="16" t="str">
        <f t="shared" si="566"/>
        <v>金</v>
      </c>
      <c r="X250" s="16" t="str">
        <f t="shared" si="566"/>
        <v>土</v>
      </c>
      <c r="Y250" s="16" t="str">
        <f t="shared" si="566"/>
        <v>日</v>
      </c>
      <c r="Z250" s="16" t="str">
        <f t="shared" si="566"/>
        <v>月</v>
      </c>
      <c r="AA250" s="16" t="str">
        <f t="shared" si="566"/>
        <v>火</v>
      </c>
      <c r="AB250" s="16" t="str">
        <f t="shared" si="566"/>
        <v>水</v>
      </c>
      <c r="AC250" s="16" t="str">
        <f t="shared" si="566"/>
        <v>木</v>
      </c>
      <c r="AD250" s="16" t="str">
        <f t="shared" si="566"/>
        <v>金</v>
      </c>
      <c r="AE250" s="16" t="str">
        <f t="shared" si="566"/>
        <v>土</v>
      </c>
      <c r="AF250" s="16" t="str">
        <f t="shared" si="566"/>
        <v>日</v>
      </c>
      <c r="AG250" s="17" t="str">
        <f t="shared" si="566"/>
        <v>月</v>
      </c>
      <c r="AH250" s="1"/>
      <c r="AI250" s="14" t="s">
        <v>30</v>
      </c>
      <c r="AJ250" s="41">
        <f>COUNTIFS(C250:AG250,"土",C251:AG251,"")+COUNTIFS(C250:AG250,"日",C251:AG251,"")</f>
        <v>9</v>
      </c>
      <c r="AL250" s="44"/>
      <c r="AM250" s="44"/>
      <c r="AN250" s="44"/>
      <c r="AO250" s="44">
        <f>AJ250</f>
        <v>9</v>
      </c>
      <c r="AP250" s="44"/>
      <c r="AQ250" s="44"/>
      <c r="AR250" s="44"/>
    </row>
    <row r="251" spans="1:44" ht="13.5" customHeight="1">
      <c r="B251" s="91" t="s">
        <v>13</v>
      </c>
      <c r="C251" s="93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 t="s">
        <v>20</v>
      </c>
      <c r="P251" s="90" t="s">
        <v>20</v>
      </c>
      <c r="Q251" s="90" t="s">
        <v>20</v>
      </c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116"/>
      <c r="AC251" s="116"/>
      <c r="AD251" s="116"/>
      <c r="AE251" s="90"/>
      <c r="AF251" s="90"/>
      <c r="AG251" s="111"/>
      <c r="AH251" s="1"/>
      <c r="AI251" s="14" t="s">
        <v>43</v>
      </c>
      <c r="AJ251" s="41">
        <f>COUNTA(C251:AG252)</f>
        <v>3</v>
      </c>
      <c r="AL251" s="44"/>
      <c r="AM251" s="44"/>
      <c r="AN251" s="45"/>
      <c r="AO251" s="44"/>
      <c r="AP251" s="44">
        <f>AJ251</f>
        <v>3</v>
      </c>
      <c r="AQ251" s="44"/>
      <c r="AR251" s="44"/>
    </row>
    <row r="252" spans="1:44" ht="13.5" customHeight="1">
      <c r="B252" s="92"/>
      <c r="C252" s="93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117"/>
      <c r="AC252" s="117"/>
      <c r="AD252" s="117"/>
      <c r="AE252" s="90"/>
      <c r="AF252" s="90"/>
      <c r="AG252" s="111"/>
      <c r="AH252" s="1"/>
      <c r="AI252" s="14" t="s">
        <v>29</v>
      </c>
      <c r="AJ252" s="41">
        <f>COUNTA(C253:AG254)</f>
        <v>9</v>
      </c>
      <c r="AL252" s="44"/>
      <c r="AM252" s="44"/>
      <c r="AN252" s="44"/>
      <c r="AO252" s="44"/>
      <c r="AP252" s="44"/>
      <c r="AQ252" s="44">
        <f>AJ252</f>
        <v>9</v>
      </c>
      <c r="AR252" s="44"/>
    </row>
    <row r="253" spans="1:44" ht="13.5" customHeight="1">
      <c r="B253" s="112" t="s">
        <v>0</v>
      </c>
      <c r="C253" s="115" t="s">
        <v>6</v>
      </c>
      <c r="D253" s="115" t="s">
        <v>6</v>
      </c>
      <c r="E253" s="115"/>
      <c r="F253" s="115"/>
      <c r="G253" s="115"/>
      <c r="H253" s="115"/>
      <c r="I253" s="115"/>
      <c r="J253" s="115" t="s">
        <v>6</v>
      </c>
      <c r="K253" s="115" t="s">
        <v>6</v>
      </c>
      <c r="L253" s="115"/>
      <c r="M253" s="115"/>
      <c r="N253" s="115"/>
      <c r="O253" s="115"/>
      <c r="P253" s="115"/>
      <c r="Q253" s="115"/>
      <c r="R253" s="115" t="s">
        <v>6</v>
      </c>
      <c r="S253" s="115"/>
      <c r="T253" s="115"/>
      <c r="U253" s="115"/>
      <c r="V253" s="115"/>
      <c r="W253" s="115"/>
      <c r="X253" s="115" t="s">
        <v>6</v>
      </c>
      <c r="Y253" s="115" t="s">
        <v>6</v>
      </c>
      <c r="Z253" s="115"/>
      <c r="AA253" s="115"/>
      <c r="AB253" s="124"/>
      <c r="AC253" s="124"/>
      <c r="AD253" s="124"/>
      <c r="AE253" s="115" t="s">
        <v>6</v>
      </c>
      <c r="AF253" s="115" t="s">
        <v>6</v>
      </c>
      <c r="AG253" s="126"/>
      <c r="AH253" s="1"/>
      <c r="AI253" s="14" t="s">
        <v>7</v>
      </c>
      <c r="AJ253" s="7">
        <f>ROUNDDOWN(AJ252/AJ247,3)</f>
        <v>0.32100000000000001</v>
      </c>
      <c r="AL253" s="44"/>
      <c r="AM253" s="44"/>
      <c r="AN253" s="44"/>
      <c r="AO253" s="44"/>
      <c r="AP253" s="44"/>
      <c r="AQ253" s="44"/>
      <c r="AR253" s="44"/>
    </row>
    <row r="254" spans="1:44" ht="14.25" thickBot="1">
      <c r="B254" s="113"/>
      <c r="C254" s="115"/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5"/>
      <c r="O254" s="124"/>
      <c r="P254" s="124"/>
      <c r="Q254" s="124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25"/>
      <c r="AC254" s="125"/>
      <c r="AD254" s="125"/>
      <c r="AE254" s="115"/>
      <c r="AF254" s="115"/>
      <c r="AG254" s="126"/>
      <c r="AH254" s="1"/>
      <c r="AI254" s="14" t="s">
        <v>8</v>
      </c>
      <c r="AJ254" s="6">
        <f>COUNTA(C255:AG255)</f>
        <v>9</v>
      </c>
      <c r="AL254" s="44"/>
      <c r="AM254" s="44"/>
      <c r="AN254" s="44"/>
      <c r="AO254" s="44"/>
      <c r="AP254" s="44"/>
      <c r="AQ254" s="44"/>
      <c r="AR254" s="44">
        <f>AJ254</f>
        <v>9</v>
      </c>
    </row>
    <row r="255" spans="1:44">
      <c r="B255" s="120" t="s">
        <v>5</v>
      </c>
      <c r="C255" s="118" t="s">
        <v>6</v>
      </c>
      <c r="D255" s="118" t="s">
        <v>6</v>
      </c>
      <c r="E255" s="118"/>
      <c r="F255" s="118"/>
      <c r="G255" s="118"/>
      <c r="H255" s="118"/>
      <c r="I255" s="118"/>
      <c r="J255" s="118" t="s">
        <v>6</v>
      </c>
      <c r="K255" s="118" t="s">
        <v>6</v>
      </c>
      <c r="L255" s="118"/>
      <c r="M255" s="118"/>
      <c r="N255" s="145"/>
      <c r="O255" s="147"/>
      <c r="P255" s="149"/>
      <c r="Q255" s="151"/>
      <c r="R255" s="153" t="s">
        <v>6</v>
      </c>
      <c r="S255" s="118"/>
      <c r="T255" s="118"/>
      <c r="U255" s="118"/>
      <c r="V255" s="118"/>
      <c r="W255" s="118"/>
      <c r="X255" s="118" t="s">
        <v>6</v>
      </c>
      <c r="Y255" s="118" t="s">
        <v>6</v>
      </c>
      <c r="Z255" s="118"/>
      <c r="AA255" s="118"/>
      <c r="AB255" s="129"/>
      <c r="AC255" s="129"/>
      <c r="AD255" s="129"/>
      <c r="AE255" s="118" t="s">
        <v>6</v>
      </c>
      <c r="AF255" s="118" t="s">
        <v>6</v>
      </c>
      <c r="AG255" s="127"/>
      <c r="AH255" s="1"/>
      <c r="AI255" s="14" t="s">
        <v>3</v>
      </c>
      <c r="AJ255" s="7">
        <f>ROUNDDOWN(AJ254/AJ247,3)</f>
        <v>0.32100000000000001</v>
      </c>
      <c r="AL255" s="50"/>
      <c r="AM255" s="50"/>
      <c r="AN255" s="50"/>
      <c r="AO255" s="50"/>
      <c r="AP255" s="50"/>
      <c r="AQ255" s="50"/>
      <c r="AR255" s="50"/>
    </row>
    <row r="256" spans="1:44" ht="14.25" thickBot="1">
      <c r="B256" s="121"/>
      <c r="C256" s="119"/>
      <c r="D256" s="119"/>
      <c r="E256" s="119"/>
      <c r="F256" s="119"/>
      <c r="G256" s="119"/>
      <c r="H256" s="119"/>
      <c r="I256" s="119"/>
      <c r="J256" s="119"/>
      <c r="K256" s="119"/>
      <c r="L256" s="119"/>
      <c r="M256" s="119"/>
      <c r="N256" s="146"/>
      <c r="O256" s="148"/>
      <c r="P256" s="150"/>
      <c r="Q256" s="152"/>
      <c r="R256" s="154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30"/>
      <c r="AC256" s="130"/>
      <c r="AD256" s="130"/>
      <c r="AE256" s="119"/>
      <c r="AF256" s="119"/>
      <c r="AG256" s="128"/>
      <c r="AH256" s="1"/>
      <c r="AI256" s="14" t="s">
        <v>31</v>
      </c>
      <c r="AJ256" s="32" t="str">
        <f>IF(7&gt;COUNT($C249:$AG249),"対象外",IF(OR(AJ254&gt;=AJ250,AJ255&gt;=0.285),"達成","未達成"))</f>
        <v>達成</v>
      </c>
      <c r="AL256" s="50"/>
      <c r="AM256" s="50"/>
      <c r="AN256" s="50"/>
      <c r="AO256" s="50"/>
      <c r="AP256" s="50"/>
      <c r="AQ256" s="50"/>
      <c r="AR256" s="50"/>
    </row>
    <row r="257" spans="1:44">
      <c r="B257" s="52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1"/>
      <c r="AI257" s="61"/>
      <c r="AJ257" s="62"/>
      <c r="AL257" s="50"/>
      <c r="AM257" s="50"/>
      <c r="AN257" s="50"/>
      <c r="AO257" s="50"/>
      <c r="AP257" s="50"/>
      <c r="AQ257" s="50"/>
      <c r="AR257" s="50"/>
    </row>
    <row r="258" spans="1:44" ht="9.75" customHeight="1"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1"/>
      <c r="AI258" s="36"/>
      <c r="AJ258" s="37"/>
      <c r="AL258" s="42" t="s">
        <v>41</v>
      </c>
      <c r="AM258" s="42" t="s">
        <v>38</v>
      </c>
      <c r="AN258" s="42" t="s">
        <v>42</v>
      </c>
      <c r="AO258" s="42" t="s">
        <v>30</v>
      </c>
      <c r="AP258" s="42" t="s">
        <v>43</v>
      </c>
      <c r="AQ258" s="42" t="s">
        <v>29</v>
      </c>
      <c r="AR258" s="42" t="s">
        <v>8</v>
      </c>
    </row>
    <row r="259" spans="1:44" ht="13.5" customHeight="1">
      <c r="A259" s="40" t="s">
        <v>16</v>
      </c>
      <c r="B259" s="15">
        <f>C261</f>
        <v>46266</v>
      </c>
      <c r="C259" s="2" t="s">
        <v>15</v>
      </c>
      <c r="D259" s="2"/>
      <c r="E259" s="2"/>
      <c r="F259" s="2"/>
      <c r="J259" s="2"/>
      <c r="K259" s="2"/>
      <c r="L259" s="2"/>
      <c r="P259" s="2"/>
      <c r="Q259" s="2"/>
      <c r="R259" s="2"/>
      <c r="V259" s="2"/>
      <c r="W259" s="2"/>
      <c r="X259" s="2"/>
      <c r="AB259" s="2"/>
      <c r="AC259" s="2"/>
      <c r="AD259" s="2"/>
      <c r="AF259" s="1"/>
      <c r="AI259" s="13" t="s">
        <v>41</v>
      </c>
      <c r="AJ259" s="46">
        <f>COUNT(C261:AG261)-AJ260</f>
        <v>30</v>
      </c>
      <c r="AL259" s="43">
        <f>AJ259</f>
        <v>30</v>
      </c>
      <c r="AM259" s="42"/>
      <c r="AN259" s="42"/>
      <c r="AO259" s="42"/>
      <c r="AP259" s="42"/>
      <c r="AQ259" s="44"/>
      <c r="AR259" s="44"/>
    </row>
    <row r="260" spans="1:44">
      <c r="B260" s="34" t="s">
        <v>39</v>
      </c>
      <c r="C260" s="47" t="str">
        <f>IF(C261="","",IF(OR(ISTEXT(C263),COUNT($C261:$AG261)&lt;7),"外",""))</f>
        <v/>
      </c>
      <c r="D260" s="47" t="str">
        <f t="shared" ref="D260" si="567">IF(D261="","",IF(OR(ISTEXT(D263),COUNT($C261:$AG261)&lt;7),"外",""))</f>
        <v/>
      </c>
      <c r="E260" s="47" t="str">
        <f t="shared" ref="E260" si="568">IF(E261="","",IF(OR(ISTEXT(E263),COUNT($C261:$AG261)&lt;7),"外",""))</f>
        <v/>
      </c>
      <c r="F260" s="47" t="str">
        <f t="shared" ref="F260" si="569">IF(F261="","",IF(OR(ISTEXT(F263),COUNT($C261:$AG261)&lt;7),"外",""))</f>
        <v/>
      </c>
      <c r="G260" s="47" t="str">
        <f t="shared" ref="G260" si="570">IF(G261="","",IF(OR(ISTEXT(G263),COUNT($C261:$AG261)&lt;7),"外",""))</f>
        <v/>
      </c>
      <c r="H260" s="47" t="str">
        <f t="shared" ref="H260" si="571">IF(H261="","",IF(OR(ISTEXT(H263),COUNT($C261:$AG261)&lt;7),"外",""))</f>
        <v/>
      </c>
      <c r="I260" s="48" t="str">
        <f>IF(I261="","",IF(ISTEXT(I263),"外",""))</f>
        <v/>
      </c>
      <c r="J260" s="48" t="str">
        <f t="shared" ref="J260" si="572">IF(J261="","",IF(ISTEXT(J263),"外",""))</f>
        <v/>
      </c>
      <c r="K260" s="48" t="str">
        <f t="shared" ref="K260" si="573">IF(K261="","",IF(ISTEXT(K263),"外",""))</f>
        <v/>
      </c>
      <c r="L260" s="48" t="str">
        <f t="shared" ref="L260" si="574">IF(L261="","",IF(ISTEXT(L263),"外",""))</f>
        <v/>
      </c>
      <c r="M260" s="48" t="str">
        <f t="shared" ref="M260" si="575">IF(M261="","",IF(ISTEXT(M263),"外",""))</f>
        <v/>
      </c>
      <c r="N260" s="48" t="str">
        <f t="shared" ref="N260" si="576">IF(N261="","",IF(ISTEXT(N263),"外",""))</f>
        <v/>
      </c>
      <c r="O260" s="48" t="str">
        <f t="shared" ref="O260" si="577">IF(O261="","",IF(ISTEXT(O263),"外",""))</f>
        <v/>
      </c>
      <c r="P260" s="48" t="str">
        <f t="shared" ref="P260" si="578">IF(P261="","",IF(ISTEXT(P263),"外",""))</f>
        <v/>
      </c>
      <c r="Q260" s="48" t="str">
        <f t="shared" ref="Q260" si="579">IF(Q261="","",IF(ISTEXT(Q263),"外",""))</f>
        <v/>
      </c>
      <c r="R260" s="48" t="str">
        <f t="shared" ref="R260" si="580">IF(R261="","",IF(ISTEXT(R263),"外",""))</f>
        <v/>
      </c>
      <c r="S260" s="48" t="str">
        <f t="shared" ref="S260" si="581">IF(S261="","",IF(ISTEXT(S263),"外",""))</f>
        <v/>
      </c>
      <c r="T260" s="48" t="str">
        <f t="shared" ref="T260" si="582">IF(T261="","",IF(ISTEXT(T263),"外",""))</f>
        <v/>
      </c>
      <c r="U260" s="48" t="str">
        <f t="shared" ref="U260" si="583">IF(U261="","",IF(ISTEXT(U263),"外",""))</f>
        <v/>
      </c>
      <c r="V260" s="48" t="str">
        <f t="shared" ref="V260" si="584">IF(V261="","",IF(ISTEXT(V263),"外",""))</f>
        <v/>
      </c>
      <c r="W260" s="48" t="str">
        <f t="shared" ref="W260" si="585">IF(W261="","",IF(ISTEXT(W263),"外",""))</f>
        <v/>
      </c>
      <c r="X260" s="48" t="str">
        <f t="shared" ref="X260" si="586">IF(X261="","",IF(ISTEXT(X263),"外",""))</f>
        <v/>
      </c>
      <c r="Y260" s="48" t="str">
        <f t="shared" ref="Y260" si="587">IF(Y261="","",IF(ISTEXT(Y263),"外",""))</f>
        <v/>
      </c>
      <c r="Z260" s="48" t="str">
        <f t="shared" ref="Z260" si="588">IF(Z261="","",IF(ISTEXT(Z263),"外",""))</f>
        <v/>
      </c>
      <c r="AA260" s="48" t="str">
        <f t="shared" ref="AA260" si="589">IF(AA261="","",IF(ISTEXT(AA263),"外",""))</f>
        <v/>
      </c>
      <c r="AB260" s="48" t="str">
        <f t="shared" ref="AB260" si="590">IF(AB261="","",IF(ISTEXT(AB263),"外",""))</f>
        <v/>
      </c>
      <c r="AC260" s="48" t="str">
        <f t="shared" ref="AC260" si="591">IF(AC261="","",IF(ISTEXT(AC263),"外",""))</f>
        <v/>
      </c>
      <c r="AD260" s="48" t="str">
        <f t="shared" ref="AD260" si="592">IF(AD261="","",IF(ISTEXT(AD263),"外",""))</f>
        <v/>
      </c>
      <c r="AE260" s="48" t="str">
        <f t="shared" ref="AE260" si="593">IF(AE261="","",IF(ISTEXT(AE263),"外",""))</f>
        <v/>
      </c>
      <c r="AF260" s="48" t="str">
        <f t="shared" ref="AF260" si="594">IF(AF261="","",IF(ISTEXT(AF263),"外",""))</f>
        <v/>
      </c>
      <c r="AG260" s="48" t="str">
        <f t="shared" ref="AG260" si="595">IF(AG261="","",IF(ISTEXT(AG263),"外",""))</f>
        <v/>
      </c>
      <c r="AI260" s="14" t="s">
        <v>38</v>
      </c>
      <c r="AJ260" s="41">
        <f>COUNTIF(C260:AG260,"外")</f>
        <v>0</v>
      </c>
      <c r="AL260" s="42"/>
      <c r="AM260" s="42">
        <f>AJ260</f>
        <v>0</v>
      </c>
      <c r="AN260" s="42"/>
      <c r="AO260" s="42"/>
      <c r="AP260" s="42"/>
      <c r="AQ260" s="44"/>
      <c r="AR260" s="44"/>
    </row>
    <row r="261" spans="1:44">
      <c r="B261" s="3" t="s">
        <v>9</v>
      </c>
      <c r="C261" s="31">
        <f>IF(EDATE(B247,1)&gt;$G$9,"",EDATE(B247,1))</f>
        <v>46266</v>
      </c>
      <c r="D261" s="11">
        <f>IF(MONTH($C261)&lt;MONTH($C261+C$1),"",IF(($C261+C$1)&gt;$G$9,"",IF(C261=EOMONTH(($C261-DAY($C261)+D$1),0),"",IF(C261="","",C261+1))))</f>
        <v>46267</v>
      </c>
      <c r="E261" s="11">
        <f t="shared" ref="E261" si="596">IF(MONTH($C261)&lt;MONTH($C261+D$1),"",IF(($C261+D$1)&gt;$G$9,"",IF(D261=EOMONTH(($C261-DAY($C261)+E$1),0),"",IF(D261="","",D261+1))))</f>
        <v>46268</v>
      </c>
      <c r="F261" s="11">
        <f t="shared" ref="F261" si="597">IF(MONTH($C261)&lt;MONTH($C261+E$1),"",IF(($C261+E$1)&gt;$G$9,"",IF(E261=EOMONTH(($C261-DAY($C261)+F$1),0),"",IF(E261="","",E261+1))))</f>
        <v>46269</v>
      </c>
      <c r="G261" s="11">
        <f t="shared" ref="G261" si="598">IF(MONTH($C261)&lt;MONTH($C261+F$1),"",IF(($C261+F$1)&gt;$G$9,"",IF(F261=EOMONTH(($C261-DAY($C261)+G$1),0),"",IF(F261="","",F261+1))))</f>
        <v>46270</v>
      </c>
      <c r="H261" s="11">
        <f t="shared" ref="H261" si="599">IF(MONTH($C261)&lt;MONTH($C261+G$1),"",IF(($C261+G$1)&gt;$G$9,"",IF(G261=EOMONTH(($C261-DAY($C261)+H$1),0),"",IF(G261="","",G261+1))))</f>
        <v>46271</v>
      </c>
      <c r="I261" s="11">
        <f t="shared" ref="I261" si="600">IF(MONTH($C261)&lt;MONTH($C261+H$1),"",IF(($C261+H$1)&gt;$G$9,"",IF(H261=EOMONTH(($C261-DAY($C261)+I$1),0),"",IF(H261="","",H261+1))))</f>
        <v>46272</v>
      </c>
      <c r="J261" s="11">
        <f t="shared" ref="J261" si="601">IF(MONTH($C261)&lt;MONTH($C261+I$1),"",IF(($C261+I$1)&gt;$G$9,"",IF(I261=EOMONTH(($C261-DAY($C261)+J$1),0),"",IF(I261="","",I261+1))))</f>
        <v>46273</v>
      </c>
      <c r="K261" s="11">
        <f t="shared" ref="K261" si="602">IF(MONTH($C261)&lt;MONTH($C261+J$1),"",IF(($C261+J$1)&gt;$G$9,"",IF(J261=EOMONTH(($C261-DAY($C261)+K$1),0),"",IF(J261="","",J261+1))))</f>
        <v>46274</v>
      </c>
      <c r="L261" s="11">
        <f t="shared" ref="L261" si="603">IF(MONTH($C261)&lt;MONTH($C261+K$1),"",IF(($C261+K$1)&gt;$G$9,"",IF(K261=EOMONTH(($C261-DAY($C261)+L$1),0),"",IF(K261="","",K261+1))))</f>
        <v>46275</v>
      </c>
      <c r="M261" s="11">
        <f t="shared" ref="M261" si="604">IF(MONTH($C261)&lt;MONTH($C261+L$1),"",IF(($C261+L$1)&gt;$G$9,"",IF(L261=EOMONTH(($C261-DAY($C261)+M$1),0),"",IF(L261="","",L261+1))))</f>
        <v>46276</v>
      </c>
      <c r="N261" s="11">
        <f t="shared" ref="N261" si="605">IF(MONTH($C261)&lt;MONTH($C261+M$1),"",IF(($C261+M$1)&gt;$G$9,"",IF(M261=EOMONTH(($C261-DAY($C261)+N$1),0),"",IF(M261="","",M261+1))))</f>
        <v>46277</v>
      </c>
      <c r="O261" s="11">
        <f t="shared" ref="O261" si="606">IF(MONTH($C261)&lt;MONTH($C261+N$1),"",IF(($C261+N$1)&gt;$G$9,"",IF(N261=EOMONTH(($C261-DAY($C261)+O$1),0),"",IF(N261="","",N261+1))))</f>
        <v>46278</v>
      </c>
      <c r="P261" s="11">
        <f t="shared" ref="P261" si="607">IF(MONTH($C261)&lt;MONTH($C261+O$1),"",IF(($C261+O$1)&gt;$G$9,"",IF(O261=EOMONTH(($C261-DAY($C261)+P$1),0),"",IF(O261="","",O261+1))))</f>
        <v>46279</v>
      </c>
      <c r="Q261" s="11">
        <f t="shared" ref="Q261" si="608">IF(MONTH($C261)&lt;MONTH($C261+P$1),"",IF(($C261+P$1)&gt;$G$9,"",IF(P261=EOMONTH(($C261-DAY($C261)+Q$1),0),"",IF(P261="","",P261+1))))</f>
        <v>46280</v>
      </c>
      <c r="R261" s="11">
        <f t="shared" ref="R261" si="609">IF(MONTH($C261)&lt;MONTH($C261+Q$1),"",IF(($C261+Q$1)&gt;$G$9,"",IF(Q261=EOMONTH(($C261-DAY($C261)+R$1),0),"",IF(Q261="","",Q261+1))))</f>
        <v>46281</v>
      </c>
      <c r="S261" s="11">
        <f t="shared" ref="S261" si="610">IF(MONTH($C261)&lt;MONTH($C261+R$1),"",IF(($C261+R$1)&gt;$G$9,"",IF(R261=EOMONTH(($C261-DAY($C261)+S$1),0),"",IF(R261="","",R261+1))))</f>
        <v>46282</v>
      </c>
      <c r="T261" s="11">
        <f t="shared" ref="T261" si="611">IF(MONTH($C261)&lt;MONTH($C261+S$1),"",IF(($C261+S$1)&gt;$G$9,"",IF(S261=EOMONTH(($C261-DAY($C261)+T$1),0),"",IF(S261="","",S261+1))))</f>
        <v>46283</v>
      </c>
      <c r="U261" s="11">
        <f t="shared" ref="U261" si="612">IF(MONTH($C261)&lt;MONTH($C261+T$1),"",IF(($C261+T$1)&gt;$G$9,"",IF(T261=EOMONTH(($C261-DAY($C261)+U$1),0),"",IF(T261="","",T261+1))))</f>
        <v>46284</v>
      </c>
      <c r="V261" s="11">
        <f t="shared" ref="V261" si="613">IF(MONTH($C261)&lt;MONTH($C261+U$1),"",IF(($C261+U$1)&gt;$G$9,"",IF(U261=EOMONTH(($C261-DAY($C261)+V$1),0),"",IF(U261="","",U261+1))))</f>
        <v>46285</v>
      </c>
      <c r="W261" s="11">
        <f t="shared" ref="W261" si="614">IF(MONTH($C261)&lt;MONTH($C261+V$1),"",IF(($C261+V$1)&gt;$G$9,"",IF(V261=EOMONTH(($C261-DAY($C261)+W$1),0),"",IF(V261="","",V261+1))))</f>
        <v>46286</v>
      </c>
      <c r="X261" s="11">
        <f t="shared" ref="X261" si="615">IF(MONTH($C261)&lt;MONTH($C261+W$1),"",IF(($C261+W$1)&gt;$G$9,"",IF(W261=EOMONTH(($C261-DAY($C261)+X$1),0),"",IF(W261="","",W261+1))))</f>
        <v>46287</v>
      </c>
      <c r="Y261" s="11">
        <f t="shared" ref="Y261" si="616">IF(MONTH($C261)&lt;MONTH($C261+X$1),"",IF(($C261+X$1)&gt;$G$9,"",IF(X261=EOMONTH(($C261-DAY($C261)+Y$1),0),"",IF(X261="","",X261+1))))</f>
        <v>46288</v>
      </c>
      <c r="Z261" s="11">
        <f t="shared" ref="Z261" si="617">IF(MONTH($C261)&lt;MONTH($C261+Y$1),"",IF(($C261+Y$1)&gt;$G$9,"",IF(Y261=EOMONTH(($C261-DAY($C261)+Z$1),0),"",IF(Y261="","",Y261+1))))</f>
        <v>46289</v>
      </c>
      <c r="AA261" s="11">
        <f t="shared" ref="AA261" si="618">IF(MONTH($C261)&lt;MONTH($C261+Z$1),"",IF(($C261+Z$1)&gt;$G$9,"",IF(Z261=EOMONTH(($C261-DAY($C261)+AA$1),0),"",IF(Z261="","",Z261+1))))</f>
        <v>46290</v>
      </c>
      <c r="AB261" s="11">
        <f t="shared" ref="AB261" si="619">IF(MONTH($C261)&lt;MONTH($C261+AA$1),"",IF(($C261+AA$1)&gt;$G$9,"",IF(AA261=EOMONTH(($C261-DAY($C261)+AB$1),0),"",IF(AA261="","",AA261+1))))</f>
        <v>46291</v>
      </c>
      <c r="AC261" s="11">
        <f t="shared" ref="AC261" si="620">IF(MONTH($C261)&lt;MONTH($C261+AB$1),"",IF(($C261+AB$1)&gt;$G$9,"",IF(AB261=EOMONTH(($C261-DAY($C261)+AC$1),0),"",IF(AB261="","",AB261+1))))</f>
        <v>46292</v>
      </c>
      <c r="AD261" s="11">
        <f t="shared" ref="AD261" si="621">IF(MONTH($C261)&lt;MONTH($C261+AC$1),"",IF(($C261+AC$1)&gt;$G$9,"",IF(AC261=EOMONTH(($C261-DAY($C261)+AD$1),0),"",IF(AC261="","",AC261+1))))</f>
        <v>46293</v>
      </c>
      <c r="AE261" s="11">
        <f t="shared" ref="AE261" si="622">IF(MONTH($C261)&lt;MONTH($C261+AD$1),"",IF(($C261+AD$1)&gt;$G$9,"",IF(AD261=EOMONTH(($C261-DAY($C261)+AE$1),0),"",IF(AD261="","",AD261+1))))</f>
        <v>46294</v>
      </c>
      <c r="AF261" s="11">
        <f t="shared" ref="AF261" si="623">IF(MONTH($C261)&lt;MONTH($C261+AE$1),"",IF(($C261+AE$1)&gt;$G$9,"",IF(AE261=EOMONTH(($C261-DAY($C261)+AF$1),0),"",IF(AE261="","",AE261+1))))</f>
        <v>46295</v>
      </c>
      <c r="AG261" s="12" t="str">
        <f t="shared" ref="AG261" si="624">IF(MONTH($C261)&lt;MONTH($C261+AF$1),"",IF(($C261+AF$1)&gt;$G$9,"",IF(AF261=EOMONTH(($C261-DAY($C261)+AG$1),0),"",IF(AF261="","",AF261+1))))</f>
        <v/>
      </c>
      <c r="AH261" s="4"/>
      <c r="AI261" s="14" t="s">
        <v>42</v>
      </c>
      <c r="AJ261" s="41">
        <f>COUNT(C261:AG261)-AJ263</f>
        <v>30</v>
      </c>
      <c r="AL261" s="44"/>
      <c r="AM261" s="44"/>
      <c r="AN261" s="44">
        <f>AJ261</f>
        <v>30</v>
      </c>
      <c r="AO261" s="44"/>
      <c r="AP261" s="44"/>
      <c r="AQ261" s="44"/>
      <c r="AR261" s="44"/>
    </row>
    <row r="262" spans="1:44">
      <c r="B262" s="5" t="s">
        <v>4</v>
      </c>
      <c r="C262" s="18" t="str">
        <f t="shared" ref="C262:AG262" si="625">TEXT(C261,"aaa")</f>
        <v>火</v>
      </c>
      <c r="D262" s="16" t="str">
        <f t="shared" si="625"/>
        <v>水</v>
      </c>
      <c r="E262" s="16" t="str">
        <f t="shared" si="625"/>
        <v>木</v>
      </c>
      <c r="F262" s="16" t="str">
        <f t="shared" si="625"/>
        <v>金</v>
      </c>
      <c r="G262" s="16" t="str">
        <f t="shared" si="625"/>
        <v>土</v>
      </c>
      <c r="H262" s="16" t="str">
        <f t="shared" si="625"/>
        <v>日</v>
      </c>
      <c r="I262" s="16" t="str">
        <f t="shared" si="625"/>
        <v>月</v>
      </c>
      <c r="J262" s="16" t="str">
        <f t="shared" si="625"/>
        <v>火</v>
      </c>
      <c r="K262" s="16" t="str">
        <f t="shared" si="625"/>
        <v>水</v>
      </c>
      <c r="L262" s="16" t="str">
        <f t="shared" si="625"/>
        <v>木</v>
      </c>
      <c r="M262" s="16" t="str">
        <f t="shared" si="625"/>
        <v>金</v>
      </c>
      <c r="N262" s="16" t="str">
        <f t="shared" si="625"/>
        <v>土</v>
      </c>
      <c r="O262" s="16" t="str">
        <f t="shared" si="625"/>
        <v>日</v>
      </c>
      <c r="P262" s="16" t="str">
        <f t="shared" si="625"/>
        <v>月</v>
      </c>
      <c r="Q262" s="16" t="str">
        <f t="shared" si="625"/>
        <v>火</v>
      </c>
      <c r="R262" s="16" t="str">
        <f t="shared" si="625"/>
        <v>水</v>
      </c>
      <c r="S262" s="16" t="str">
        <f t="shared" si="625"/>
        <v>木</v>
      </c>
      <c r="T262" s="16" t="str">
        <f t="shared" si="625"/>
        <v>金</v>
      </c>
      <c r="U262" s="16" t="str">
        <f t="shared" si="625"/>
        <v>土</v>
      </c>
      <c r="V262" s="16" t="str">
        <f t="shared" si="625"/>
        <v>日</v>
      </c>
      <c r="W262" s="16" t="str">
        <f t="shared" si="625"/>
        <v>月</v>
      </c>
      <c r="X262" s="16" t="str">
        <f t="shared" si="625"/>
        <v>火</v>
      </c>
      <c r="Y262" s="16" t="str">
        <f t="shared" si="625"/>
        <v>水</v>
      </c>
      <c r="Z262" s="16" t="str">
        <f t="shared" si="625"/>
        <v>木</v>
      </c>
      <c r="AA262" s="16" t="str">
        <f t="shared" si="625"/>
        <v>金</v>
      </c>
      <c r="AB262" s="16" t="str">
        <f t="shared" si="625"/>
        <v>土</v>
      </c>
      <c r="AC262" s="16" t="str">
        <f t="shared" si="625"/>
        <v>日</v>
      </c>
      <c r="AD262" s="16" t="str">
        <f t="shared" si="625"/>
        <v>月</v>
      </c>
      <c r="AE262" s="16" t="str">
        <f t="shared" si="625"/>
        <v>火</v>
      </c>
      <c r="AF262" s="16" t="str">
        <f t="shared" si="625"/>
        <v>水</v>
      </c>
      <c r="AG262" s="17" t="str">
        <f t="shared" si="625"/>
        <v/>
      </c>
      <c r="AH262" s="1"/>
      <c r="AI262" s="14" t="s">
        <v>30</v>
      </c>
      <c r="AJ262" s="41">
        <f>COUNTIFS(C262:AG262,"土",C263:AG263,"")+COUNTIFS(C262:AG262,"日",C263:AG263,"")</f>
        <v>8</v>
      </c>
      <c r="AL262" s="44"/>
      <c r="AM262" s="44"/>
      <c r="AN262" s="44"/>
      <c r="AO262" s="44">
        <f>AJ262</f>
        <v>8</v>
      </c>
      <c r="AP262" s="44"/>
      <c r="AQ262" s="44"/>
      <c r="AR262" s="44"/>
    </row>
    <row r="263" spans="1:44" ht="13.5" customHeight="1">
      <c r="B263" s="91" t="s">
        <v>13</v>
      </c>
      <c r="C263" s="93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116"/>
      <c r="AC263" s="116"/>
      <c r="AD263" s="116"/>
      <c r="AE263" s="90"/>
      <c r="AF263" s="90"/>
      <c r="AG263" s="111"/>
      <c r="AH263" s="1"/>
      <c r="AI263" s="14" t="s">
        <v>43</v>
      </c>
      <c r="AJ263" s="41">
        <f>COUNTA(C263:AG264)</f>
        <v>0</v>
      </c>
      <c r="AL263" s="44"/>
      <c r="AM263" s="44"/>
      <c r="AN263" s="45"/>
      <c r="AO263" s="44"/>
      <c r="AP263" s="44">
        <f>AJ263</f>
        <v>0</v>
      </c>
      <c r="AQ263" s="44"/>
      <c r="AR263" s="44"/>
    </row>
    <row r="264" spans="1:44" ht="13.5" customHeight="1">
      <c r="B264" s="92"/>
      <c r="C264" s="93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117"/>
      <c r="AC264" s="117"/>
      <c r="AD264" s="117"/>
      <c r="AE264" s="90"/>
      <c r="AF264" s="90"/>
      <c r="AG264" s="111"/>
      <c r="AH264" s="1"/>
      <c r="AI264" s="14" t="s">
        <v>29</v>
      </c>
      <c r="AJ264" s="41">
        <f>COUNTA(C265:AG266)</f>
        <v>8</v>
      </c>
      <c r="AL264" s="44"/>
      <c r="AM264" s="44"/>
      <c r="AN264" s="44"/>
      <c r="AO264" s="44"/>
      <c r="AP264" s="44"/>
      <c r="AQ264" s="44">
        <f>AJ264</f>
        <v>8</v>
      </c>
      <c r="AR264" s="44"/>
    </row>
    <row r="265" spans="1:44" ht="13.5" customHeight="1">
      <c r="B265" s="112" t="s">
        <v>0</v>
      </c>
      <c r="C265" s="115"/>
      <c r="D265" s="115"/>
      <c r="E265" s="115"/>
      <c r="F265" s="115"/>
      <c r="G265" s="115" t="s">
        <v>6</v>
      </c>
      <c r="H265" s="115" t="s">
        <v>6</v>
      </c>
      <c r="I265" s="115"/>
      <c r="J265" s="115"/>
      <c r="K265" s="115"/>
      <c r="L265" s="115"/>
      <c r="M265" s="115"/>
      <c r="N265" s="115" t="s">
        <v>6</v>
      </c>
      <c r="O265" s="115" t="s">
        <v>6</v>
      </c>
      <c r="P265" s="115"/>
      <c r="Q265" s="115"/>
      <c r="R265" s="115"/>
      <c r="S265" s="115"/>
      <c r="T265" s="115"/>
      <c r="U265" s="115" t="s">
        <v>6</v>
      </c>
      <c r="V265" s="115" t="s">
        <v>6</v>
      </c>
      <c r="W265" s="115"/>
      <c r="X265" s="115"/>
      <c r="Y265" s="115"/>
      <c r="Z265" s="115"/>
      <c r="AA265" s="115"/>
      <c r="AB265" s="115" t="s">
        <v>6</v>
      </c>
      <c r="AC265" s="115" t="s">
        <v>6</v>
      </c>
      <c r="AD265" s="124"/>
      <c r="AE265" s="115"/>
      <c r="AF265" s="115"/>
      <c r="AG265" s="126"/>
      <c r="AH265" s="1"/>
      <c r="AI265" s="14" t="s">
        <v>7</v>
      </c>
      <c r="AJ265" s="7">
        <f>ROUNDDOWN(AJ264/AJ259,3)</f>
        <v>0.26600000000000001</v>
      </c>
      <c r="AL265" s="44"/>
      <c r="AM265" s="44"/>
      <c r="AN265" s="44"/>
      <c r="AO265" s="44"/>
      <c r="AP265" s="44"/>
      <c r="AQ265" s="44"/>
      <c r="AR265" s="44"/>
    </row>
    <row r="266" spans="1:44">
      <c r="B266" s="113"/>
      <c r="C266" s="115"/>
      <c r="D266" s="115"/>
      <c r="E266" s="115"/>
      <c r="F266" s="115"/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25"/>
      <c r="AE266" s="115"/>
      <c r="AF266" s="115"/>
      <c r="AG266" s="126"/>
      <c r="AH266" s="1"/>
      <c r="AI266" s="14" t="s">
        <v>8</v>
      </c>
      <c r="AJ266" s="6">
        <f>COUNTA(C267:AG267)</f>
        <v>11</v>
      </c>
      <c r="AL266" s="44"/>
      <c r="AM266" s="44"/>
      <c r="AN266" s="44"/>
      <c r="AO266" s="44"/>
      <c r="AP266" s="44"/>
      <c r="AQ266" s="44"/>
      <c r="AR266" s="44">
        <f>AJ266</f>
        <v>11</v>
      </c>
    </row>
    <row r="267" spans="1:44">
      <c r="B267" s="120" t="s">
        <v>5</v>
      </c>
      <c r="C267" s="118"/>
      <c r="D267" s="118"/>
      <c r="E267" s="118"/>
      <c r="F267" s="118"/>
      <c r="G267" s="118" t="s">
        <v>6</v>
      </c>
      <c r="H267" s="118" t="s">
        <v>6</v>
      </c>
      <c r="I267" s="118"/>
      <c r="J267" s="118"/>
      <c r="K267" s="118"/>
      <c r="L267" s="118"/>
      <c r="M267" s="118"/>
      <c r="N267" s="118" t="s">
        <v>6</v>
      </c>
      <c r="O267" s="118" t="s">
        <v>6</v>
      </c>
      <c r="P267" s="118"/>
      <c r="Q267" s="118" t="s">
        <v>12</v>
      </c>
      <c r="R267" s="118" t="s">
        <v>12</v>
      </c>
      <c r="S267" s="118" t="s">
        <v>12</v>
      </c>
      <c r="T267" s="118"/>
      <c r="U267" s="118" t="s">
        <v>6</v>
      </c>
      <c r="V267" s="118" t="s">
        <v>6</v>
      </c>
      <c r="W267" s="118"/>
      <c r="X267" s="118"/>
      <c r="Y267" s="118"/>
      <c r="Z267" s="118"/>
      <c r="AA267" s="118"/>
      <c r="AB267" s="118" t="s">
        <v>6</v>
      </c>
      <c r="AC267" s="118" t="s">
        <v>6</v>
      </c>
      <c r="AD267" s="129"/>
      <c r="AE267" s="118"/>
      <c r="AF267" s="118"/>
      <c r="AG267" s="127"/>
      <c r="AH267" s="1"/>
      <c r="AI267" s="14" t="s">
        <v>3</v>
      </c>
      <c r="AJ267" s="7">
        <f>ROUNDDOWN(AJ266/AJ259,3)</f>
        <v>0.36599999999999999</v>
      </c>
      <c r="AL267" s="50"/>
      <c r="AM267" s="50"/>
      <c r="AN267" s="50"/>
      <c r="AO267" s="50"/>
      <c r="AP267" s="50"/>
      <c r="AQ267" s="50"/>
      <c r="AR267" s="50"/>
    </row>
    <row r="268" spans="1:44">
      <c r="B268" s="121"/>
      <c r="C268" s="119"/>
      <c r="D268" s="119"/>
      <c r="E268" s="119"/>
      <c r="F268" s="119"/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30"/>
      <c r="AE268" s="119"/>
      <c r="AF268" s="119"/>
      <c r="AG268" s="128"/>
      <c r="AH268" s="1"/>
      <c r="AI268" s="14" t="s">
        <v>31</v>
      </c>
      <c r="AJ268" s="32" t="str">
        <f>IF(7&gt;COUNT($C261:$AG261),"対象外",IF(OR(AJ266&gt;=AJ262,AJ267&gt;=0.285),"達成","未達成"))</f>
        <v>達成</v>
      </c>
      <c r="AL268" s="50"/>
      <c r="AM268" s="50"/>
      <c r="AN268" s="50"/>
      <c r="AO268" s="50"/>
      <c r="AP268" s="50"/>
      <c r="AQ268" s="50"/>
      <c r="AR268" s="50"/>
    </row>
    <row r="269" spans="1:44">
      <c r="B269" s="52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1"/>
      <c r="AI269" s="61"/>
      <c r="AJ269" s="62"/>
      <c r="AL269" s="50"/>
      <c r="AM269" s="50"/>
      <c r="AN269" s="50"/>
      <c r="AO269" s="50"/>
      <c r="AP269" s="50"/>
      <c r="AQ269" s="50"/>
      <c r="AR269" s="50"/>
    </row>
    <row r="270" spans="1:44" ht="9.75" customHeight="1">
      <c r="B270" s="52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1"/>
      <c r="AI270" s="54"/>
      <c r="AJ270" s="37"/>
      <c r="AL270" s="59"/>
      <c r="AM270" s="59"/>
      <c r="AN270" s="59"/>
      <c r="AO270" s="59"/>
      <c r="AP270" s="59"/>
      <c r="AQ270" s="59"/>
      <c r="AR270" s="59"/>
    </row>
    <row r="272" spans="1:44" ht="17.25">
      <c r="B272" s="58" t="str">
        <f>$B$5</f>
        <v>休日取得</v>
      </c>
      <c r="C272" s="66" t="str">
        <f>$C$5</f>
        <v>実績表</v>
      </c>
      <c r="D272" s="66"/>
      <c r="E272" s="66"/>
      <c r="F272" s="57" t="str">
        <f>$F$5</f>
        <v>（現場閉所による週休２日工事）</v>
      </c>
      <c r="L272" s="24"/>
    </row>
    <row r="273" spans="1:44">
      <c r="B273" s="2"/>
      <c r="R273" s="2"/>
    </row>
    <row r="274" spans="1:44">
      <c r="B274" s="2"/>
      <c r="C274" s="78" t="str">
        <f>$B$7</f>
        <v>工事名</v>
      </c>
      <c r="D274" s="78"/>
      <c r="E274" s="78"/>
      <c r="F274" s="78"/>
      <c r="G274" s="1" t="s">
        <v>10</v>
      </c>
      <c r="H274" s="22" t="str">
        <f>$G$7</f>
        <v>〇〇〇〇線道路改良工事（２－１）</v>
      </c>
      <c r="I274" s="22"/>
      <c r="J274" s="22"/>
      <c r="K274" s="22"/>
      <c r="L274" s="22"/>
      <c r="M274" s="22"/>
      <c r="N274" s="22"/>
      <c r="O274" s="22"/>
      <c r="P274" s="22"/>
      <c r="Q274" s="22"/>
      <c r="S274" s="2"/>
    </row>
    <row r="275" spans="1:44">
      <c r="B275" s="2"/>
      <c r="C275" s="78" t="str">
        <f>$B$8</f>
        <v>対象期間開始日</v>
      </c>
      <c r="D275" s="78"/>
      <c r="E275" s="78"/>
      <c r="F275" s="78"/>
      <c r="G275" s="1" t="s">
        <v>10</v>
      </c>
      <c r="H275" s="155">
        <f>$G$8</f>
        <v>45712</v>
      </c>
      <c r="I275" s="155"/>
      <c r="J275" s="155"/>
      <c r="K275" s="155"/>
      <c r="L275" s="155"/>
      <c r="S275" s="2"/>
    </row>
    <row r="276" spans="1:44">
      <c r="B276" s="2"/>
      <c r="C276" s="97" t="str">
        <f>$B$9</f>
        <v>工事完成日</v>
      </c>
      <c r="D276" s="97"/>
      <c r="E276" s="97"/>
      <c r="F276" s="97"/>
      <c r="G276" s="1" t="s">
        <v>10</v>
      </c>
      <c r="H276" s="98">
        <f>$G$9</f>
        <v>46393</v>
      </c>
      <c r="I276" s="98"/>
      <c r="J276" s="98"/>
      <c r="K276" s="98"/>
      <c r="L276" s="98"/>
      <c r="M276" s="99" t="str">
        <f>$L$9</f>
        <v>工事期間</v>
      </c>
      <c r="N276" s="99"/>
      <c r="O276" s="99"/>
      <c r="P276" s="1" t="s">
        <v>10</v>
      </c>
      <c r="Q276" s="100">
        <f>$P$9</f>
        <v>682</v>
      </c>
      <c r="R276" s="100"/>
      <c r="S276" s="100"/>
    </row>
    <row r="277" spans="1:44">
      <c r="B277" s="2"/>
      <c r="C277" s="60" t="str">
        <f>$B$10</f>
        <v>受注者名</v>
      </c>
      <c r="D277" s="2"/>
      <c r="E277" s="2"/>
      <c r="F277" s="2"/>
      <c r="G277" s="1" t="s">
        <v>10</v>
      </c>
      <c r="H277" s="22" t="str">
        <f>$G$10</f>
        <v>（株）○○建設</v>
      </c>
      <c r="I277" s="22"/>
      <c r="J277" s="22"/>
      <c r="K277" s="22"/>
      <c r="L277" s="22"/>
      <c r="M277" s="22"/>
      <c r="N277" s="22"/>
      <c r="O277" s="22"/>
      <c r="P277" s="22"/>
      <c r="Q277" s="22"/>
    </row>
    <row r="278" spans="1:44">
      <c r="B278" s="2"/>
      <c r="C278" s="60" t="str">
        <f>$B$11</f>
        <v>※工事完成日：完成届にある受注者が完成とした現在日のこと</v>
      </c>
      <c r="D278" s="2"/>
      <c r="E278" s="2"/>
      <c r="F278" s="2"/>
      <c r="H278" s="23"/>
      <c r="I278" s="23"/>
      <c r="J278" s="23"/>
      <c r="K278" s="23"/>
      <c r="L278" s="23"/>
      <c r="M278" s="23"/>
      <c r="N278" s="23"/>
      <c r="O278" s="23"/>
      <c r="P278" s="23"/>
      <c r="Q278" s="23"/>
    </row>
    <row r="279" spans="1:44" ht="9.75" customHeight="1"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1"/>
      <c r="AI279" s="36"/>
      <c r="AJ279" s="37"/>
      <c r="AL279" s="42" t="s">
        <v>41</v>
      </c>
      <c r="AM279" s="42" t="s">
        <v>38</v>
      </c>
      <c r="AN279" s="42" t="s">
        <v>42</v>
      </c>
      <c r="AO279" s="42" t="s">
        <v>30</v>
      </c>
      <c r="AP279" s="42" t="s">
        <v>43</v>
      </c>
      <c r="AQ279" s="42" t="s">
        <v>29</v>
      </c>
      <c r="AR279" s="42" t="s">
        <v>8</v>
      </c>
    </row>
    <row r="280" spans="1:44" ht="13.5" customHeight="1">
      <c r="A280" s="40" t="s">
        <v>16</v>
      </c>
      <c r="B280" s="15">
        <f>C282</f>
        <v>46296</v>
      </c>
      <c r="C280" s="2" t="s">
        <v>15</v>
      </c>
      <c r="D280" s="2"/>
      <c r="E280" s="2"/>
      <c r="F280" s="2"/>
      <c r="J280" s="2"/>
      <c r="K280" s="2"/>
      <c r="L280" s="2"/>
      <c r="P280" s="2"/>
      <c r="Q280" s="2"/>
      <c r="R280" s="2"/>
      <c r="V280" s="2"/>
      <c r="W280" s="2"/>
      <c r="X280" s="2"/>
      <c r="AB280" s="2"/>
      <c r="AC280" s="2"/>
      <c r="AD280" s="2"/>
      <c r="AF280" s="1"/>
      <c r="AI280" s="13" t="s">
        <v>41</v>
      </c>
      <c r="AJ280" s="46">
        <f>COUNT(C282:AG282)-AJ281</f>
        <v>31</v>
      </c>
      <c r="AL280" s="43">
        <f>AJ280</f>
        <v>31</v>
      </c>
      <c r="AM280" s="42"/>
      <c r="AN280" s="42"/>
      <c r="AO280" s="42"/>
      <c r="AP280" s="42"/>
      <c r="AQ280" s="44"/>
      <c r="AR280" s="44"/>
    </row>
    <row r="281" spans="1:44">
      <c r="B281" s="34" t="s">
        <v>39</v>
      </c>
      <c r="C281" s="47" t="str">
        <f t="shared" ref="C281:H281" si="626">IF(C282="","",IF(OR(ISTEXT(C284),COUNT($C282:$AG282)&lt;7),"外",""))</f>
        <v/>
      </c>
      <c r="D281" s="47" t="str">
        <f t="shared" si="626"/>
        <v/>
      </c>
      <c r="E281" s="47" t="str">
        <f t="shared" si="626"/>
        <v/>
      </c>
      <c r="F281" s="47" t="str">
        <f t="shared" si="626"/>
        <v/>
      </c>
      <c r="G281" s="47" t="str">
        <f t="shared" si="626"/>
        <v/>
      </c>
      <c r="H281" s="47" t="str">
        <f t="shared" si="626"/>
        <v/>
      </c>
      <c r="I281" s="48" t="str">
        <f>IF(I282="","",IF(ISTEXT(I284),"外",""))</f>
        <v/>
      </c>
      <c r="J281" s="48" t="str">
        <f t="shared" ref="J281" si="627">IF(J282="","",IF(ISTEXT(J284),"外",""))</f>
        <v/>
      </c>
      <c r="K281" s="48" t="str">
        <f t="shared" ref="K281" si="628">IF(K282="","",IF(ISTEXT(K284),"外",""))</f>
        <v/>
      </c>
      <c r="L281" s="48" t="str">
        <f t="shared" ref="L281" si="629">IF(L282="","",IF(ISTEXT(L284),"外",""))</f>
        <v/>
      </c>
      <c r="M281" s="48" t="str">
        <f t="shared" ref="M281" si="630">IF(M282="","",IF(ISTEXT(M284),"外",""))</f>
        <v/>
      </c>
      <c r="N281" s="48" t="str">
        <f t="shared" ref="N281" si="631">IF(N282="","",IF(ISTEXT(N284),"外",""))</f>
        <v/>
      </c>
      <c r="O281" s="48" t="str">
        <f t="shared" ref="O281" si="632">IF(O282="","",IF(ISTEXT(O284),"外",""))</f>
        <v/>
      </c>
      <c r="P281" s="48" t="str">
        <f t="shared" ref="P281" si="633">IF(P282="","",IF(ISTEXT(P284),"外",""))</f>
        <v/>
      </c>
      <c r="Q281" s="48" t="str">
        <f t="shared" ref="Q281" si="634">IF(Q282="","",IF(ISTEXT(Q284),"外",""))</f>
        <v/>
      </c>
      <c r="R281" s="48" t="str">
        <f t="shared" ref="R281" si="635">IF(R282="","",IF(ISTEXT(R284),"外",""))</f>
        <v/>
      </c>
      <c r="S281" s="48" t="str">
        <f t="shared" ref="S281" si="636">IF(S282="","",IF(ISTEXT(S284),"外",""))</f>
        <v/>
      </c>
      <c r="T281" s="48" t="str">
        <f t="shared" ref="T281" si="637">IF(T282="","",IF(ISTEXT(T284),"外",""))</f>
        <v/>
      </c>
      <c r="U281" s="48" t="str">
        <f t="shared" ref="U281" si="638">IF(U282="","",IF(ISTEXT(U284),"外",""))</f>
        <v/>
      </c>
      <c r="V281" s="48" t="str">
        <f t="shared" ref="V281" si="639">IF(V282="","",IF(ISTEXT(V284),"外",""))</f>
        <v/>
      </c>
      <c r="W281" s="48" t="str">
        <f t="shared" ref="W281" si="640">IF(W282="","",IF(ISTEXT(W284),"外",""))</f>
        <v/>
      </c>
      <c r="X281" s="48" t="str">
        <f t="shared" ref="X281" si="641">IF(X282="","",IF(ISTEXT(X284),"外",""))</f>
        <v/>
      </c>
      <c r="Y281" s="48" t="str">
        <f t="shared" ref="Y281" si="642">IF(Y282="","",IF(ISTEXT(Y284),"外",""))</f>
        <v/>
      </c>
      <c r="Z281" s="48" t="str">
        <f t="shared" ref="Z281" si="643">IF(Z282="","",IF(ISTEXT(Z284),"外",""))</f>
        <v/>
      </c>
      <c r="AA281" s="48" t="str">
        <f t="shared" ref="AA281" si="644">IF(AA282="","",IF(ISTEXT(AA284),"外",""))</f>
        <v/>
      </c>
      <c r="AB281" s="48" t="str">
        <f t="shared" ref="AB281" si="645">IF(AB282="","",IF(ISTEXT(AB284),"外",""))</f>
        <v/>
      </c>
      <c r="AC281" s="48" t="str">
        <f t="shared" ref="AC281" si="646">IF(AC282="","",IF(ISTEXT(AC284),"外",""))</f>
        <v/>
      </c>
      <c r="AD281" s="48" t="str">
        <f t="shared" ref="AD281" si="647">IF(AD282="","",IF(ISTEXT(AD284),"外",""))</f>
        <v/>
      </c>
      <c r="AE281" s="48" t="str">
        <f t="shared" ref="AE281" si="648">IF(AE282="","",IF(ISTEXT(AE284),"外",""))</f>
        <v/>
      </c>
      <c r="AF281" s="48" t="str">
        <f t="shared" ref="AF281" si="649">IF(AF282="","",IF(ISTEXT(AF284),"外",""))</f>
        <v/>
      </c>
      <c r="AG281" s="48" t="str">
        <f t="shared" ref="AG281" si="650">IF(AG282="","",IF(ISTEXT(AG284),"外",""))</f>
        <v/>
      </c>
      <c r="AI281" s="14" t="s">
        <v>38</v>
      </c>
      <c r="AJ281" s="41">
        <f>COUNTIF(C281:AG281,"外")</f>
        <v>0</v>
      </c>
      <c r="AL281" s="42"/>
      <c r="AM281" s="42">
        <f>AJ281</f>
        <v>0</v>
      </c>
      <c r="AN281" s="42"/>
      <c r="AO281" s="42"/>
      <c r="AP281" s="42"/>
      <c r="AQ281" s="44"/>
      <c r="AR281" s="44"/>
    </row>
    <row r="282" spans="1:44">
      <c r="B282" s="3" t="s">
        <v>9</v>
      </c>
      <c r="C282" s="31">
        <f>IF(EDATE(B259,1)&gt;$G$9,"",EDATE(B259,1))</f>
        <v>46296</v>
      </c>
      <c r="D282" s="11">
        <f t="shared" ref="D282:AG282" si="651">IF(MONTH($C282)&lt;MONTH($C282+C$1),"",IF(($C282+C$1)&gt;$G$9,"",IF(C282=EOMONTH(($C282-DAY($C282)+D$1),0),"",IF(C282="","",C282+1))))</f>
        <v>46297</v>
      </c>
      <c r="E282" s="11">
        <f t="shared" si="651"/>
        <v>46298</v>
      </c>
      <c r="F282" s="11">
        <f t="shared" si="651"/>
        <v>46299</v>
      </c>
      <c r="G282" s="11">
        <f t="shared" si="651"/>
        <v>46300</v>
      </c>
      <c r="H282" s="11">
        <f t="shared" si="651"/>
        <v>46301</v>
      </c>
      <c r="I282" s="11">
        <f t="shared" si="651"/>
        <v>46302</v>
      </c>
      <c r="J282" s="11">
        <f t="shared" si="651"/>
        <v>46303</v>
      </c>
      <c r="K282" s="11">
        <f t="shared" si="651"/>
        <v>46304</v>
      </c>
      <c r="L282" s="11">
        <f t="shared" si="651"/>
        <v>46305</v>
      </c>
      <c r="M282" s="11">
        <f t="shared" si="651"/>
        <v>46306</v>
      </c>
      <c r="N282" s="11">
        <f t="shared" si="651"/>
        <v>46307</v>
      </c>
      <c r="O282" s="11">
        <f t="shared" si="651"/>
        <v>46308</v>
      </c>
      <c r="P282" s="11">
        <f t="shared" si="651"/>
        <v>46309</v>
      </c>
      <c r="Q282" s="11">
        <f t="shared" si="651"/>
        <v>46310</v>
      </c>
      <c r="R282" s="11">
        <f t="shared" si="651"/>
        <v>46311</v>
      </c>
      <c r="S282" s="11">
        <f t="shared" si="651"/>
        <v>46312</v>
      </c>
      <c r="T282" s="11">
        <f t="shared" si="651"/>
        <v>46313</v>
      </c>
      <c r="U282" s="11">
        <f t="shared" si="651"/>
        <v>46314</v>
      </c>
      <c r="V282" s="11">
        <f t="shared" si="651"/>
        <v>46315</v>
      </c>
      <c r="W282" s="11">
        <f t="shared" si="651"/>
        <v>46316</v>
      </c>
      <c r="X282" s="11">
        <f t="shared" si="651"/>
        <v>46317</v>
      </c>
      <c r="Y282" s="11">
        <f t="shared" si="651"/>
        <v>46318</v>
      </c>
      <c r="Z282" s="11">
        <f t="shared" si="651"/>
        <v>46319</v>
      </c>
      <c r="AA282" s="11">
        <f t="shared" si="651"/>
        <v>46320</v>
      </c>
      <c r="AB282" s="11">
        <f t="shared" si="651"/>
        <v>46321</v>
      </c>
      <c r="AC282" s="11">
        <f t="shared" si="651"/>
        <v>46322</v>
      </c>
      <c r="AD282" s="11">
        <f t="shared" si="651"/>
        <v>46323</v>
      </c>
      <c r="AE282" s="11">
        <f t="shared" si="651"/>
        <v>46324</v>
      </c>
      <c r="AF282" s="11">
        <f t="shared" si="651"/>
        <v>46325</v>
      </c>
      <c r="AG282" s="12">
        <f t="shared" si="651"/>
        <v>46326</v>
      </c>
      <c r="AH282" s="4"/>
      <c r="AI282" s="14" t="s">
        <v>42</v>
      </c>
      <c r="AJ282" s="41">
        <f>COUNT(C282:AG282)-AJ284</f>
        <v>31</v>
      </c>
      <c r="AL282" s="44"/>
      <c r="AM282" s="44"/>
      <c r="AN282" s="44">
        <f>AJ282</f>
        <v>31</v>
      </c>
      <c r="AO282" s="44"/>
      <c r="AP282" s="44"/>
      <c r="AQ282" s="44"/>
      <c r="AR282" s="44"/>
    </row>
    <row r="283" spans="1:44">
      <c r="B283" s="5" t="s">
        <v>4</v>
      </c>
      <c r="C283" s="18" t="str">
        <f t="shared" ref="C283:AG283" si="652">TEXT(C282,"aaa")</f>
        <v>木</v>
      </c>
      <c r="D283" s="16" t="str">
        <f t="shared" si="652"/>
        <v>金</v>
      </c>
      <c r="E283" s="16" t="str">
        <f t="shared" si="652"/>
        <v>土</v>
      </c>
      <c r="F283" s="16" t="str">
        <f t="shared" si="652"/>
        <v>日</v>
      </c>
      <c r="G283" s="16" t="str">
        <f t="shared" si="652"/>
        <v>月</v>
      </c>
      <c r="H283" s="16" t="str">
        <f t="shared" si="652"/>
        <v>火</v>
      </c>
      <c r="I283" s="16" t="str">
        <f t="shared" si="652"/>
        <v>水</v>
      </c>
      <c r="J283" s="16" t="str">
        <f t="shared" si="652"/>
        <v>木</v>
      </c>
      <c r="K283" s="16" t="str">
        <f t="shared" si="652"/>
        <v>金</v>
      </c>
      <c r="L283" s="16" t="str">
        <f t="shared" si="652"/>
        <v>土</v>
      </c>
      <c r="M283" s="16" t="str">
        <f t="shared" si="652"/>
        <v>日</v>
      </c>
      <c r="N283" s="16" t="str">
        <f t="shared" si="652"/>
        <v>月</v>
      </c>
      <c r="O283" s="16" t="str">
        <f t="shared" si="652"/>
        <v>火</v>
      </c>
      <c r="P283" s="16" t="str">
        <f t="shared" si="652"/>
        <v>水</v>
      </c>
      <c r="Q283" s="16" t="str">
        <f t="shared" si="652"/>
        <v>木</v>
      </c>
      <c r="R283" s="16" t="str">
        <f t="shared" si="652"/>
        <v>金</v>
      </c>
      <c r="S283" s="16" t="str">
        <f t="shared" si="652"/>
        <v>土</v>
      </c>
      <c r="T283" s="16" t="str">
        <f t="shared" si="652"/>
        <v>日</v>
      </c>
      <c r="U283" s="16" t="str">
        <f t="shared" si="652"/>
        <v>月</v>
      </c>
      <c r="V283" s="16" t="str">
        <f t="shared" si="652"/>
        <v>火</v>
      </c>
      <c r="W283" s="16" t="str">
        <f t="shared" si="652"/>
        <v>水</v>
      </c>
      <c r="X283" s="16" t="str">
        <f t="shared" si="652"/>
        <v>木</v>
      </c>
      <c r="Y283" s="16" t="str">
        <f t="shared" si="652"/>
        <v>金</v>
      </c>
      <c r="Z283" s="16" t="str">
        <f t="shared" si="652"/>
        <v>土</v>
      </c>
      <c r="AA283" s="16" t="str">
        <f t="shared" si="652"/>
        <v>日</v>
      </c>
      <c r="AB283" s="16" t="str">
        <f t="shared" si="652"/>
        <v>月</v>
      </c>
      <c r="AC283" s="16" t="str">
        <f t="shared" si="652"/>
        <v>火</v>
      </c>
      <c r="AD283" s="16" t="str">
        <f t="shared" si="652"/>
        <v>水</v>
      </c>
      <c r="AE283" s="16" t="str">
        <f t="shared" si="652"/>
        <v>木</v>
      </c>
      <c r="AF283" s="16" t="str">
        <f t="shared" si="652"/>
        <v>金</v>
      </c>
      <c r="AG283" s="17" t="str">
        <f t="shared" si="652"/>
        <v>土</v>
      </c>
      <c r="AH283" s="1"/>
      <c r="AI283" s="14" t="s">
        <v>30</v>
      </c>
      <c r="AJ283" s="41">
        <f>COUNTIFS(C283:AG283,"土",C284:AG284,"")+COUNTIFS(C283:AG283,"日",C284:AG284,"")</f>
        <v>9</v>
      </c>
      <c r="AL283" s="44"/>
      <c r="AM283" s="44"/>
      <c r="AN283" s="44"/>
      <c r="AO283" s="44">
        <f>AJ283</f>
        <v>9</v>
      </c>
      <c r="AP283" s="44"/>
      <c r="AQ283" s="44"/>
      <c r="AR283" s="44"/>
    </row>
    <row r="284" spans="1:44" ht="13.5" customHeight="1">
      <c r="B284" s="91" t="s">
        <v>13</v>
      </c>
      <c r="C284" s="93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116"/>
      <c r="AC284" s="116"/>
      <c r="AD284" s="116"/>
      <c r="AE284" s="90"/>
      <c r="AF284" s="90"/>
      <c r="AG284" s="111"/>
      <c r="AH284" s="1"/>
      <c r="AI284" s="14" t="s">
        <v>43</v>
      </c>
      <c r="AJ284" s="41">
        <f>COUNTA(C284:AG285)</f>
        <v>0</v>
      </c>
      <c r="AL284" s="44"/>
      <c r="AM284" s="44"/>
      <c r="AN284" s="45"/>
      <c r="AO284" s="44"/>
      <c r="AP284" s="44">
        <f>AJ284</f>
        <v>0</v>
      </c>
      <c r="AQ284" s="44"/>
      <c r="AR284" s="44"/>
    </row>
    <row r="285" spans="1:44" ht="13.5" customHeight="1">
      <c r="B285" s="92"/>
      <c r="C285" s="93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117"/>
      <c r="AC285" s="117"/>
      <c r="AD285" s="117"/>
      <c r="AE285" s="90"/>
      <c r="AF285" s="90"/>
      <c r="AG285" s="111"/>
      <c r="AH285" s="1"/>
      <c r="AI285" s="14" t="s">
        <v>29</v>
      </c>
      <c r="AJ285" s="41">
        <f>COUNTA(C286:AG287)</f>
        <v>9</v>
      </c>
      <c r="AL285" s="44"/>
      <c r="AM285" s="44"/>
      <c r="AN285" s="44"/>
      <c r="AO285" s="44"/>
      <c r="AP285" s="44"/>
      <c r="AQ285" s="44">
        <f>AJ285</f>
        <v>9</v>
      </c>
      <c r="AR285" s="44"/>
    </row>
    <row r="286" spans="1:44" ht="13.5" customHeight="1">
      <c r="B286" s="112" t="s">
        <v>0</v>
      </c>
      <c r="C286" s="115"/>
      <c r="D286" s="124"/>
      <c r="E286" s="115" t="s">
        <v>6</v>
      </c>
      <c r="F286" s="115" t="s">
        <v>6</v>
      </c>
      <c r="G286" s="115"/>
      <c r="H286" s="115"/>
      <c r="I286" s="115"/>
      <c r="J286" s="115"/>
      <c r="K286" s="115"/>
      <c r="L286" s="115" t="s">
        <v>6</v>
      </c>
      <c r="M286" s="115" t="s">
        <v>6</v>
      </c>
      <c r="N286" s="115"/>
      <c r="O286" s="115"/>
      <c r="P286" s="115"/>
      <c r="Q286" s="115"/>
      <c r="R286" s="115"/>
      <c r="S286" s="115" t="s">
        <v>6</v>
      </c>
      <c r="T286" s="115" t="s">
        <v>6</v>
      </c>
      <c r="U286" s="115"/>
      <c r="V286" s="115"/>
      <c r="W286" s="115"/>
      <c r="X286" s="115"/>
      <c r="Y286" s="115"/>
      <c r="Z286" s="115" t="s">
        <v>6</v>
      </c>
      <c r="AA286" s="115" t="s">
        <v>6</v>
      </c>
      <c r="AB286" s="124"/>
      <c r="AC286" s="124"/>
      <c r="AD286" s="124"/>
      <c r="AE286" s="115"/>
      <c r="AF286" s="115"/>
      <c r="AG286" s="126" t="s">
        <v>6</v>
      </c>
      <c r="AH286" s="1"/>
      <c r="AI286" s="14" t="s">
        <v>7</v>
      </c>
      <c r="AJ286" s="7">
        <f>ROUNDDOWN(AJ285/AJ280,3)</f>
        <v>0.28999999999999998</v>
      </c>
      <c r="AL286" s="44"/>
      <c r="AM286" s="44"/>
      <c r="AN286" s="44"/>
      <c r="AO286" s="44"/>
      <c r="AP286" s="44"/>
      <c r="AQ286" s="44"/>
      <c r="AR286" s="44"/>
    </row>
    <row r="287" spans="1:44">
      <c r="B287" s="113"/>
      <c r="C287" s="115"/>
      <c r="D287" s="131"/>
      <c r="E287" s="115"/>
      <c r="F287" s="115"/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25"/>
      <c r="AC287" s="125"/>
      <c r="AD287" s="125"/>
      <c r="AE287" s="115"/>
      <c r="AF287" s="115"/>
      <c r="AG287" s="126"/>
      <c r="AH287" s="1"/>
      <c r="AI287" s="14" t="s">
        <v>8</v>
      </c>
      <c r="AJ287" s="6">
        <f>COUNTA(C288:AG288)</f>
        <v>9</v>
      </c>
      <c r="AL287" s="44"/>
      <c r="AM287" s="44"/>
      <c r="AN287" s="44"/>
      <c r="AO287" s="44"/>
      <c r="AP287" s="44"/>
      <c r="AQ287" s="44"/>
      <c r="AR287" s="44">
        <f>AJ287</f>
        <v>9</v>
      </c>
    </row>
    <row r="288" spans="1:44">
      <c r="B288" s="120" t="s">
        <v>5</v>
      </c>
      <c r="C288" s="118"/>
      <c r="D288" s="129"/>
      <c r="E288" s="118" t="s">
        <v>6</v>
      </c>
      <c r="F288" s="118" t="s">
        <v>6</v>
      </c>
      <c r="G288" s="118"/>
      <c r="H288" s="118"/>
      <c r="I288" s="118"/>
      <c r="J288" s="118"/>
      <c r="K288" s="118"/>
      <c r="L288" s="118" t="s">
        <v>6</v>
      </c>
      <c r="M288" s="118" t="s">
        <v>6</v>
      </c>
      <c r="N288" s="118"/>
      <c r="O288" s="118"/>
      <c r="P288" s="118"/>
      <c r="Q288" s="118"/>
      <c r="R288" s="118"/>
      <c r="S288" s="118" t="s">
        <v>6</v>
      </c>
      <c r="T288" s="118" t="s">
        <v>6</v>
      </c>
      <c r="U288" s="118"/>
      <c r="V288" s="118"/>
      <c r="W288" s="118"/>
      <c r="X288" s="118"/>
      <c r="Y288" s="118"/>
      <c r="Z288" s="118" t="s">
        <v>6</v>
      </c>
      <c r="AA288" s="118" t="s">
        <v>6</v>
      </c>
      <c r="AB288" s="129"/>
      <c r="AC288" s="129"/>
      <c r="AD288" s="129"/>
      <c r="AE288" s="118"/>
      <c r="AF288" s="118"/>
      <c r="AG288" s="127" t="s">
        <v>6</v>
      </c>
      <c r="AH288" s="1"/>
      <c r="AI288" s="14" t="s">
        <v>3</v>
      </c>
      <c r="AJ288" s="7">
        <f>ROUNDDOWN(AJ287/AJ280,3)</f>
        <v>0.28999999999999998</v>
      </c>
      <c r="AL288" s="50"/>
      <c r="AM288" s="50"/>
      <c r="AN288" s="50"/>
      <c r="AO288" s="50"/>
      <c r="AP288" s="50"/>
      <c r="AQ288" s="50"/>
      <c r="AR288" s="50"/>
    </row>
    <row r="289" spans="1:44">
      <c r="B289" s="121"/>
      <c r="C289" s="119"/>
      <c r="D289" s="134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30"/>
      <c r="AC289" s="130"/>
      <c r="AD289" s="130"/>
      <c r="AE289" s="119"/>
      <c r="AF289" s="119"/>
      <c r="AG289" s="128"/>
      <c r="AH289" s="1"/>
      <c r="AI289" s="14" t="s">
        <v>31</v>
      </c>
      <c r="AJ289" s="32" t="str">
        <f>IF(7&gt;COUNT($C282:$AG282),"対象外",IF(OR(AJ287&gt;=AJ283,AJ288&gt;=0.285),"達成","未達成"))</f>
        <v>達成</v>
      </c>
      <c r="AL289" s="50"/>
      <c r="AM289" s="50"/>
      <c r="AN289" s="50"/>
      <c r="AO289" s="50"/>
      <c r="AP289" s="50"/>
      <c r="AQ289" s="50"/>
      <c r="AR289" s="50"/>
    </row>
    <row r="290" spans="1:44">
      <c r="B290" s="52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1"/>
      <c r="AI290" s="61"/>
      <c r="AJ290" s="62"/>
      <c r="AL290" s="50"/>
      <c r="AM290" s="50"/>
      <c r="AN290" s="50"/>
      <c r="AO290" s="50"/>
      <c r="AP290" s="50"/>
      <c r="AQ290" s="50"/>
      <c r="AR290" s="50"/>
    </row>
    <row r="291" spans="1:44" ht="9.75" customHeight="1"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1"/>
      <c r="AI291" s="36"/>
      <c r="AJ291" s="37"/>
      <c r="AL291" s="42" t="s">
        <v>41</v>
      </c>
      <c r="AM291" s="42" t="s">
        <v>38</v>
      </c>
      <c r="AN291" s="42" t="s">
        <v>42</v>
      </c>
      <c r="AO291" s="42" t="s">
        <v>30</v>
      </c>
      <c r="AP291" s="42" t="s">
        <v>43</v>
      </c>
      <c r="AQ291" s="42" t="s">
        <v>29</v>
      </c>
      <c r="AR291" s="42" t="s">
        <v>8</v>
      </c>
    </row>
    <row r="292" spans="1:44" ht="13.5" customHeight="1">
      <c r="A292" s="40" t="s">
        <v>16</v>
      </c>
      <c r="B292" s="15">
        <f>C294</f>
        <v>46327</v>
      </c>
      <c r="C292" s="2" t="s">
        <v>15</v>
      </c>
      <c r="D292" s="2"/>
      <c r="E292" s="2"/>
      <c r="F292" s="2"/>
      <c r="J292" s="2"/>
      <c r="K292" s="2"/>
      <c r="L292" s="2"/>
      <c r="P292" s="2"/>
      <c r="Q292" s="2"/>
      <c r="R292" s="2"/>
      <c r="V292" s="2"/>
      <c r="W292" s="2"/>
      <c r="X292" s="2"/>
      <c r="AB292" s="2"/>
      <c r="AC292" s="2"/>
      <c r="AD292" s="2"/>
      <c r="AF292" s="1"/>
      <c r="AI292" s="13" t="s">
        <v>41</v>
      </c>
      <c r="AJ292" s="46">
        <f>COUNT(C294:AG294)-AJ293</f>
        <v>30</v>
      </c>
      <c r="AL292" s="43">
        <f>AJ292</f>
        <v>30</v>
      </c>
      <c r="AM292" s="42"/>
      <c r="AN292" s="42"/>
      <c r="AO292" s="42"/>
      <c r="AP292" s="42"/>
      <c r="AQ292" s="44"/>
      <c r="AR292" s="44"/>
    </row>
    <row r="293" spans="1:44">
      <c r="B293" s="34" t="s">
        <v>39</v>
      </c>
      <c r="C293" s="47" t="str">
        <f t="shared" ref="C293:H293" si="653">IF(C294="","",IF(OR(ISTEXT(C296),COUNT($C294:$AG294)&lt;7),"外",""))</f>
        <v/>
      </c>
      <c r="D293" s="47" t="str">
        <f t="shared" si="653"/>
        <v/>
      </c>
      <c r="E293" s="47" t="str">
        <f t="shared" si="653"/>
        <v/>
      </c>
      <c r="F293" s="47" t="str">
        <f t="shared" si="653"/>
        <v/>
      </c>
      <c r="G293" s="47" t="str">
        <f t="shared" si="653"/>
        <v/>
      </c>
      <c r="H293" s="47" t="str">
        <f t="shared" si="653"/>
        <v/>
      </c>
      <c r="I293" s="48" t="str">
        <f>IF(I294="","",IF(ISTEXT(I296),"外",""))</f>
        <v/>
      </c>
      <c r="J293" s="48" t="str">
        <f t="shared" ref="J293" si="654">IF(J294="","",IF(ISTEXT(J296),"外",""))</f>
        <v/>
      </c>
      <c r="K293" s="48" t="str">
        <f t="shared" ref="K293" si="655">IF(K294="","",IF(ISTEXT(K296),"外",""))</f>
        <v/>
      </c>
      <c r="L293" s="48" t="str">
        <f t="shared" ref="L293" si="656">IF(L294="","",IF(ISTEXT(L296),"外",""))</f>
        <v/>
      </c>
      <c r="M293" s="48" t="str">
        <f t="shared" ref="M293" si="657">IF(M294="","",IF(ISTEXT(M296),"外",""))</f>
        <v/>
      </c>
      <c r="N293" s="48" t="str">
        <f t="shared" ref="N293" si="658">IF(N294="","",IF(ISTEXT(N296),"外",""))</f>
        <v/>
      </c>
      <c r="O293" s="48" t="str">
        <f t="shared" ref="O293" si="659">IF(O294="","",IF(ISTEXT(O296),"外",""))</f>
        <v/>
      </c>
      <c r="P293" s="48" t="str">
        <f t="shared" ref="P293" si="660">IF(P294="","",IF(ISTEXT(P296),"外",""))</f>
        <v/>
      </c>
      <c r="Q293" s="48" t="str">
        <f t="shared" ref="Q293" si="661">IF(Q294="","",IF(ISTEXT(Q296),"外",""))</f>
        <v/>
      </c>
      <c r="R293" s="48" t="str">
        <f t="shared" ref="R293" si="662">IF(R294="","",IF(ISTEXT(R296),"外",""))</f>
        <v/>
      </c>
      <c r="S293" s="48" t="str">
        <f t="shared" ref="S293" si="663">IF(S294="","",IF(ISTEXT(S296),"外",""))</f>
        <v/>
      </c>
      <c r="T293" s="48" t="str">
        <f t="shared" ref="T293" si="664">IF(T294="","",IF(ISTEXT(T296),"外",""))</f>
        <v/>
      </c>
      <c r="U293" s="48" t="str">
        <f t="shared" ref="U293" si="665">IF(U294="","",IF(ISTEXT(U296),"外",""))</f>
        <v/>
      </c>
      <c r="V293" s="48" t="str">
        <f t="shared" ref="V293" si="666">IF(V294="","",IF(ISTEXT(V296),"外",""))</f>
        <v/>
      </c>
      <c r="W293" s="48" t="str">
        <f t="shared" ref="W293" si="667">IF(W294="","",IF(ISTEXT(W296),"外",""))</f>
        <v/>
      </c>
      <c r="X293" s="48" t="str">
        <f t="shared" ref="X293" si="668">IF(X294="","",IF(ISTEXT(X296),"外",""))</f>
        <v/>
      </c>
      <c r="Y293" s="48" t="str">
        <f t="shared" ref="Y293" si="669">IF(Y294="","",IF(ISTEXT(Y296),"外",""))</f>
        <v/>
      </c>
      <c r="Z293" s="48" t="str">
        <f t="shared" ref="Z293" si="670">IF(Z294="","",IF(ISTEXT(Z296),"外",""))</f>
        <v/>
      </c>
      <c r="AA293" s="48" t="str">
        <f t="shared" ref="AA293" si="671">IF(AA294="","",IF(ISTEXT(AA296),"外",""))</f>
        <v/>
      </c>
      <c r="AB293" s="48" t="str">
        <f t="shared" ref="AB293" si="672">IF(AB294="","",IF(ISTEXT(AB296),"外",""))</f>
        <v/>
      </c>
      <c r="AC293" s="48" t="str">
        <f t="shared" ref="AC293" si="673">IF(AC294="","",IF(ISTEXT(AC296),"外",""))</f>
        <v/>
      </c>
      <c r="AD293" s="48" t="str">
        <f t="shared" ref="AD293" si="674">IF(AD294="","",IF(ISTEXT(AD296),"外",""))</f>
        <v/>
      </c>
      <c r="AE293" s="48" t="str">
        <f t="shared" ref="AE293" si="675">IF(AE294="","",IF(ISTEXT(AE296),"外",""))</f>
        <v/>
      </c>
      <c r="AF293" s="48" t="str">
        <f t="shared" ref="AF293" si="676">IF(AF294="","",IF(ISTEXT(AF296),"外",""))</f>
        <v/>
      </c>
      <c r="AG293" s="48" t="str">
        <f t="shared" ref="AG293" si="677">IF(AG294="","",IF(ISTEXT(AG296),"外",""))</f>
        <v/>
      </c>
      <c r="AI293" s="14" t="s">
        <v>38</v>
      </c>
      <c r="AJ293" s="41">
        <f>COUNTIF(C293:AG293,"外")</f>
        <v>0</v>
      </c>
      <c r="AL293" s="42"/>
      <c r="AM293" s="42">
        <f>AJ293</f>
        <v>0</v>
      </c>
      <c r="AN293" s="42"/>
      <c r="AO293" s="42"/>
      <c r="AP293" s="42"/>
      <c r="AQ293" s="44"/>
      <c r="AR293" s="44"/>
    </row>
    <row r="294" spans="1:44">
      <c r="B294" s="3" t="s">
        <v>9</v>
      </c>
      <c r="C294" s="31">
        <f>IF(EDATE(B280,1)&gt;$G$9,"",EDATE(B280,1))</f>
        <v>46327</v>
      </c>
      <c r="D294" s="11">
        <f t="shared" ref="D294:AG294" si="678">IF(MONTH($C294)&lt;MONTH($C294+C$1),"",IF(($C294+C$1)&gt;$G$9,"",IF(C294=EOMONTH(($C294-DAY($C294)+D$1),0),"",IF(C294="","",C294+1))))</f>
        <v>46328</v>
      </c>
      <c r="E294" s="11">
        <f t="shared" si="678"/>
        <v>46329</v>
      </c>
      <c r="F294" s="11">
        <f t="shared" si="678"/>
        <v>46330</v>
      </c>
      <c r="G294" s="11">
        <f t="shared" si="678"/>
        <v>46331</v>
      </c>
      <c r="H294" s="11">
        <f t="shared" si="678"/>
        <v>46332</v>
      </c>
      <c r="I294" s="11">
        <f t="shared" si="678"/>
        <v>46333</v>
      </c>
      <c r="J294" s="11">
        <f t="shared" si="678"/>
        <v>46334</v>
      </c>
      <c r="K294" s="11">
        <f t="shared" si="678"/>
        <v>46335</v>
      </c>
      <c r="L294" s="11">
        <f t="shared" si="678"/>
        <v>46336</v>
      </c>
      <c r="M294" s="11">
        <f t="shared" si="678"/>
        <v>46337</v>
      </c>
      <c r="N294" s="11">
        <f t="shared" si="678"/>
        <v>46338</v>
      </c>
      <c r="O294" s="11">
        <f t="shared" si="678"/>
        <v>46339</v>
      </c>
      <c r="P294" s="11">
        <f t="shared" si="678"/>
        <v>46340</v>
      </c>
      <c r="Q294" s="11">
        <f t="shared" si="678"/>
        <v>46341</v>
      </c>
      <c r="R294" s="11">
        <f t="shared" si="678"/>
        <v>46342</v>
      </c>
      <c r="S294" s="11">
        <f t="shared" si="678"/>
        <v>46343</v>
      </c>
      <c r="T294" s="11">
        <f t="shared" si="678"/>
        <v>46344</v>
      </c>
      <c r="U294" s="11">
        <f t="shared" si="678"/>
        <v>46345</v>
      </c>
      <c r="V294" s="11">
        <f t="shared" si="678"/>
        <v>46346</v>
      </c>
      <c r="W294" s="11">
        <f t="shared" si="678"/>
        <v>46347</v>
      </c>
      <c r="X294" s="11">
        <f t="shared" si="678"/>
        <v>46348</v>
      </c>
      <c r="Y294" s="11">
        <f t="shared" si="678"/>
        <v>46349</v>
      </c>
      <c r="Z294" s="11">
        <f t="shared" si="678"/>
        <v>46350</v>
      </c>
      <c r="AA294" s="11">
        <f t="shared" si="678"/>
        <v>46351</v>
      </c>
      <c r="AB294" s="11">
        <f t="shared" si="678"/>
        <v>46352</v>
      </c>
      <c r="AC294" s="11">
        <f t="shared" si="678"/>
        <v>46353</v>
      </c>
      <c r="AD294" s="11">
        <f t="shared" si="678"/>
        <v>46354</v>
      </c>
      <c r="AE294" s="11">
        <f t="shared" si="678"/>
        <v>46355</v>
      </c>
      <c r="AF294" s="11">
        <f t="shared" si="678"/>
        <v>46356</v>
      </c>
      <c r="AG294" s="12" t="str">
        <f t="shared" si="678"/>
        <v/>
      </c>
      <c r="AH294" s="4"/>
      <c r="AI294" s="14" t="s">
        <v>42</v>
      </c>
      <c r="AJ294" s="41">
        <f>COUNT(C294:AG294)-AJ296</f>
        <v>30</v>
      </c>
      <c r="AL294" s="44"/>
      <c r="AM294" s="44"/>
      <c r="AN294" s="44">
        <f>AJ294</f>
        <v>30</v>
      </c>
      <c r="AO294" s="44"/>
      <c r="AP294" s="44"/>
      <c r="AQ294" s="44"/>
      <c r="AR294" s="44"/>
    </row>
    <row r="295" spans="1:44">
      <c r="B295" s="5" t="s">
        <v>4</v>
      </c>
      <c r="C295" s="18" t="str">
        <f t="shared" ref="C295:AG295" si="679">TEXT(C294,"aaa")</f>
        <v>日</v>
      </c>
      <c r="D295" s="16" t="str">
        <f t="shared" si="679"/>
        <v>月</v>
      </c>
      <c r="E295" s="16" t="str">
        <f t="shared" si="679"/>
        <v>火</v>
      </c>
      <c r="F295" s="16" t="str">
        <f t="shared" si="679"/>
        <v>水</v>
      </c>
      <c r="G295" s="16" t="str">
        <f t="shared" si="679"/>
        <v>木</v>
      </c>
      <c r="H295" s="16" t="str">
        <f t="shared" si="679"/>
        <v>金</v>
      </c>
      <c r="I295" s="16" t="str">
        <f t="shared" si="679"/>
        <v>土</v>
      </c>
      <c r="J295" s="16" t="str">
        <f t="shared" si="679"/>
        <v>日</v>
      </c>
      <c r="K295" s="16" t="str">
        <f t="shared" si="679"/>
        <v>月</v>
      </c>
      <c r="L295" s="16" t="str">
        <f t="shared" si="679"/>
        <v>火</v>
      </c>
      <c r="M295" s="16" t="str">
        <f t="shared" si="679"/>
        <v>水</v>
      </c>
      <c r="N295" s="16" t="str">
        <f t="shared" si="679"/>
        <v>木</v>
      </c>
      <c r="O295" s="16" t="str">
        <f t="shared" si="679"/>
        <v>金</v>
      </c>
      <c r="P295" s="16" t="str">
        <f t="shared" si="679"/>
        <v>土</v>
      </c>
      <c r="Q295" s="16" t="str">
        <f t="shared" si="679"/>
        <v>日</v>
      </c>
      <c r="R295" s="16" t="str">
        <f t="shared" si="679"/>
        <v>月</v>
      </c>
      <c r="S295" s="16" t="str">
        <f t="shared" si="679"/>
        <v>火</v>
      </c>
      <c r="T295" s="16" t="str">
        <f t="shared" si="679"/>
        <v>水</v>
      </c>
      <c r="U295" s="16" t="str">
        <f t="shared" si="679"/>
        <v>木</v>
      </c>
      <c r="V295" s="16" t="str">
        <f t="shared" si="679"/>
        <v>金</v>
      </c>
      <c r="W295" s="16" t="str">
        <f t="shared" si="679"/>
        <v>土</v>
      </c>
      <c r="X295" s="16" t="str">
        <f t="shared" si="679"/>
        <v>日</v>
      </c>
      <c r="Y295" s="16" t="str">
        <f t="shared" si="679"/>
        <v>月</v>
      </c>
      <c r="Z295" s="16" t="str">
        <f t="shared" si="679"/>
        <v>火</v>
      </c>
      <c r="AA295" s="16" t="str">
        <f t="shared" si="679"/>
        <v>水</v>
      </c>
      <c r="AB295" s="16" t="str">
        <f t="shared" si="679"/>
        <v>木</v>
      </c>
      <c r="AC295" s="16" t="str">
        <f t="shared" si="679"/>
        <v>金</v>
      </c>
      <c r="AD295" s="16" t="str">
        <f t="shared" si="679"/>
        <v>土</v>
      </c>
      <c r="AE295" s="16" t="str">
        <f t="shared" si="679"/>
        <v>日</v>
      </c>
      <c r="AF295" s="16" t="str">
        <f t="shared" si="679"/>
        <v>月</v>
      </c>
      <c r="AG295" s="17" t="str">
        <f t="shared" si="679"/>
        <v/>
      </c>
      <c r="AH295" s="1"/>
      <c r="AI295" s="14" t="s">
        <v>30</v>
      </c>
      <c r="AJ295" s="41">
        <f>COUNTIFS(C295:AG295,"土",C296:AG296,"")+COUNTIFS(C295:AG295,"日",C296:AG296,"")</f>
        <v>9</v>
      </c>
      <c r="AL295" s="44"/>
      <c r="AM295" s="44"/>
      <c r="AN295" s="44"/>
      <c r="AO295" s="44">
        <f>AJ295</f>
        <v>9</v>
      </c>
      <c r="AP295" s="44"/>
      <c r="AQ295" s="44"/>
      <c r="AR295" s="44"/>
    </row>
    <row r="296" spans="1:44" ht="13.5" customHeight="1">
      <c r="B296" s="91" t="s">
        <v>13</v>
      </c>
      <c r="C296" s="93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116"/>
      <c r="AC296" s="116"/>
      <c r="AD296" s="116"/>
      <c r="AE296" s="90"/>
      <c r="AF296" s="90"/>
      <c r="AG296" s="111"/>
      <c r="AH296" s="1"/>
      <c r="AI296" s="14" t="s">
        <v>43</v>
      </c>
      <c r="AJ296" s="41">
        <f>COUNTA(C296:AG297)</f>
        <v>0</v>
      </c>
      <c r="AL296" s="44"/>
      <c r="AM296" s="44"/>
      <c r="AN296" s="45"/>
      <c r="AO296" s="44"/>
      <c r="AP296" s="44">
        <f>AJ296</f>
        <v>0</v>
      </c>
      <c r="AQ296" s="44"/>
      <c r="AR296" s="44"/>
    </row>
    <row r="297" spans="1:44" ht="13.5" customHeight="1">
      <c r="B297" s="92"/>
      <c r="C297" s="93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117"/>
      <c r="AC297" s="117"/>
      <c r="AD297" s="117"/>
      <c r="AE297" s="90"/>
      <c r="AF297" s="90"/>
      <c r="AG297" s="111"/>
      <c r="AH297" s="1"/>
      <c r="AI297" s="14" t="s">
        <v>29</v>
      </c>
      <c r="AJ297" s="41">
        <f>COUNTA(C298:AG299)</f>
        <v>9</v>
      </c>
      <c r="AL297" s="44"/>
      <c r="AM297" s="44"/>
      <c r="AN297" s="44"/>
      <c r="AO297" s="44"/>
      <c r="AP297" s="44"/>
      <c r="AQ297" s="44">
        <f>AJ297</f>
        <v>9</v>
      </c>
      <c r="AR297" s="44"/>
    </row>
    <row r="298" spans="1:44" ht="13.5" customHeight="1">
      <c r="B298" s="112" t="s">
        <v>0</v>
      </c>
      <c r="C298" s="115" t="s">
        <v>6</v>
      </c>
      <c r="D298" s="115"/>
      <c r="E298" s="115"/>
      <c r="F298" s="115"/>
      <c r="G298" s="115"/>
      <c r="H298" s="115"/>
      <c r="I298" s="115" t="s">
        <v>6</v>
      </c>
      <c r="J298" s="115" t="s">
        <v>6</v>
      </c>
      <c r="K298" s="115"/>
      <c r="L298" s="115"/>
      <c r="M298" s="115"/>
      <c r="N298" s="115"/>
      <c r="O298" s="115"/>
      <c r="P298" s="115" t="s">
        <v>6</v>
      </c>
      <c r="Q298" s="115" t="s">
        <v>6</v>
      </c>
      <c r="R298" s="115"/>
      <c r="S298" s="115"/>
      <c r="T298" s="115"/>
      <c r="U298" s="115"/>
      <c r="V298" s="115"/>
      <c r="W298" s="115" t="s">
        <v>6</v>
      </c>
      <c r="X298" s="115" t="s">
        <v>6</v>
      </c>
      <c r="Y298" s="115"/>
      <c r="Z298" s="115"/>
      <c r="AA298" s="115"/>
      <c r="AB298" s="124"/>
      <c r="AC298" s="124"/>
      <c r="AD298" s="115" t="s">
        <v>6</v>
      </c>
      <c r="AE298" s="115" t="s">
        <v>6</v>
      </c>
      <c r="AF298" s="115"/>
      <c r="AG298" s="126"/>
      <c r="AH298" s="1"/>
      <c r="AI298" s="14" t="s">
        <v>7</v>
      </c>
      <c r="AJ298" s="7">
        <f>ROUNDDOWN(AJ297/AJ292,3)</f>
        <v>0.3</v>
      </c>
      <c r="AL298" s="44"/>
      <c r="AM298" s="44"/>
      <c r="AN298" s="44"/>
      <c r="AO298" s="44"/>
      <c r="AP298" s="44"/>
      <c r="AQ298" s="44"/>
      <c r="AR298" s="44"/>
    </row>
    <row r="299" spans="1:44">
      <c r="B299" s="113"/>
      <c r="C299" s="115"/>
      <c r="D299" s="115"/>
      <c r="E299" s="115"/>
      <c r="F299" s="115"/>
      <c r="G299" s="115"/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25"/>
      <c r="AC299" s="125"/>
      <c r="AD299" s="115"/>
      <c r="AE299" s="115"/>
      <c r="AF299" s="115"/>
      <c r="AG299" s="126"/>
      <c r="AH299" s="1"/>
      <c r="AI299" s="14" t="s">
        <v>8</v>
      </c>
      <c r="AJ299" s="6">
        <f>COUNTA(C300:AG300)</f>
        <v>9</v>
      </c>
      <c r="AL299" s="44"/>
      <c r="AM299" s="44"/>
      <c r="AN299" s="44"/>
      <c r="AO299" s="44"/>
      <c r="AP299" s="44"/>
      <c r="AQ299" s="44"/>
      <c r="AR299" s="44">
        <f>AJ299</f>
        <v>9</v>
      </c>
    </row>
    <row r="300" spans="1:44">
      <c r="B300" s="120" t="s">
        <v>5</v>
      </c>
      <c r="C300" s="118" t="s">
        <v>6</v>
      </c>
      <c r="D300" s="118"/>
      <c r="E300" s="118"/>
      <c r="F300" s="118"/>
      <c r="G300" s="118"/>
      <c r="H300" s="118"/>
      <c r="I300" s="118" t="s">
        <v>6</v>
      </c>
      <c r="J300" s="118" t="s">
        <v>6</v>
      </c>
      <c r="K300" s="118"/>
      <c r="L300" s="118"/>
      <c r="M300" s="118"/>
      <c r="N300" s="118"/>
      <c r="O300" s="118"/>
      <c r="P300" s="118" t="s">
        <v>6</v>
      </c>
      <c r="Q300" s="118" t="s">
        <v>6</v>
      </c>
      <c r="R300" s="118"/>
      <c r="S300" s="118"/>
      <c r="T300" s="118"/>
      <c r="U300" s="118"/>
      <c r="V300" s="118"/>
      <c r="W300" s="118" t="s">
        <v>6</v>
      </c>
      <c r="X300" s="118" t="s">
        <v>6</v>
      </c>
      <c r="Y300" s="118"/>
      <c r="Z300" s="118"/>
      <c r="AA300" s="118"/>
      <c r="AB300" s="129"/>
      <c r="AC300" s="129"/>
      <c r="AD300" s="118" t="s">
        <v>6</v>
      </c>
      <c r="AE300" s="118" t="s">
        <v>6</v>
      </c>
      <c r="AF300" s="118"/>
      <c r="AG300" s="127"/>
      <c r="AH300" s="1"/>
      <c r="AI300" s="14" t="s">
        <v>3</v>
      </c>
      <c r="AJ300" s="7">
        <f>ROUNDDOWN(AJ299/AJ292,3)</f>
        <v>0.3</v>
      </c>
      <c r="AL300" s="50"/>
      <c r="AM300" s="50"/>
      <c r="AN300" s="50"/>
      <c r="AO300" s="50"/>
      <c r="AP300" s="50"/>
      <c r="AQ300" s="50"/>
      <c r="AR300" s="50"/>
    </row>
    <row r="301" spans="1:44">
      <c r="B301" s="121"/>
      <c r="C301" s="119"/>
      <c r="D301" s="119"/>
      <c r="E301" s="119"/>
      <c r="F301" s="11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30"/>
      <c r="AC301" s="130"/>
      <c r="AD301" s="119"/>
      <c r="AE301" s="119"/>
      <c r="AF301" s="119"/>
      <c r="AG301" s="128"/>
      <c r="AH301" s="1"/>
      <c r="AI301" s="14" t="s">
        <v>31</v>
      </c>
      <c r="AJ301" s="32" t="str">
        <f>IF(7&gt;COUNT($C294:$AG294),"対象外",IF(OR(AJ299&gt;=AJ295,AJ300&gt;=0.285),"達成","未達成"))</f>
        <v>達成</v>
      </c>
      <c r="AL301" s="50"/>
      <c r="AM301" s="50"/>
      <c r="AN301" s="50"/>
      <c r="AO301" s="50"/>
      <c r="AP301" s="50"/>
      <c r="AQ301" s="50"/>
      <c r="AR301" s="50"/>
    </row>
    <row r="302" spans="1:44">
      <c r="B302" s="52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1"/>
      <c r="AI302" s="61"/>
      <c r="AJ302" s="62"/>
      <c r="AL302" s="50"/>
      <c r="AM302" s="50"/>
      <c r="AN302" s="50"/>
      <c r="AO302" s="50"/>
      <c r="AP302" s="50"/>
      <c r="AQ302" s="50"/>
      <c r="AR302" s="50"/>
    </row>
    <row r="303" spans="1:44" ht="9.75" customHeight="1"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1"/>
      <c r="AI303" s="36"/>
      <c r="AJ303" s="37"/>
      <c r="AL303" s="42" t="s">
        <v>41</v>
      </c>
      <c r="AM303" s="42" t="s">
        <v>38</v>
      </c>
      <c r="AN303" s="42" t="s">
        <v>42</v>
      </c>
      <c r="AO303" s="42" t="s">
        <v>30</v>
      </c>
      <c r="AP303" s="42" t="s">
        <v>43</v>
      </c>
      <c r="AQ303" s="42" t="s">
        <v>29</v>
      </c>
      <c r="AR303" s="42" t="s">
        <v>8</v>
      </c>
    </row>
    <row r="304" spans="1:44" ht="13.5" customHeight="1">
      <c r="A304" s="40" t="s">
        <v>16</v>
      </c>
      <c r="B304" s="15">
        <f>C306</f>
        <v>46357</v>
      </c>
      <c r="C304" s="2" t="s">
        <v>15</v>
      </c>
      <c r="D304" s="2"/>
      <c r="E304" s="2"/>
      <c r="F304" s="2"/>
      <c r="J304" s="2"/>
      <c r="K304" s="2"/>
      <c r="L304" s="2"/>
      <c r="P304" s="2"/>
      <c r="Q304" s="2"/>
      <c r="R304" s="2"/>
      <c r="V304" s="2"/>
      <c r="W304" s="2"/>
      <c r="X304" s="2"/>
      <c r="AB304" s="2"/>
      <c r="AC304" s="2"/>
      <c r="AD304" s="2"/>
      <c r="AF304" s="1"/>
      <c r="AI304" s="13" t="s">
        <v>41</v>
      </c>
      <c r="AJ304" s="46">
        <f>COUNT(C306:AG306)-AJ305</f>
        <v>28</v>
      </c>
      <c r="AL304" s="43">
        <f>AJ304</f>
        <v>28</v>
      </c>
      <c r="AM304" s="42"/>
      <c r="AN304" s="42"/>
      <c r="AO304" s="42"/>
      <c r="AP304" s="42"/>
      <c r="AQ304" s="44"/>
      <c r="AR304" s="44"/>
    </row>
    <row r="305" spans="1:44">
      <c r="B305" s="34" t="s">
        <v>39</v>
      </c>
      <c r="C305" s="47" t="str">
        <f t="shared" ref="C305:H305" si="680">IF(C306="","",IF(OR(ISTEXT(C308),COUNT($C306:$AG306)&lt;7),"外",""))</f>
        <v/>
      </c>
      <c r="D305" s="47" t="str">
        <f t="shared" si="680"/>
        <v/>
      </c>
      <c r="E305" s="47" t="str">
        <f t="shared" si="680"/>
        <v/>
      </c>
      <c r="F305" s="47" t="str">
        <f t="shared" si="680"/>
        <v/>
      </c>
      <c r="G305" s="47" t="str">
        <f t="shared" si="680"/>
        <v/>
      </c>
      <c r="H305" s="47" t="str">
        <f t="shared" si="680"/>
        <v/>
      </c>
      <c r="I305" s="48" t="str">
        <f>IF(I306="","",IF(ISTEXT(I308),"外",""))</f>
        <v/>
      </c>
      <c r="J305" s="48" t="str">
        <f t="shared" ref="J305" si="681">IF(J306="","",IF(ISTEXT(J308),"外",""))</f>
        <v/>
      </c>
      <c r="K305" s="48" t="str">
        <f t="shared" ref="K305" si="682">IF(K306="","",IF(ISTEXT(K308),"外",""))</f>
        <v/>
      </c>
      <c r="L305" s="48" t="str">
        <f t="shared" ref="L305" si="683">IF(L306="","",IF(ISTEXT(L308),"外",""))</f>
        <v/>
      </c>
      <c r="M305" s="48" t="str">
        <f t="shared" ref="M305" si="684">IF(M306="","",IF(ISTEXT(M308),"外",""))</f>
        <v/>
      </c>
      <c r="N305" s="48" t="str">
        <f t="shared" ref="N305" si="685">IF(N306="","",IF(ISTEXT(N308),"外",""))</f>
        <v/>
      </c>
      <c r="O305" s="48" t="str">
        <f t="shared" ref="O305" si="686">IF(O306="","",IF(ISTEXT(O308),"外",""))</f>
        <v/>
      </c>
      <c r="P305" s="48" t="str">
        <f t="shared" ref="P305" si="687">IF(P306="","",IF(ISTEXT(P308),"外",""))</f>
        <v/>
      </c>
      <c r="Q305" s="48" t="str">
        <f t="shared" ref="Q305" si="688">IF(Q306="","",IF(ISTEXT(Q308),"外",""))</f>
        <v/>
      </c>
      <c r="R305" s="48" t="str">
        <f t="shared" ref="R305" si="689">IF(R306="","",IF(ISTEXT(R308),"外",""))</f>
        <v/>
      </c>
      <c r="S305" s="48" t="str">
        <f t="shared" ref="S305" si="690">IF(S306="","",IF(ISTEXT(S308),"外",""))</f>
        <v/>
      </c>
      <c r="T305" s="48" t="str">
        <f t="shared" ref="T305" si="691">IF(T306="","",IF(ISTEXT(T308),"外",""))</f>
        <v/>
      </c>
      <c r="U305" s="48" t="str">
        <f t="shared" ref="U305" si="692">IF(U306="","",IF(ISTEXT(U308),"外",""))</f>
        <v/>
      </c>
      <c r="V305" s="48" t="str">
        <f t="shared" ref="V305" si="693">IF(V306="","",IF(ISTEXT(V308),"外",""))</f>
        <v/>
      </c>
      <c r="W305" s="48" t="str">
        <f t="shared" ref="W305" si="694">IF(W306="","",IF(ISTEXT(W308),"外",""))</f>
        <v/>
      </c>
      <c r="X305" s="48" t="str">
        <f t="shared" ref="X305" si="695">IF(X306="","",IF(ISTEXT(X308),"外",""))</f>
        <v/>
      </c>
      <c r="Y305" s="48" t="str">
        <f t="shared" ref="Y305" si="696">IF(Y306="","",IF(ISTEXT(Y308),"外",""))</f>
        <v/>
      </c>
      <c r="Z305" s="48" t="str">
        <f t="shared" ref="Z305" si="697">IF(Z306="","",IF(ISTEXT(Z308),"外",""))</f>
        <v/>
      </c>
      <c r="AA305" s="48" t="str">
        <f t="shared" ref="AA305" si="698">IF(AA306="","",IF(ISTEXT(AA308),"外",""))</f>
        <v/>
      </c>
      <c r="AB305" s="48" t="str">
        <f t="shared" ref="AB305" si="699">IF(AB306="","",IF(ISTEXT(AB308),"外",""))</f>
        <v/>
      </c>
      <c r="AC305" s="48" t="str">
        <f t="shared" ref="AC305" si="700">IF(AC306="","",IF(ISTEXT(AC308),"外",""))</f>
        <v/>
      </c>
      <c r="AD305" s="48" t="str">
        <f t="shared" ref="AD305" si="701">IF(AD306="","",IF(ISTEXT(AD308),"外",""))</f>
        <v/>
      </c>
      <c r="AE305" s="48" t="str">
        <f t="shared" ref="AE305" si="702">IF(AE306="","",IF(ISTEXT(AE308),"外",""))</f>
        <v>外</v>
      </c>
      <c r="AF305" s="48" t="str">
        <f t="shared" ref="AF305" si="703">IF(AF306="","",IF(ISTEXT(AF308),"外",""))</f>
        <v>外</v>
      </c>
      <c r="AG305" s="48" t="str">
        <f t="shared" ref="AG305" si="704">IF(AG306="","",IF(ISTEXT(AG308),"外",""))</f>
        <v>外</v>
      </c>
      <c r="AI305" s="14" t="s">
        <v>38</v>
      </c>
      <c r="AJ305" s="41">
        <f>COUNTIF(C305:AG305,"外")</f>
        <v>3</v>
      </c>
      <c r="AL305" s="42"/>
      <c r="AM305" s="42">
        <f>AJ305</f>
        <v>3</v>
      </c>
      <c r="AN305" s="42"/>
      <c r="AO305" s="42"/>
      <c r="AP305" s="42"/>
      <c r="AQ305" s="44"/>
      <c r="AR305" s="44"/>
    </row>
    <row r="306" spans="1:44">
      <c r="B306" s="3" t="s">
        <v>9</v>
      </c>
      <c r="C306" s="31">
        <f>IF(EDATE(B292,1)&gt;$G$9,"",EDATE(B292,1))</f>
        <v>46357</v>
      </c>
      <c r="D306" s="11">
        <f t="shared" ref="D306:AG306" si="705">IF(MONTH($C306)&lt;MONTH($C306+C$1),"",IF(($C306+C$1)&gt;$G$9,"",IF(C306=EOMONTH(($C306-DAY($C306)+D$1),0),"",IF(C306="","",C306+1))))</f>
        <v>46358</v>
      </c>
      <c r="E306" s="11">
        <f t="shared" si="705"/>
        <v>46359</v>
      </c>
      <c r="F306" s="11">
        <f t="shared" si="705"/>
        <v>46360</v>
      </c>
      <c r="G306" s="11">
        <f t="shared" si="705"/>
        <v>46361</v>
      </c>
      <c r="H306" s="11">
        <f t="shared" si="705"/>
        <v>46362</v>
      </c>
      <c r="I306" s="11">
        <f t="shared" si="705"/>
        <v>46363</v>
      </c>
      <c r="J306" s="11">
        <f t="shared" si="705"/>
        <v>46364</v>
      </c>
      <c r="K306" s="11">
        <f t="shared" si="705"/>
        <v>46365</v>
      </c>
      <c r="L306" s="11">
        <f t="shared" si="705"/>
        <v>46366</v>
      </c>
      <c r="M306" s="11">
        <f t="shared" si="705"/>
        <v>46367</v>
      </c>
      <c r="N306" s="11">
        <f t="shared" si="705"/>
        <v>46368</v>
      </c>
      <c r="O306" s="11">
        <f t="shared" si="705"/>
        <v>46369</v>
      </c>
      <c r="P306" s="11">
        <f t="shared" si="705"/>
        <v>46370</v>
      </c>
      <c r="Q306" s="11">
        <f t="shared" si="705"/>
        <v>46371</v>
      </c>
      <c r="R306" s="11">
        <f t="shared" si="705"/>
        <v>46372</v>
      </c>
      <c r="S306" s="11">
        <f t="shared" si="705"/>
        <v>46373</v>
      </c>
      <c r="T306" s="11">
        <f t="shared" si="705"/>
        <v>46374</v>
      </c>
      <c r="U306" s="11">
        <f t="shared" si="705"/>
        <v>46375</v>
      </c>
      <c r="V306" s="11">
        <f t="shared" si="705"/>
        <v>46376</v>
      </c>
      <c r="W306" s="11">
        <f t="shared" si="705"/>
        <v>46377</v>
      </c>
      <c r="X306" s="11">
        <f t="shared" si="705"/>
        <v>46378</v>
      </c>
      <c r="Y306" s="11">
        <f t="shared" si="705"/>
        <v>46379</v>
      </c>
      <c r="Z306" s="11">
        <f t="shared" si="705"/>
        <v>46380</v>
      </c>
      <c r="AA306" s="11">
        <f t="shared" si="705"/>
        <v>46381</v>
      </c>
      <c r="AB306" s="11">
        <f t="shared" si="705"/>
        <v>46382</v>
      </c>
      <c r="AC306" s="11">
        <f t="shared" si="705"/>
        <v>46383</v>
      </c>
      <c r="AD306" s="11">
        <f t="shared" si="705"/>
        <v>46384</v>
      </c>
      <c r="AE306" s="11">
        <f t="shared" si="705"/>
        <v>46385</v>
      </c>
      <c r="AF306" s="11">
        <f t="shared" si="705"/>
        <v>46386</v>
      </c>
      <c r="AG306" s="12">
        <f t="shared" si="705"/>
        <v>46387</v>
      </c>
      <c r="AH306" s="4"/>
      <c r="AI306" s="14" t="s">
        <v>42</v>
      </c>
      <c r="AJ306" s="41">
        <f>COUNT(C306:AG306)-AJ308</f>
        <v>28</v>
      </c>
      <c r="AL306" s="44"/>
      <c r="AM306" s="44"/>
      <c r="AN306" s="44">
        <f>AJ306</f>
        <v>28</v>
      </c>
      <c r="AO306" s="44"/>
      <c r="AP306" s="44"/>
      <c r="AQ306" s="44"/>
      <c r="AR306" s="44"/>
    </row>
    <row r="307" spans="1:44">
      <c r="B307" s="5" t="s">
        <v>4</v>
      </c>
      <c r="C307" s="18" t="str">
        <f t="shared" ref="C307:AG307" si="706">TEXT(C306,"aaa")</f>
        <v>火</v>
      </c>
      <c r="D307" s="16" t="str">
        <f t="shared" si="706"/>
        <v>水</v>
      </c>
      <c r="E307" s="16" t="str">
        <f t="shared" si="706"/>
        <v>木</v>
      </c>
      <c r="F307" s="16" t="str">
        <f t="shared" si="706"/>
        <v>金</v>
      </c>
      <c r="G307" s="16" t="str">
        <f t="shared" si="706"/>
        <v>土</v>
      </c>
      <c r="H307" s="16" t="str">
        <f t="shared" si="706"/>
        <v>日</v>
      </c>
      <c r="I307" s="16" t="str">
        <f t="shared" si="706"/>
        <v>月</v>
      </c>
      <c r="J307" s="16" t="str">
        <f t="shared" si="706"/>
        <v>火</v>
      </c>
      <c r="K307" s="16" t="str">
        <f t="shared" si="706"/>
        <v>水</v>
      </c>
      <c r="L307" s="16" t="str">
        <f t="shared" si="706"/>
        <v>木</v>
      </c>
      <c r="M307" s="16" t="str">
        <f t="shared" si="706"/>
        <v>金</v>
      </c>
      <c r="N307" s="16" t="str">
        <f t="shared" si="706"/>
        <v>土</v>
      </c>
      <c r="O307" s="16" t="str">
        <f t="shared" si="706"/>
        <v>日</v>
      </c>
      <c r="P307" s="16" t="str">
        <f t="shared" si="706"/>
        <v>月</v>
      </c>
      <c r="Q307" s="16" t="str">
        <f t="shared" si="706"/>
        <v>火</v>
      </c>
      <c r="R307" s="16" t="str">
        <f t="shared" si="706"/>
        <v>水</v>
      </c>
      <c r="S307" s="16" t="str">
        <f t="shared" si="706"/>
        <v>木</v>
      </c>
      <c r="T307" s="16" t="str">
        <f t="shared" si="706"/>
        <v>金</v>
      </c>
      <c r="U307" s="16" t="str">
        <f t="shared" si="706"/>
        <v>土</v>
      </c>
      <c r="V307" s="16" t="str">
        <f t="shared" si="706"/>
        <v>日</v>
      </c>
      <c r="W307" s="16" t="str">
        <f t="shared" si="706"/>
        <v>月</v>
      </c>
      <c r="X307" s="16" t="str">
        <f t="shared" si="706"/>
        <v>火</v>
      </c>
      <c r="Y307" s="16" t="str">
        <f t="shared" si="706"/>
        <v>水</v>
      </c>
      <c r="Z307" s="16" t="str">
        <f t="shared" si="706"/>
        <v>木</v>
      </c>
      <c r="AA307" s="16" t="str">
        <f t="shared" si="706"/>
        <v>金</v>
      </c>
      <c r="AB307" s="16" t="str">
        <f t="shared" si="706"/>
        <v>土</v>
      </c>
      <c r="AC307" s="16" t="str">
        <f t="shared" si="706"/>
        <v>日</v>
      </c>
      <c r="AD307" s="16" t="str">
        <f t="shared" si="706"/>
        <v>月</v>
      </c>
      <c r="AE307" s="16" t="str">
        <f t="shared" si="706"/>
        <v>火</v>
      </c>
      <c r="AF307" s="16" t="str">
        <f t="shared" si="706"/>
        <v>水</v>
      </c>
      <c r="AG307" s="17" t="str">
        <f t="shared" si="706"/>
        <v>木</v>
      </c>
      <c r="AH307" s="1"/>
      <c r="AI307" s="14" t="s">
        <v>30</v>
      </c>
      <c r="AJ307" s="41">
        <f>COUNTIFS(C307:AG307,"土",C308:AG308,"")+COUNTIFS(C307:AG307,"日",C308:AG308,"")</f>
        <v>8</v>
      </c>
      <c r="AL307" s="44"/>
      <c r="AM307" s="44"/>
      <c r="AN307" s="44"/>
      <c r="AO307" s="44">
        <f>AJ307</f>
        <v>8</v>
      </c>
      <c r="AP307" s="44"/>
      <c r="AQ307" s="44"/>
      <c r="AR307" s="44"/>
    </row>
    <row r="308" spans="1:44" ht="13.5" customHeight="1">
      <c r="B308" s="91" t="s">
        <v>13</v>
      </c>
      <c r="C308" s="93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116"/>
      <c r="AC308" s="116"/>
      <c r="AD308" s="116"/>
      <c r="AE308" s="90" t="s">
        <v>19</v>
      </c>
      <c r="AF308" s="90" t="s">
        <v>19</v>
      </c>
      <c r="AG308" s="111" t="s">
        <v>19</v>
      </c>
      <c r="AH308" s="1"/>
      <c r="AI308" s="14" t="s">
        <v>43</v>
      </c>
      <c r="AJ308" s="41">
        <f>COUNTA(C308:AG309)</f>
        <v>3</v>
      </c>
      <c r="AL308" s="44"/>
      <c r="AM308" s="44"/>
      <c r="AN308" s="45"/>
      <c r="AO308" s="44"/>
      <c r="AP308" s="44">
        <f>AJ308</f>
        <v>3</v>
      </c>
      <c r="AQ308" s="44"/>
      <c r="AR308" s="44"/>
    </row>
    <row r="309" spans="1:44" ht="13.5" customHeight="1">
      <c r="B309" s="92"/>
      <c r="C309" s="93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117"/>
      <c r="AC309" s="117"/>
      <c r="AD309" s="117"/>
      <c r="AE309" s="90"/>
      <c r="AF309" s="90"/>
      <c r="AG309" s="111"/>
      <c r="AH309" s="1"/>
      <c r="AI309" s="14" t="s">
        <v>29</v>
      </c>
      <c r="AJ309" s="41">
        <f>COUNTA(C310:AG311)</f>
        <v>8</v>
      </c>
      <c r="AL309" s="44"/>
      <c r="AM309" s="44"/>
      <c r="AN309" s="44"/>
      <c r="AO309" s="44"/>
      <c r="AP309" s="44"/>
      <c r="AQ309" s="44">
        <f>AJ309</f>
        <v>8</v>
      </c>
      <c r="AR309" s="44"/>
    </row>
    <row r="310" spans="1:44" ht="13.5" customHeight="1">
      <c r="B310" s="112" t="s">
        <v>0</v>
      </c>
      <c r="C310" s="115"/>
      <c r="D310" s="115"/>
      <c r="E310" s="115"/>
      <c r="F310" s="115"/>
      <c r="G310" s="115" t="s">
        <v>6</v>
      </c>
      <c r="H310" s="115" t="s">
        <v>6</v>
      </c>
      <c r="I310" s="115"/>
      <c r="J310" s="115"/>
      <c r="K310" s="115"/>
      <c r="L310" s="115"/>
      <c r="M310" s="115"/>
      <c r="N310" s="115" t="s">
        <v>6</v>
      </c>
      <c r="O310" s="115" t="s">
        <v>6</v>
      </c>
      <c r="P310" s="115"/>
      <c r="Q310" s="115"/>
      <c r="R310" s="115"/>
      <c r="S310" s="115"/>
      <c r="T310" s="115"/>
      <c r="U310" s="115" t="s">
        <v>6</v>
      </c>
      <c r="V310" s="115" t="s">
        <v>6</v>
      </c>
      <c r="W310" s="115"/>
      <c r="X310" s="115"/>
      <c r="Y310" s="115"/>
      <c r="Z310" s="115"/>
      <c r="AA310" s="115"/>
      <c r="AB310" s="115" t="s">
        <v>6</v>
      </c>
      <c r="AC310" s="115" t="s">
        <v>6</v>
      </c>
      <c r="AD310" s="124"/>
      <c r="AE310" s="115"/>
      <c r="AF310" s="115"/>
      <c r="AG310" s="126"/>
      <c r="AH310" s="1"/>
      <c r="AI310" s="14" t="s">
        <v>7</v>
      </c>
      <c r="AJ310" s="7">
        <f>ROUNDDOWN(AJ309/AJ304,3)</f>
        <v>0.28499999999999998</v>
      </c>
      <c r="AL310" s="44"/>
      <c r="AM310" s="44"/>
      <c r="AN310" s="44"/>
      <c r="AO310" s="44"/>
      <c r="AP310" s="44"/>
      <c r="AQ310" s="44"/>
      <c r="AR310" s="44"/>
    </row>
    <row r="311" spans="1:44" ht="14.25" thickBot="1">
      <c r="B311" s="113"/>
      <c r="C311" s="115"/>
      <c r="D311" s="115"/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25"/>
      <c r="AE311" s="124"/>
      <c r="AF311" s="124"/>
      <c r="AG311" s="137"/>
      <c r="AH311" s="1"/>
      <c r="AI311" s="14" t="s">
        <v>8</v>
      </c>
      <c r="AJ311" s="6">
        <f>COUNTA(C312:AG312)</f>
        <v>10</v>
      </c>
      <c r="AL311" s="44"/>
      <c r="AM311" s="44"/>
      <c r="AN311" s="44"/>
      <c r="AO311" s="44"/>
      <c r="AP311" s="44"/>
      <c r="AQ311" s="44"/>
      <c r="AR311" s="44">
        <f>AJ311</f>
        <v>10</v>
      </c>
    </row>
    <row r="312" spans="1:44">
      <c r="B312" s="120" t="s">
        <v>5</v>
      </c>
      <c r="C312" s="118"/>
      <c r="D312" s="118"/>
      <c r="E312" s="118"/>
      <c r="F312" s="118"/>
      <c r="G312" s="118" t="s">
        <v>6</v>
      </c>
      <c r="H312" s="118" t="s">
        <v>6</v>
      </c>
      <c r="I312" s="118"/>
      <c r="J312" s="118"/>
      <c r="K312" s="118"/>
      <c r="L312" s="118"/>
      <c r="M312" s="118"/>
      <c r="N312" s="118" t="s">
        <v>6</v>
      </c>
      <c r="O312" s="118" t="s">
        <v>6</v>
      </c>
      <c r="P312" s="118"/>
      <c r="Q312" s="118"/>
      <c r="R312" s="118"/>
      <c r="S312" s="118"/>
      <c r="T312" s="118"/>
      <c r="U312" s="118" t="s">
        <v>6</v>
      </c>
      <c r="V312" s="118" t="s">
        <v>6</v>
      </c>
      <c r="W312" s="118"/>
      <c r="X312" s="118"/>
      <c r="Y312" s="118"/>
      <c r="Z312" s="118" t="s">
        <v>6</v>
      </c>
      <c r="AA312" s="118" t="s">
        <v>6</v>
      </c>
      <c r="AB312" s="118" t="s">
        <v>6</v>
      </c>
      <c r="AC312" s="118" t="s">
        <v>6</v>
      </c>
      <c r="AD312" s="135"/>
      <c r="AE312" s="147"/>
      <c r="AF312" s="149"/>
      <c r="AG312" s="151"/>
      <c r="AH312" s="1"/>
      <c r="AI312" s="14" t="s">
        <v>3</v>
      </c>
      <c r="AJ312" s="7" t="str">
        <f>IF(7&gt;COUNT($C305:$AG305),"対象外",IF(OR(AJ310&gt;=AJ306,AJ311&gt;=0.285),"達成","未達成"))</f>
        <v>対象外</v>
      </c>
      <c r="AL312" s="50"/>
      <c r="AM312" s="50"/>
      <c r="AN312" s="50"/>
      <c r="AO312" s="50"/>
      <c r="AP312" s="50"/>
      <c r="AQ312" s="50"/>
      <c r="AR312" s="50"/>
    </row>
    <row r="313" spans="1:44" ht="14.25" thickBot="1">
      <c r="B313" s="121"/>
      <c r="C313" s="119"/>
      <c r="D313" s="119"/>
      <c r="E313" s="119"/>
      <c r="F313" s="119"/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38"/>
      <c r="AE313" s="148"/>
      <c r="AF313" s="150"/>
      <c r="AG313" s="152"/>
      <c r="AH313" s="1"/>
      <c r="AI313" s="14" t="s">
        <v>31</v>
      </c>
      <c r="AJ313" s="32" t="str">
        <f>IF(7&gt;COUNT($C306:$AG306),"対象外",IF(AJ311&gt;=AJ307,"達成","未達成"))</f>
        <v>達成</v>
      </c>
      <c r="AL313" s="50"/>
      <c r="AM313" s="50"/>
      <c r="AN313" s="50"/>
      <c r="AO313" s="50"/>
      <c r="AP313" s="50"/>
      <c r="AQ313" s="50"/>
      <c r="AR313" s="50"/>
    </row>
    <row r="314" spans="1:44">
      <c r="B314" s="52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1"/>
      <c r="AI314" s="61"/>
      <c r="AJ314" s="62"/>
      <c r="AL314" s="50"/>
      <c r="AM314" s="50"/>
      <c r="AN314" s="50"/>
      <c r="AO314" s="50"/>
      <c r="AP314" s="50"/>
      <c r="AQ314" s="50"/>
      <c r="AR314" s="50"/>
    </row>
    <row r="315" spans="1:44" ht="9.75" customHeight="1"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1"/>
      <c r="AI315" s="36"/>
      <c r="AJ315" s="37"/>
      <c r="AL315" s="42" t="s">
        <v>41</v>
      </c>
      <c r="AM315" s="42" t="s">
        <v>38</v>
      </c>
      <c r="AN315" s="42" t="s">
        <v>42</v>
      </c>
      <c r="AO315" s="42" t="s">
        <v>30</v>
      </c>
      <c r="AP315" s="42" t="s">
        <v>43</v>
      </c>
      <c r="AQ315" s="42" t="s">
        <v>29</v>
      </c>
      <c r="AR315" s="42" t="s">
        <v>8</v>
      </c>
    </row>
    <row r="316" spans="1:44" ht="13.5" customHeight="1">
      <c r="A316" s="40" t="s">
        <v>16</v>
      </c>
      <c r="B316" s="15">
        <f>C318</f>
        <v>46388</v>
      </c>
      <c r="C316" s="2" t="s">
        <v>15</v>
      </c>
      <c r="D316" s="2"/>
      <c r="E316" s="2"/>
      <c r="F316" s="2"/>
      <c r="J316" s="2"/>
      <c r="K316" s="2"/>
      <c r="L316" s="2"/>
      <c r="P316" s="2"/>
      <c r="Q316" s="2"/>
      <c r="R316" s="2"/>
      <c r="V316" s="2"/>
      <c r="W316" s="2"/>
      <c r="X316" s="2"/>
      <c r="AB316" s="2"/>
      <c r="AC316" s="2"/>
      <c r="AD316" s="2"/>
      <c r="AF316" s="1"/>
      <c r="AI316" s="13" t="s">
        <v>41</v>
      </c>
      <c r="AJ316" s="46">
        <f>COUNT(C318:AG318)-AJ317</f>
        <v>0</v>
      </c>
      <c r="AL316" s="43">
        <f>AJ316</f>
        <v>0</v>
      </c>
      <c r="AM316" s="42"/>
      <c r="AN316" s="42"/>
      <c r="AO316" s="42"/>
      <c r="AP316" s="42"/>
      <c r="AQ316" s="44"/>
      <c r="AR316" s="44"/>
    </row>
    <row r="317" spans="1:44">
      <c r="B317" s="34" t="s">
        <v>39</v>
      </c>
      <c r="C317" s="47" t="str">
        <f>IF(C318="","",IF(OR(ISTEXT(C320),COUNT($C318:$AG318)&lt;7),"外",""))</f>
        <v>外</v>
      </c>
      <c r="D317" s="47" t="str">
        <f t="shared" ref="D317" si="707">IF(D318="","",IF(OR(ISTEXT(D320),COUNT($C318:$AG318)&lt;7),"外",""))</f>
        <v>外</v>
      </c>
      <c r="E317" s="47" t="str">
        <f t="shared" ref="E317" si="708">IF(E318="","",IF(OR(ISTEXT(E320),COUNT($C318:$AG318)&lt;7),"外",""))</f>
        <v>外</v>
      </c>
      <c r="F317" s="47" t="str">
        <f t="shared" ref="F317" si="709">IF(F318="","",IF(OR(ISTEXT(F320),COUNT($C318:$AG318)&lt;7),"外",""))</f>
        <v>外</v>
      </c>
      <c r="G317" s="47" t="str">
        <f t="shared" ref="G317" si="710">IF(G318="","",IF(OR(ISTEXT(G320),COUNT($C318:$AG318)&lt;7),"外",""))</f>
        <v>外</v>
      </c>
      <c r="H317" s="47" t="str">
        <f t="shared" ref="H317" si="711">IF(H318="","",IF(OR(ISTEXT(H320),COUNT($C318:$AG318)&lt;7),"外",""))</f>
        <v>外</v>
      </c>
      <c r="I317" s="48" t="str">
        <f>IF(I318="","",IF(ISTEXT(I320),"外",""))</f>
        <v/>
      </c>
      <c r="J317" s="48" t="str">
        <f t="shared" ref="J317" si="712">IF(J318="","",IF(ISTEXT(J320),"外",""))</f>
        <v/>
      </c>
      <c r="K317" s="48" t="str">
        <f t="shared" ref="K317" si="713">IF(K318="","",IF(ISTEXT(K320),"外",""))</f>
        <v/>
      </c>
      <c r="L317" s="48" t="str">
        <f t="shared" ref="L317" si="714">IF(L318="","",IF(ISTEXT(L320),"外",""))</f>
        <v/>
      </c>
      <c r="M317" s="48" t="str">
        <f t="shared" ref="M317" si="715">IF(M318="","",IF(ISTEXT(M320),"外",""))</f>
        <v/>
      </c>
      <c r="N317" s="48" t="str">
        <f t="shared" ref="N317" si="716">IF(N318="","",IF(ISTEXT(N320),"外",""))</f>
        <v/>
      </c>
      <c r="O317" s="48" t="str">
        <f t="shared" ref="O317" si="717">IF(O318="","",IF(ISTEXT(O320),"外",""))</f>
        <v/>
      </c>
      <c r="P317" s="48" t="str">
        <f t="shared" ref="P317" si="718">IF(P318="","",IF(ISTEXT(P320),"外",""))</f>
        <v/>
      </c>
      <c r="Q317" s="48" t="str">
        <f t="shared" ref="Q317" si="719">IF(Q318="","",IF(ISTEXT(Q320),"外",""))</f>
        <v/>
      </c>
      <c r="R317" s="48" t="str">
        <f t="shared" ref="R317" si="720">IF(R318="","",IF(ISTEXT(R320),"外",""))</f>
        <v/>
      </c>
      <c r="S317" s="48" t="str">
        <f t="shared" ref="S317" si="721">IF(S318="","",IF(ISTEXT(S320),"外",""))</f>
        <v/>
      </c>
      <c r="T317" s="48" t="str">
        <f t="shared" ref="T317" si="722">IF(T318="","",IF(ISTEXT(T320),"外",""))</f>
        <v/>
      </c>
      <c r="U317" s="48" t="str">
        <f t="shared" ref="U317" si="723">IF(U318="","",IF(ISTEXT(U320),"外",""))</f>
        <v/>
      </c>
      <c r="V317" s="48" t="str">
        <f t="shared" ref="V317" si="724">IF(V318="","",IF(ISTEXT(V320),"外",""))</f>
        <v/>
      </c>
      <c r="W317" s="48" t="str">
        <f t="shared" ref="W317" si="725">IF(W318="","",IF(ISTEXT(W320),"外",""))</f>
        <v/>
      </c>
      <c r="X317" s="48" t="str">
        <f t="shared" ref="X317" si="726">IF(X318="","",IF(ISTEXT(X320),"外",""))</f>
        <v/>
      </c>
      <c r="Y317" s="48" t="str">
        <f t="shared" ref="Y317" si="727">IF(Y318="","",IF(ISTEXT(Y320),"外",""))</f>
        <v/>
      </c>
      <c r="Z317" s="48" t="str">
        <f t="shared" ref="Z317" si="728">IF(Z318="","",IF(ISTEXT(Z320),"外",""))</f>
        <v/>
      </c>
      <c r="AA317" s="48" t="str">
        <f t="shared" ref="AA317" si="729">IF(AA318="","",IF(ISTEXT(AA320),"外",""))</f>
        <v/>
      </c>
      <c r="AB317" s="48" t="str">
        <f t="shared" ref="AB317" si="730">IF(AB318="","",IF(ISTEXT(AB320),"外",""))</f>
        <v/>
      </c>
      <c r="AC317" s="48" t="str">
        <f t="shared" ref="AC317" si="731">IF(AC318="","",IF(ISTEXT(AC320),"外",""))</f>
        <v/>
      </c>
      <c r="AD317" s="48" t="str">
        <f t="shared" ref="AD317" si="732">IF(AD318="","",IF(ISTEXT(AD320),"外",""))</f>
        <v/>
      </c>
      <c r="AE317" s="48" t="str">
        <f t="shared" ref="AE317" si="733">IF(AE318="","",IF(ISTEXT(AE320),"外",""))</f>
        <v/>
      </c>
      <c r="AF317" s="48" t="str">
        <f t="shared" ref="AF317" si="734">IF(AF318="","",IF(ISTEXT(AF320),"外",""))</f>
        <v/>
      </c>
      <c r="AG317" s="48" t="str">
        <f t="shared" ref="AG317" si="735">IF(AG318="","",IF(ISTEXT(AG320),"外",""))</f>
        <v/>
      </c>
      <c r="AI317" s="14" t="s">
        <v>38</v>
      </c>
      <c r="AJ317" s="41">
        <f>COUNTIF(C317:AG317,"外")</f>
        <v>6</v>
      </c>
      <c r="AL317" s="42"/>
      <c r="AM317" s="42">
        <f>AJ317</f>
        <v>6</v>
      </c>
      <c r="AN317" s="42"/>
      <c r="AO317" s="42"/>
      <c r="AP317" s="42"/>
      <c r="AQ317" s="44"/>
      <c r="AR317" s="44"/>
    </row>
    <row r="318" spans="1:44">
      <c r="B318" s="3" t="s">
        <v>9</v>
      </c>
      <c r="C318" s="31">
        <f>IF(EDATE(B304,1)&gt;$G$9,"",EDATE(B304,1))</f>
        <v>46388</v>
      </c>
      <c r="D318" s="11">
        <f>IF(MONTH($C318)&lt;MONTH($C318+C$1),"",IF(($C318+C$1)&gt;$G$9,"",IF(C318=EOMONTH(($C318-DAY($C318)+D$1),0),"",IF(C318="","",C318+1))))</f>
        <v>46389</v>
      </c>
      <c r="E318" s="11">
        <f t="shared" ref="E318" si="736">IF(MONTH($C318)&lt;MONTH($C318+D$1),"",IF(($C318+D$1)&gt;$G$9,"",IF(D318=EOMONTH(($C318-DAY($C318)+E$1),0),"",IF(D318="","",D318+1))))</f>
        <v>46390</v>
      </c>
      <c r="F318" s="11">
        <f t="shared" ref="F318" si="737">IF(MONTH($C318)&lt;MONTH($C318+E$1),"",IF(($C318+E$1)&gt;$G$9,"",IF(E318=EOMONTH(($C318-DAY($C318)+F$1),0),"",IF(E318="","",E318+1))))</f>
        <v>46391</v>
      </c>
      <c r="G318" s="11">
        <f t="shared" ref="G318" si="738">IF(MONTH($C318)&lt;MONTH($C318+F$1),"",IF(($C318+F$1)&gt;$G$9,"",IF(F318=EOMONTH(($C318-DAY($C318)+G$1),0),"",IF(F318="","",F318+1))))</f>
        <v>46392</v>
      </c>
      <c r="H318" s="11">
        <f t="shared" ref="H318" si="739">IF(MONTH($C318)&lt;MONTH($C318+G$1),"",IF(($C318+G$1)&gt;$G$9,"",IF(G318=EOMONTH(($C318-DAY($C318)+H$1),0),"",IF(G318="","",G318+1))))</f>
        <v>46393</v>
      </c>
      <c r="I318" s="11" t="str">
        <f t="shared" ref="I318" si="740">IF(MONTH($C318)&lt;MONTH($C318+H$1),"",IF(($C318+H$1)&gt;$G$9,"",IF(H318=EOMONTH(($C318-DAY($C318)+I$1),0),"",IF(H318="","",H318+1))))</f>
        <v/>
      </c>
      <c r="J318" s="11" t="str">
        <f t="shared" ref="J318" si="741">IF(MONTH($C318)&lt;MONTH($C318+I$1),"",IF(($C318+I$1)&gt;$G$9,"",IF(I318=EOMONTH(($C318-DAY($C318)+J$1),0),"",IF(I318="","",I318+1))))</f>
        <v/>
      </c>
      <c r="K318" s="11" t="str">
        <f t="shared" ref="K318" si="742">IF(MONTH($C318)&lt;MONTH($C318+J$1),"",IF(($C318+J$1)&gt;$G$9,"",IF(J318=EOMONTH(($C318-DAY($C318)+K$1),0),"",IF(J318="","",J318+1))))</f>
        <v/>
      </c>
      <c r="L318" s="11" t="str">
        <f t="shared" ref="L318" si="743">IF(MONTH($C318)&lt;MONTH($C318+K$1),"",IF(($C318+K$1)&gt;$G$9,"",IF(K318=EOMONTH(($C318-DAY($C318)+L$1),0),"",IF(K318="","",K318+1))))</f>
        <v/>
      </c>
      <c r="M318" s="11" t="str">
        <f t="shared" ref="M318" si="744">IF(MONTH($C318)&lt;MONTH($C318+L$1),"",IF(($C318+L$1)&gt;$G$9,"",IF(L318=EOMONTH(($C318-DAY($C318)+M$1),0),"",IF(L318="","",L318+1))))</f>
        <v/>
      </c>
      <c r="N318" s="11" t="str">
        <f t="shared" ref="N318" si="745">IF(MONTH($C318)&lt;MONTH($C318+M$1),"",IF(($C318+M$1)&gt;$G$9,"",IF(M318=EOMONTH(($C318-DAY($C318)+N$1),0),"",IF(M318="","",M318+1))))</f>
        <v/>
      </c>
      <c r="O318" s="11" t="str">
        <f t="shared" ref="O318" si="746">IF(MONTH($C318)&lt;MONTH($C318+N$1),"",IF(($C318+N$1)&gt;$G$9,"",IF(N318=EOMONTH(($C318-DAY($C318)+O$1),0),"",IF(N318="","",N318+1))))</f>
        <v/>
      </c>
      <c r="P318" s="11" t="str">
        <f t="shared" ref="P318" si="747">IF(MONTH($C318)&lt;MONTH($C318+O$1),"",IF(($C318+O$1)&gt;$G$9,"",IF(O318=EOMONTH(($C318-DAY($C318)+P$1),0),"",IF(O318="","",O318+1))))</f>
        <v/>
      </c>
      <c r="Q318" s="11" t="str">
        <f t="shared" ref="Q318" si="748">IF(MONTH($C318)&lt;MONTH($C318+P$1),"",IF(($C318+P$1)&gt;$G$9,"",IF(P318=EOMONTH(($C318-DAY($C318)+Q$1),0),"",IF(P318="","",P318+1))))</f>
        <v/>
      </c>
      <c r="R318" s="11" t="str">
        <f t="shared" ref="R318" si="749">IF(MONTH($C318)&lt;MONTH($C318+Q$1),"",IF(($C318+Q$1)&gt;$G$9,"",IF(Q318=EOMONTH(($C318-DAY($C318)+R$1),0),"",IF(Q318="","",Q318+1))))</f>
        <v/>
      </c>
      <c r="S318" s="11" t="str">
        <f t="shared" ref="S318" si="750">IF(MONTH($C318)&lt;MONTH($C318+R$1),"",IF(($C318+R$1)&gt;$G$9,"",IF(R318=EOMONTH(($C318-DAY($C318)+S$1),0),"",IF(R318="","",R318+1))))</f>
        <v/>
      </c>
      <c r="T318" s="11" t="str">
        <f t="shared" ref="T318" si="751">IF(MONTH($C318)&lt;MONTH($C318+S$1),"",IF(($C318+S$1)&gt;$G$9,"",IF(S318=EOMONTH(($C318-DAY($C318)+T$1),0),"",IF(S318="","",S318+1))))</f>
        <v/>
      </c>
      <c r="U318" s="11" t="str">
        <f t="shared" ref="U318" si="752">IF(MONTH($C318)&lt;MONTH($C318+T$1),"",IF(($C318+T$1)&gt;$G$9,"",IF(T318=EOMONTH(($C318-DAY($C318)+U$1),0),"",IF(T318="","",T318+1))))</f>
        <v/>
      </c>
      <c r="V318" s="11" t="str">
        <f t="shared" ref="V318" si="753">IF(MONTH($C318)&lt;MONTH($C318+U$1),"",IF(($C318+U$1)&gt;$G$9,"",IF(U318=EOMONTH(($C318-DAY($C318)+V$1),0),"",IF(U318="","",U318+1))))</f>
        <v/>
      </c>
      <c r="W318" s="11" t="str">
        <f t="shared" ref="W318" si="754">IF(MONTH($C318)&lt;MONTH($C318+V$1),"",IF(($C318+V$1)&gt;$G$9,"",IF(V318=EOMONTH(($C318-DAY($C318)+W$1),0),"",IF(V318="","",V318+1))))</f>
        <v/>
      </c>
      <c r="X318" s="11" t="str">
        <f t="shared" ref="X318" si="755">IF(MONTH($C318)&lt;MONTH($C318+W$1),"",IF(($C318+W$1)&gt;$G$9,"",IF(W318=EOMONTH(($C318-DAY($C318)+X$1),0),"",IF(W318="","",W318+1))))</f>
        <v/>
      </c>
      <c r="Y318" s="11" t="str">
        <f t="shared" ref="Y318" si="756">IF(MONTH($C318)&lt;MONTH($C318+X$1),"",IF(($C318+X$1)&gt;$G$9,"",IF(X318=EOMONTH(($C318-DAY($C318)+Y$1),0),"",IF(X318="","",X318+1))))</f>
        <v/>
      </c>
      <c r="Z318" s="11" t="str">
        <f t="shared" ref="Z318" si="757">IF(MONTH($C318)&lt;MONTH($C318+Y$1),"",IF(($C318+Y$1)&gt;$G$9,"",IF(Y318=EOMONTH(($C318-DAY($C318)+Z$1),0),"",IF(Y318="","",Y318+1))))</f>
        <v/>
      </c>
      <c r="AA318" s="11" t="str">
        <f t="shared" ref="AA318" si="758">IF(MONTH($C318)&lt;MONTH($C318+Z$1),"",IF(($C318+Z$1)&gt;$G$9,"",IF(Z318=EOMONTH(($C318-DAY($C318)+AA$1),0),"",IF(Z318="","",Z318+1))))</f>
        <v/>
      </c>
      <c r="AB318" s="11" t="str">
        <f t="shared" ref="AB318" si="759">IF(MONTH($C318)&lt;MONTH($C318+AA$1),"",IF(($C318+AA$1)&gt;$G$9,"",IF(AA318=EOMONTH(($C318-DAY($C318)+AB$1),0),"",IF(AA318="","",AA318+1))))</f>
        <v/>
      </c>
      <c r="AC318" s="11" t="str">
        <f t="shared" ref="AC318" si="760">IF(MONTH($C318)&lt;MONTH($C318+AB$1),"",IF(($C318+AB$1)&gt;$G$9,"",IF(AB318=EOMONTH(($C318-DAY($C318)+AC$1),0),"",IF(AB318="","",AB318+1))))</f>
        <v/>
      </c>
      <c r="AD318" s="11" t="str">
        <f t="shared" ref="AD318" si="761">IF(MONTH($C318)&lt;MONTH($C318+AC$1),"",IF(($C318+AC$1)&gt;$G$9,"",IF(AC318=EOMONTH(($C318-DAY($C318)+AD$1),0),"",IF(AC318="","",AC318+1))))</f>
        <v/>
      </c>
      <c r="AE318" s="11" t="str">
        <f t="shared" ref="AE318" si="762">IF(MONTH($C318)&lt;MONTH($C318+AD$1),"",IF(($C318+AD$1)&gt;$G$9,"",IF(AD318=EOMONTH(($C318-DAY($C318)+AE$1),0),"",IF(AD318="","",AD318+1))))</f>
        <v/>
      </c>
      <c r="AF318" s="11" t="str">
        <f t="shared" ref="AF318" si="763">IF(MONTH($C318)&lt;MONTH($C318+AE$1),"",IF(($C318+AE$1)&gt;$G$9,"",IF(AE318=EOMONTH(($C318-DAY($C318)+AF$1),0),"",IF(AE318="","",AE318+1))))</f>
        <v/>
      </c>
      <c r="AG318" s="12" t="str">
        <f t="shared" ref="AG318" si="764">IF(MONTH($C318)&lt;MONTH($C318+AF$1),"",IF(($C318+AF$1)&gt;$G$9,"",IF(AF318=EOMONTH(($C318-DAY($C318)+AG$1),0),"",IF(AF318="","",AF318+1))))</f>
        <v/>
      </c>
      <c r="AH318" s="4"/>
      <c r="AI318" s="14" t="s">
        <v>42</v>
      </c>
      <c r="AJ318" s="41">
        <f>COUNT(C318:AG318)-AJ320</f>
        <v>3</v>
      </c>
      <c r="AL318" s="44"/>
      <c r="AM318" s="44"/>
      <c r="AN318" s="44">
        <f>AJ318</f>
        <v>3</v>
      </c>
      <c r="AO318" s="44"/>
      <c r="AP318" s="44"/>
      <c r="AQ318" s="44"/>
      <c r="AR318" s="44"/>
    </row>
    <row r="319" spans="1:44">
      <c r="B319" s="5" t="s">
        <v>4</v>
      </c>
      <c r="C319" s="18" t="str">
        <f t="shared" ref="C319:AG319" si="765">TEXT(C318,"aaa")</f>
        <v>金</v>
      </c>
      <c r="D319" s="16" t="str">
        <f t="shared" si="765"/>
        <v>土</v>
      </c>
      <c r="E319" s="16" t="str">
        <f t="shared" si="765"/>
        <v>日</v>
      </c>
      <c r="F319" s="16" t="str">
        <f t="shared" si="765"/>
        <v>月</v>
      </c>
      <c r="G319" s="16" t="str">
        <f t="shared" si="765"/>
        <v>火</v>
      </c>
      <c r="H319" s="16" t="str">
        <f t="shared" si="765"/>
        <v>水</v>
      </c>
      <c r="I319" s="16" t="str">
        <f t="shared" si="765"/>
        <v/>
      </c>
      <c r="J319" s="16" t="str">
        <f t="shared" si="765"/>
        <v/>
      </c>
      <c r="K319" s="16" t="str">
        <f t="shared" si="765"/>
        <v/>
      </c>
      <c r="L319" s="16" t="str">
        <f t="shared" si="765"/>
        <v/>
      </c>
      <c r="M319" s="16" t="str">
        <f t="shared" si="765"/>
        <v/>
      </c>
      <c r="N319" s="16" t="str">
        <f t="shared" si="765"/>
        <v/>
      </c>
      <c r="O319" s="16" t="str">
        <f t="shared" si="765"/>
        <v/>
      </c>
      <c r="P319" s="16" t="str">
        <f t="shared" si="765"/>
        <v/>
      </c>
      <c r="Q319" s="16" t="str">
        <f t="shared" si="765"/>
        <v/>
      </c>
      <c r="R319" s="16" t="str">
        <f t="shared" si="765"/>
        <v/>
      </c>
      <c r="S319" s="16" t="str">
        <f t="shared" si="765"/>
        <v/>
      </c>
      <c r="T319" s="16" t="str">
        <f t="shared" si="765"/>
        <v/>
      </c>
      <c r="U319" s="16" t="str">
        <f t="shared" si="765"/>
        <v/>
      </c>
      <c r="V319" s="16" t="str">
        <f t="shared" si="765"/>
        <v/>
      </c>
      <c r="W319" s="16" t="str">
        <f t="shared" si="765"/>
        <v/>
      </c>
      <c r="X319" s="16" t="str">
        <f t="shared" si="765"/>
        <v/>
      </c>
      <c r="Y319" s="16" t="str">
        <f t="shared" si="765"/>
        <v/>
      </c>
      <c r="Z319" s="16" t="str">
        <f t="shared" si="765"/>
        <v/>
      </c>
      <c r="AA319" s="16" t="str">
        <f t="shared" si="765"/>
        <v/>
      </c>
      <c r="AB319" s="16" t="str">
        <f t="shared" si="765"/>
        <v/>
      </c>
      <c r="AC319" s="16" t="str">
        <f t="shared" si="765"/>
        <v/>
      </c>
      <c r="AD319" s="16" t="str">
        <f t="shared" si="765"/>
        <v/>
      </c>
      <c r="AE319" s="16" t="str">
        <f t="shared" si="765"/>
        <v/>
      </c>
      <c r="AF319" s="16" t="str">
        <f t="shared" si="765"/>
        <v/>
      </c>
      <c r="AG319" s="17" t="str">
        <f t="shared" si="765"/>
        <v/>
      </c>
      <c r="AH319" s="1"/>
      <c r="AI319" s="14" t="s">
        <v>30</v>
      </c>
      <c r="AJ319" s="41">
        <f>COUNTIFS(C319:AG319,"土",C320:AG320,"")+COUNTIFS(C319:AG319,"日",C320:AG320,"")</f>
        <v>0</v>
      </c>
      <c r="AL319" s="44"/>
      <c r="AM319" s="44"/>
      <c r="AN319" s="44"/>
      <c r="AO319" s="44">
        <f>AJ319</f>
        <v>0</v>
      </c>
      <c r="AP319" s="44"/>
      <c r="AQ319" s="44"/>
      <c r="AR319" s="44"/>
    </row>
    <row r="320" spans="1:44" ht="13.5" customHeight="1">
      <c r="B320" s="91" t="s">
        <v>13</v>
      </c>
      <c r="C320" s="93" t="s">
        <v>19</v>
      </c>
      <c r="D320" s="90" t="s">
        <v>19</v>
      </c>
      <c r="E320" s="90" t="s">
        <v>19</v>
      </c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116"/>
      <c r="AC320" s="116"/>
      <c r="AD320" s="116"/>
      <c r="AE320" s="90"/>
      <c r="AF320" s="90"/>
      <c r="AG320" s="111"/>
      <c r="AH320" s="1"/>
      <c r="AI320" s="14" t="s">
        <v>43</v>
      </c>
      <c r="AJ320" s="41">
        <f>COUNTA(C320:AG321)</f>
        <v>3</v>
      </c>
      <c r="AL320" s="44"/>
      <c r="AM320" s="44"/>
      <c r="AN320" s="45"/>
      <c r="AO320" s="44"/>
      <c r="AP320" s="44">
        <f>AJ320</f>
        <v>3</v>
      </c>
      <c r="AQ320" s="44"/>
      <c r="AR320" s="44"/>
    </row>
    <row r="321" spans="2:44" ht="13.5" customHeight="1">
      <c r="B321" s="92"/>
      <c r="C321" s="93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117"/>
      <c r="AC321" s="117"/>
      <c r="AD321" s="117"/>
      <c r="AE321" s="90"/>
      <c r="AF321" s="90"/>
      <c r="AG321" s="111"/>
      <c r="AH321" s="1"/>
      <c r="AI321" s="14" t="s">
        <v>29</v>
      </c>
      <c r="AJ321" s="41">
        <f>COUNTA(C322:AG323)</f>
        <v>2</v>
      </c>
      <c r="AL321" s="44"/>
      <c r="AM321" s="44"/>
      <c r="AN321" s="44"/>
      <c r="AO321" s="44"/>
      <c r="AP321" s="44"/>
      <c r="AQ321" s="44">
        <f>AJ321</f>
        <v>2</v>
      </c>
      <c r="AR321" s="44"/>
    </row>
    <row r="322" spans="2:44" ht="13.5" customHeight="1">
      <c r="B322" s="112" t="s">
        <v>0</v>
      </c>
      <c r="C322" s="115"/>
      <c r="D322" s="115" t="s">
        <v>6</v>
      </c>
      <c r="E322" s="115" t="s">
        <v>6</v>
      </c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24"/>
      <c r="AC322" s="124"/>
      <c r="AD322" s="124"/>
      <c r="AE322" s="115"/>
      <c r="AF322" s="115"/>
      <c r="AG322" s="126"/>
      <c r="AH322" s="1"/>
      <c r="AI322" s="14" t="s">
        <v>7</v>
      </c>
      <c r="AJ322" s="7" t="e">
        <f>ROUNDDOWN(AJ321/AJ316,3)</f>
        <v>#DIV/0!</v>
      </c>
      <c r="AL322" s="44"/>
      <c r="AM322" s="44"/>
      <c r="AN322" s="44"/>
      <c r="AO322" s="44"/>
      <c r="AP322" s="44"/>
      <c r="AQ322" s="44"/>
      <c r="AR322" s="44"/>
    </row>
    <row r="323" spans="2:44" ht="14.25" thickBot="1">
      <c r="B323" s="113"/>
      <c r="C323" s="124"/>
      <c r="D323" s="124"/>
      <c r="E323" s="124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25"/>
      <c r="AC323" s="125"/>
      <c r="AD323" s="125"/>
      <c r="AE323" s="115"/>
      <c r="AF323" s="115"/>
      <c r="AG323" s="126"/>
      <c r="AH323" s="1"/>
      <c r="AI323" s="14" t="s">
        <v>8</v>
      </c>
      <c r="AJ323" s="6">
        <f>COUNTA(C324:AG324)</f>
        <v>0</v>
      </c>
      <c r="AL323" s="44"/>
      <c r="AM323" s="44"/>
      <c r="AN323" s="44"/>
      <c r="AO323" s="44"/>
      <c r="AP323" s="44"/>
      <c r="AQ323" s="44"/>
      <c r="AR323" s="44">
        <f>AJ323</f>
        <v>0</v>
      </c>
    </row>
    <row r="324" spans="2:44">
      <c r="B324" s="140" t="s">
        <v>5</v>
      </c>
      <c r="C324" s="147"/>
      <c r="D324" s="149"/>
      <c r="E324" s="151"/>
      <c r="F324" s="153"/>
      <c r="G324" s="118"/>
      <c r="H324" s="118"/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29"/>
      <c r="AC324" s="129"/>
      <c r="AD324" s="129"/>
      <c r="AE324" s="118"/>
      <c r="AF324" s="118"/>
      <c r="AG324" s="127"/>
      <c r="AH324" s="1"/>
      <c r="AI324" s="14" t="s">
        <v>3</v>
      </c>
      <c r="AJ324" s="7" t="e">
        <f>ROUNDDOWN(AJ323/AJ316,3)</f>
        <v>#DIV/0!</v>
      </c>
      <c r="AL324" s="50"/>
      <c r="AM324" s="50"/>
      <c r="AN324" s="50"/>
      <c r="AO324" s="50"/>
      <c r="AP324" s="50"/>
      <c r="AQ324" s="50"/>
      <c r="AR324" s="50"/>
    </row>
    <row r="325" spans="2:44" ht="14.25" thickBot="1">
      <c r="B325" s="141"/>
      <c r="C325" s="148"/>
      <c r="D325" s="150"/>
      <c r="E325" s="152"/>
      <c r="F325" s="154"/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30"/>
      <c r="AC325" s="130"/>
      <c r="AD325" s="130"/>
      <c r="AE325" s="119"/>
      <c r="AF325" s="119"/>
      <c r="AG325" s="128"/>
      <c r="AH325" s="1"/>
      <c r="AI325" s="55" t="s">
        <v>31</v>
      </c>
      <c r="AJ325" s="32" t="str">
        <f>IF(7&gt;COUNT($C318:$AG318),"対象外",IF(AJ323&gt;=AJ319,"達成","未達成"))</f>
        <v>対象外</v>
      </c>
      <c r="AL325" s="50"/>
      <c r="AM325" s="50"/>
      <c r="AN325" s="50"/>
      <c r="AO325" s="50"/>
      <c r="AP325" s="50"/>
      <c r="AQ325" s="50"/>
      <c r="AR325" s="50"/>
    </row>
    <row r="326" spans="2:44">
      <c r="B326" s="52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1"/>
      <c r="AI326" s="61"/>
      <c r="AJ326" s="62"/>
      <c r="AL326" s="50"/>
      <c r="AM326" s="50"/>
      <c r="AN326" s="50"/>
      <c r="AO326" s="50"/>
      <c r="AP326" s="50"/>
      <c r="AQ326" s="50"/>
      <c r="AR326" s="50"/>
    </row>
    <row r="327" spans="2:44" ht="9.75" customHeight="1"/>
  </sheetData>
  <mergeCells count="2357">
    <mergeCell ref="S324:S325"/>
    <mergeCell ref="AC324:AC325"/>
    <mergeCell ref="AD324:AD325"/>
    <mergeCell ref="AE324:AE325"/>
    <mergeCell ref="AF324:AF325"/>
    <mergeCell ref="AG324:AG325"/>
    <mergeCell ref="C274:F274"/>
    <mergeCell ref="C275:F275"/>
    <mergeCell ref="H275:L275"/>
    <mergeCell ref="C276:F276"/>
    <mergeCell ref="H276:L276"/>
    <mergeCell ref="M276:O276"/>
    <mergeCell ref="Q276:S276"/>
    <mergeCell ref="AC320:AC321"/>
    <mergeCell ref="AD320:AD321"/>
    <mergeCell ref="AE320:AE321"/>
    <mergeCell ref="AF320:AF321"/>
    <mergeCell ref="AG320:AG321"/>
    <mergeCell ref="AC322:AC323"/>
    <mergeCell ref="AD322:AD323"/>
    <mergeCell ref="AE322:AE323"/>
    <mergeCell ref="AF322:AF323"/>
    <mergeCell ref="AG322:AG323"/>
    <mergeCell ref="AB312:AB313"/>
    <mergeCell ref="AC312:AC313"/>
    <mergeCell ref="AD312:AD313"/>
    <mergeCell ref="AE312:AE313"/>
    <mergeCell ref="C5:E5"/>
    <mergeCell ref="T324:T325"/>
    <mergeCell ref="U324:U325"/>
    <mergeCell ref="V324:V325"/>
    <mergeCell ref="W324:W325"/>
    <mergeCell ref="X324:X325"/>
    <mergeCell ref="Y324:Y325"/>
    <mergeCell ref="Z324:Z325"/>
    <mergeCell ref="AA324:AA325"/>
    <mergeCell ref="AB324:AB325"/>
    <mergeCell ref="T322:T323"/>
    <mergeCell ref="U322:U323"/>
    <mergeCell ref="V322:V323"/>
    <mergeCell ref="W322:W323"/>
    <mergeCell ref="X322:X323"/>
    <mergeCell ref="Y322:Y323"/>
    <mergeCell ref="Z322:Z323"/>
    <mergeCell ref="AA322:AA323"/>
    <mergeCell ref="AB322:AB323"/>
    <mergeCell ref="Z320:Z321"/>
    <mergeCell ref="AA320:AA321"/>
    <mergeCell ref="AB320:AB321"/>
    <mergeCell ref="S322:S323"/>
    <mergeCell ref="T320:T321"/>
    <mergeCell ref="T312:T313"/>
    <mergeCell ref="U312:U313"/>
    <mergeCell ref="V312:V313"/>
    <mergeCell ref="W312:W313"/>
    <mergeCell ref="X312:X313"/>
    <mergeCell ref="Y312:Y313"/>
    <mergeCell ref="Z312:Z313"/>
    <mergeCell ref="AA312:AA313"/>
    <mergeCell ref="B324:B325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K324:K325"/>
    <mergeCell ref="L324:L325"/>
    <mergeCell ref="M324:M325"/>
    <mergeCell ref="N324:N325"/>
    <mergeCell ref="O324:O325"/>
    <mergeCell ref="P324:P325"/>
    <mergeCell ref="Q324:Q325"/>
    <mergeCell ref="R324:R325"/>
    <mergeCell ref="B322:B323"/>
    <mergeCell ref="C322:C323"/>
    <mergeCell ref="D322:D323"/>
    <mergeCell ref="E322:E323"/>
    <mergeCell ref="F322:F323"/>
    <mergeCell ref="G322:G323"/>
    <mergeCell ref="H322:H323"/>
    <mergeCell ref="I322:I323"/>
    <mergeCell ref="J322:J323"/>
    <mergeCell ref="K322:K323"/>
    <mergeCell ref="L322:L323"/>
    <mergeCell ref="M322:M323"/>
    <mergeCell ref="N322:N323"/>
    <mergeCell ref="O322:O323"/>
    <mergeCell ref="P322:P323"/>
    <mergeCell ref="Q322:Q323"/>
    <mergeCell ref="R322:R323"/>
    <mergeCell ref="AF312:AF313"/>
    <mergeCell ref="AG312:AG313"/>
    <mergeCell ref="B320:B321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R320:R321"/>
    <mergeCell ref="S320:S321"/>
    <mergeCell ref="U320:U321"/>
    <mergeCell ref="V320:V321"/>
    <mergeCell ref="W320:W321"/>
    <mergeCell ref="X320:X321"/>
    <mergeCell ref="Y320:Y321"/>
    <mergeCell ref="T310:T311"/>
    <mergeCell ref="U310:U311"/>
    <mergeCell ref="V310:V311"/>
    <mergeCell ref="W310:W311"/>
    <mergeCell ref="X310:X311"/>
    <mergeCell ref="Y310:Y311"/>
    <mergeCell ref="Z310:Z311"/>
    <mergeCell ref="AA310:AA311"/>
    <mergeCell ref="AB310:AB311"/>
    <mergeCell ref="AC310:AC311"/>
    <mergeCell ref="AD310:AD311"/>
    <mergeCell ref="AE310:AE311"/>
    <mergeCell ref="AF310:AF311"/>
    <mergeCell ref="AG310:AG311"/>
    <mergeCell ref="B312:B313"/>
    <mergeCell ref="C312:C313"/>
    <mergeCell ref="D312:D313"/>
    <mergeCell ref="E312:E313"/>
    <mergeCell ref="F312:F313"/>
    <mergeCell ref="G312:G313"/>
    <mergeCell ref="H312:H313"/>
    <mergeCell ref="I312:I313"/>
    <mergeCell ref="J312:J313"/>
    <mergeCell ref="K312:K313"/>
    <mergeCell ref="L312:L313"/>
    <mergeCell ref="M312:M313"/>
    <mergeCell ref="N312:N313"/>
    <mergeCell ref="O312:O313"/>
    <mergeCell ref="P312:P313"/>
    <mergeCell ref="Q312:Q313"/>
    <mergeCell ref="R312:R313"/>
    <mergeCell ref="S312:S313"/>
    <mergeCell ref="T308:T309"/>
    <mergeCell ref="U308:U309"/>
    <mergeCell ref="V308:V309"/>
    <mergeCell ref="W308:W309"/>
    <mergeCell ref="X308:X309"/>
    <mergeCell ref="Y308:Y309"/>
    <mergeCell ref="Z308:Z309"/>
    <mergeCell ref="AA308:AA309"/>
    <mergeCell ref="AB308:AB309"/>
    <mergeCell ref="AC308:AC309"/>
    <mergeCell ref="AD308:AD309"/>
    <mergeCell ref="AE308:AE309"/>
    <mergeCell ref="AF308:AF309"/>
    <mergeCell ref="AG308:AG309"/>
    <mergeCell ref="B310:B311"/>
    <mergeCell ref="C310:C311"/>
    <mergeCell ref="D310:D311"/>
    <mergeCell ref="E310:E311"/>
    <mergeCell ref="F310:F311"/>
    <mergeCell ref="G310:G311"/>
    <mergeCell ref="H310:H311"/>
    <mergeCell ref="I310:I311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R311"/>
    <mergeCell ref="S310:S311"/>
    <mergeCell ref="T300:T301"/>
    <mergeCell ref="U300:U301"/>
    <mergeCell ref="V300:V301"/>
    <mergeCell ref="W300:W301"/>
    <mergeCell ref="X300:X301"/>
    <mergeCell ref="Y300:Y301"/>
    <mergeCell ref="Z300:Z301"/>
    <mergeCell ref="AA300:AA301"/>
    <mergeCell ref="AB300:AB301"/>
    <mergeCell ref="AC300:AC301"/>
    <mergeCell ref="AD300:AD301"/>
    <mergeCell ref="AE300:AE301"/>
    <mergeCell ref="AF300:AF301"/>
    <mergeCell ref="AG300:AG301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L308:L309"/>
    <mergeCell ref="M308:M309"/>
    <mergeCell ref="N308:N309"/>
    <mergeCell ref="O308:O309"/>
    <mergeCell ref="P308:P309"/>
    <mergeCell ref="Q308:Q309"/>
    <mergeCell ref="R308:R309"/>
    <mergeCell ref="S308:S309"/>
    <mergeCell ref="T298:T299"/>
    <mergeCell ref="U298:U299"/>
    <mergeCell ref="V298:V299"/>
    <mergeCell ref="W298:W299"/>
    <mergeCell ref="X298:X299"/>
    <mergeCell ref="Y298:Y299"/>
    <mergeCell ref="Z298:Z299"/>
    <mergeCell ref="AA298:AA299"/>
    <mergeCell ref="AB298:AB299"/>
    <mergeCell ref="AC298:AC299"/>
    <mergeCell ref="AD298:AD299"/>
    <mergeCell ref="AE298:AE299"/>
    <mergeCell ref="AF298:AF299"/>
    <mergeCell ref="AG298:AG299"/>
    <mergeCell ref="B300:B301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R300:R301"/>
    <mergeCell ref="S300:S301"/>
    <mergeCell ref="T296:T297"/>
    <mergeCell ref="U296:U297"/>
    <mergeCell ref="V296:V297"/>
    <mergeCell ref="W296:W297"/>
    <mergeCell ref="X296:X297"/>
    <mergeCell ref="Y296:Y297"/>
    <mergeCell ref="Z296:Z297"/>
    <mergeCell ref="AA296:AA297"/>
    <mergeCell ref="AB296:AB297"/>
    <mergeCell ref="AC296:AC297"/>
    <mergeCell ref="AD296:AD297"/>
    <mergeCell ref="AE296:AE297"/>
    <mergeCell ref="AF296:AF297"/>
    <mergeCell ref="AG296:AG297"/>
    <mergeCell ref="B298:B299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O298:O299"/>
    <mergeCell ref="P298:P299"/>
    <mergeCell ref="Q298:Q299"/>
    <mergeCell ref="R298:R299"/>
    <mergeCell ref="S298:S299"/>
    <mergeCell ref="T288:T289"/>
    <mergeCell ref="U288:U289"/>
    <mergeCell ref="V288:V289"/>
    <mergeCell ref="W288:W289"/>
    <mergeCell ref="X288:X289"/>
    <mergeCell ref="Y288:Y289"/>
    <mergeCell ref="Z288:Z289"/>
    <mergeCell ref="AA288:AA289"/>
    <mergeCell ref="AB288:AB289"/>
    <mergeCell ref="AC288:AC289"/>
    <mergeCell ref="AD288:AD289"/>
    <mergeCell ref="AE288:AE289"/>
    <mergeCell ref="AF288:AF289"/>
    <mergeCell ref="AG288:AG289"/>
    <mergeCell ref="B296:B297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S296:S297"/>
    <mergeCell ref="T286:T287"/>
    <mergeCell ref="U286:U287"/>
    <mergeCell ref="V286:V287"/>
    <mergeCell ref="W286:W287"/>
    <mergeCell ref="X286:X287"/>
    <mergeCell ref="Y286:Y287"/>
    <mergeCell ref="Z286:Z287"/>
    <mergeCell ref="AA286:AA287"/>
    <mergeCell ref="AB286:AB287"/>
    <mergeCell ref="AC286:AC287"/>
    <mergeCell ref="AD286:AD287"/>
    <mergeCell ref="AE286:AE287"/>
    <mergeCell ref="AF286:AF287"/>
    <mergeCell ref="AG286:AG287"/>
    <mergeCell ref="B288:B289"/>
    <mergeCell ref="C288:C289"/>
    <mergeCell ref="D288:D289"/>
    <mergeCell ref="E288:E289"/>
    <mergeCell ref="F288:F289"/>
    <mergeCell ref="G288:G289"/>
    <mergeCell ref="H288:H289"/>
    <mergeCell ref="I288:I289"/>
    <mergeCell ref="J288:J289"/>
    <mergeCell ref="K288:K289"/>
    <mergeCell ref="L288:L289"/>
    <mergeCell ref="M288:M289"/>
    <mergeCell ref="N288:N289"/>
    <mergeCell ref="O288:O289"/>
    <mergeCell ref="P288:P289"/>
    <mergeCell ref="Q288:Q289"/>
    <mergeCell ref="R288:R289"/>
    <mergeCell ref="S288:S289"/>
    <mergeCell ref="T284:T285"/>
    <mergeCell ref="U284:U285"/>
    <mergeCell ref="V284:V285"/>
    <mergeCell ref="W284:W285"/>
    <mergeCell ref="X284:X285"/>
    <mergeCell ref="Y284:Y285"/>
    <mergeCell ref="Z284:Z285"/>
    <mergeCell ref="AA284:AA285"/>
    <mergeCell ref="AB284:AB285"/>
    <mergeCell ref="AC284:AC285"/>
    <mergeCell ref="AD284:AD285"/>
    <mergeCell ref="AE284:AE285"/>
    <mergeCell ref="AF284:AF285"/>
    <mergeCell ref="AG284:AG285"/>
    <mergeCell ref="B286:B287"/>
    <mergeCell ref="C286:C287"/>
    <mergeCell ref="D286:D287"/>
    <mergeCell ref="E286:E287"/>
    <mergeCell ref="F286:F287"/>
    <mergeCell ref="G286:G287"/>
    <mergeCell ref="H286:H287"/>
    <mergeCell ref="I286:I287"/>
    <mergeCell ref="J286:J287"/>
    <mergeCell ref="K286:K287"/>
    <mergeCell ref="L286:L287"/>
    <mergeCell ref="M286:M287"/>
    <mergeCell ref="N286:N287"/>
    <mergeCell ref="O286:O287"/>
    <mergeCell ref="P286:P287"/>
    <mergeCell ref="Q286:Q287"/>
    <mergeCell ref="R286:R287"/>
    <mergeCell ref="S286:S287"/>
    <mergeCell ref="T267:T268"/>
    <mergeCell ref="U267:U268"/>
    <mergeCell ref="V267:V268"/>
    <mergeCell ref="W267:W268"/>
    <mergeCell ref="X267:X268"/>
    <mergeCell ref="Y267:Y268"/>
    <mergeCell ref="Z267:Z268"/>
    <mergeCell ref="AA267:AA268"/>
    <mergeCell ref="AB267:AB268"/>
    <mergeCell ref="AC267:AC268"/>
    <mergeCell ref="AD267:AD268"/>
    <mergeCell ref="AE267:AE268"/>
    <mergeCell ref="AF267:AF268"/>
    <mergeCell ref="AG267:AG268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L284:L285"/>
    <mergeCell ref="M284:M285"/>
    <mergeCell ref="N284:N285"/>
    <mergeCell ref="O284:O285"/>
    <mergeCell ref="P284:P285"/>
    <mergeCell ref="Q284:Q285"/>
    <mergeCell ref="R284:R285"/>
    <mergeCell ref="S284:S285"/>
    <mergeCell ref="T265:T266"/>
    <mergeCell ref="U265:U266"/>
    <mergeCell ref="V265:V266"/>
    <mergeCell ref="W265:W266"/>
    <mergeCell ref="X265:X266"/>
    <mergeCell ref="Y265:Y266"/>
    <mergeCell ref="Z265:Z266"/>
    <mergeCell ref="AA265:AA266"/>
    <mergeCell ref="AB265:AB266"/>
    <mergeCell ref="AC265:AC266"/>
    <mergeCell ref="AD265:AD266"/>
    <mergeCell ref="AE265:AE266"/>
    <mergeCell ref="AF265:AF266"/>
    <mergeCell ref="AG265:AG266"/>
    <mergeCell ref="B267:B268"/>
    <mergeCell ref="C267:C268"/>
    <mergeCell ref="D267:D268"/>
    <mergeCell ref="E267:E268"/>
    <mergeCell ref="F267:F268"/>
    <mergeCell ref="G267:G268"/>
    <mergeCell ref="H267:H268"/>
    <mergeCell ref="I267:I268"/>
    <mergeCell ref="J267:J268"/>
    <mergeCell ref="K267:K268"/>
    <mergeCell ref="L267:L268"/>
    <mergeCell ref="M267:M268"/>
    <mergeCell ref="N267:N268"/>
    <mergeCell ref="O267:O268"/>
    <mergeCell ref="P267:P268"/>
    <mergeCell ref="Q267:Q268"/>
    <mergeCell ref="R267:R268"/>
    <mergeCell ref="S267:S268"/>
    <mergeCell ref="T263:T264"/>
    <mergeCell ref="U263:U264"/>
    <mergeCell ref="V263:V264"/>
    <mergeCell ref="W263:W264"/>
    <mergeCell ref="X263:X264"/>
    <mergeCell ref="Y263:Y264"/>
    <mergeCell ref="Z263:Z264"/>
    <mergeCell ref="AA263:AA264"/>
    <mergeCell ref="AB263:AB264"/>
    <mergeCell ref="AC263:AC264"/>
    <mergeCell ref="AD263:AD264"/>
    <mergeCell ref="AE263:AE264"/>
    <mergeCell ref="AF263:AF264"/>
    <mergeCell ref="AG263:AG264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S265:S266"/>
    <mergeCell ref="T255:T256"/>
    <mergeCell ref="U255:U256"/>
    <mergeCell ref="V255:V256"/>
    <mergeCell ref="W255:W256"/>
    <mergeCell ref="X255:X256"/>
    <mergeCell ref="Y255:Y256"/>
    <mergeCell ref="Z255:Z256"/>
    <mergeCell ref="AA255:AA256"/>
    <mergeCell ref="AB255:AB256"/>
    <mergeCell ref="AC255:AC256"/>
    <mergeCell ref="AD255:AD256"/>
    <mergeCell ref="AE255:AE256"/>
    <mergeCell ref="AF255:AF256"/>
    <mergeCell ref="AG255:AG256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J263:J264"/>
    <mergeCell ref="K263:K264"/>
    <mergeCell ref="L263:L264"/>
    <mergeCell ref="M263:M264"/>
    <mergeCell ref="N263:N264"/>
    <mergeCell ref="O263:O264"/>
    <mergeCell ref="P263:P264"/>
    <mergeCell ref="Q263:Q264"/>
    <mergeCell ref="R263:R264"/>
    <mergeCell ref="S263:S264"/>
    <mergeCell ref="T253:T254"/>
    <mergeCell ref="U253:U254"/>
    <mergeCell ref="V253:V254"/>
    <mergeCell ref="W253:W254"/>
    <mergeCell ref="X253:X254"/>
    <mergeCell ref="Y253:Y254"/>
    <mergeCell ref="Z253:Z254"/>
    <mergeCell ref="AA253:AA254"/>
    <mergeCell ref="AB253:AB254"/>
    <mergeCell ref="AC253:AC254"/>
    <mergeCell ref="AD253:AD254"/>
    <mergeCell ref="AE253:AE254"/>
    <mergeCell ref="AF253:AF254"/>
    <mergeCell ref="AG253:AG254"/>
    <mergeCell ref="B255:B256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5:K256"/>
    <mergeCell ref="L255:L256"/>
    <mergeCell ref="M255:M256"/>
    <mergeCell ref="N255:N256"/>
    <mergeCell ref="O255:O256"/>
    <mergeCell ref="P255:P256"/>
    <mergeCell ref="Q255:Q256"/>
    <mergeCell ref="R255:R256"/>
    <mergeCell ref="S255:S256"/>
    <mergeCell ref="T251:T252"/>
    <mergeCell ref="U251:U252"/>
    <mergeCell ref="V251:V252"/>
    <mergeCell ref="W251:W252"/>
    <mergeCell ref="X251:X252"/>
    <mergeCell ref="Y251:Y252"/>
    <mergeCell ref="Z251:Z252"/>
    <mergeCell ref="AA251:AA252"/>
    <mergeCell ref="AB251:AB252"/>
    <mergeCell ref="AC251:AC252"/>
    <mergeCell ref="AD251:AD252"/>
    <mergeCell ref="AE251:AE252"/>
    <mergeCell ref="AF251:AF252"/>
    <mergeCell ref="AG251:AG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K253:K254"/>
    <mergeCell ref="L253:L254"/>
    <mergeCell ref="M253:M254"/>
    <mergeCell ref="N253:N254"/>
    <mergeCell ref="O253:O254"/>
    <mergeCell ref="P253:P254"/>
    <mergeCell ref="Q253:Q254"/>
    <mergeCell ref="R253:R254"/>
    <mergeCell ref="S253:S254"/>
    <mergeCell ref="C181:F181"/>
    <mergeCell ref="C182:F182"/>
    <mergeCell ref="H182:L182"/>
    <mergeCell ref="C183:F183"/>
    <mergeCell ref="H183:L183"/>
    <mergeCell ref="M183:O183"/>
    <mergeCell ref="Q183:S183"/>
    <mergeCell ref="B251:B252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L251:L252"/>
    <mergeCell ref="M251:M252"/>
    <mergeCell ref="N251:N252"/>
    <mergeCell ref="O251:O252"/>
    <mergeCell ref="P251:P252"/>
    <mergeCell ref="Q251:Q252"/>
    <mergeCell ref="R251:R252"/>
    <mergeCell ref="S251:S252"/>
    <mergeCell ref="H243:H244"/>
    <mergeCell ref="I243:I244"/>
    <mergeCell ref="J243:J244"/>
    <mergeCell ref="K243:K244"/>
    <mergeCell ref="L243:L244"/>
    <mergeCell ref="M243:M244"/>
    <mergeCell ref="B243:B244"/>
    <mergeCell ref="AA243:AA244"/>
    <mergeCell ref="AB243:AB244"/>
    <mergeCell ref="AC243:AC244"/>
    <mergeCell ref="AD243:AD244"/>
    <mergeCell ref="AE243:AE244"/>
    <mergeCell ref="T243:T244"/>
    <mergeCell ref="U243:U244"/>
    <mergeCell ref="V243:V244"/>
    <mergeCell ref="W243:W244"/>
    <mergeCell ref="X243:X244"/>
    <mergeCell ref="Y243:Y244"/>
    <mergeCell ref="N243:N244"/>
    <mergeCell ref="O243:O244"/>
    <mergeCell ref="P243:P244"/>
    <mergeCell ref="Q243:Q244"/>
    <mergeCell ref="R243:R244"/>
    <mergeCell ref="S243:S244"/>
    <mergeCell ref="C243:C244"/>
    <mergeCell ref="D243:D244"/>
    <mergeCell ref="E243:E244"/>
    <mergeCell ref="F243:F244"/>
    <mergeCell ref="G243:G244"/>
    <mergeCell ref="AB241:AB242"/>
    <mergeCell ref="AC241:AC242"/>
    <mergeCell ref="AD241:AD242"/>
    <mergeCell ref="AE241:AE242"/>
    <mergeCell ref="AF241:AF242"/>
    <mergeCell ref="AF243:AF244"/>
    <mergeCell ref="AG241:AG242"/>
    <mergeCell ref="V241:V242"/>
    <mergeCell ref="W241:W242"/>
    <mergeCell ref="X241:X242"/>
    <mergeCell ref="Y241:Y242"/>
    <mergeCell ref="Z241:Z242"/>
    <mergeCell ref="AA241:AA242"/>
    <mergeCell ref="P241:P242"/>
    <mergeCell ref="Q241:Q242"/>
    <mergeCell ref="R241:R242"/>
    <mergeCell ref="S241:S242"/>
    <mergeCell ref="T241:T242"/>
    <mergeCell ref="U241:U242"/>
    <mergeCell ref="J241:J242"/>
    <mergeCell ref="K241:K242"/>
    <mergeCell ref="L241:L242"/>
    <mergeCell ref="M241:M242"/>
    <mergeCell ref="N241:N242"/>
    <mergeCell ref="O241:O242"/>
    <mergeCell ref="AG243:AG244"/>
    <mergeCell ref="Z243:Z244"/>
    <mergeCell ref="AF239:AF240"/>
    <mergeCell ref="AG239:AG240"/>
    <mergeCell ref="B241:B242"/>
    <mergeCell ref="C241:C242"/>
    <mergeCell ref="D241:D242"/>
    <mergeCell ref="E241:E242"/>
    <mergeCell ref="F241:F242"/>
    <mergeCell ref="G241:G242"/>
    <mergeCell ref="H241:H242"/>
    <mergeCell ref="I241:I242"/>
    <mergeCell ref="Z239:Z240"/>
    <mergeCell ref="AA239:AA240"/>
    <mergeCell ref="AB239:AB240"/>
    <mergeCell ref="AC239:AC240"/>
    <mergeCell ref="AD239:AD240"/>
    <mergeCell ref="AE239:AE240"/>
    <mergeCell ref="T239:T240"/>
    <mergeCell ref="U239:U240"/>
    <mergeCell ref="V239:V240"/>
    <mergeCell ref="W239:W240"/>
    <mergeCell ref="X239:X240"/>
    <mergeCell ref="Y239:Y240"/>
    <mergeCell ref="N239:N240"/>
    <mergeCell ref="O239:O240"/>
    <mergeCell ref="P239:P240"/>
    <mergeCell ref="Q239:Q240"/>
    <mergeCell ref="R239:R240"/>
    <mergeCell ref="S239:S240"/>
    <mergeCell ref="H239:H240"/>
    <mergeCell ref="I239:I240"/>
    <mergeCell ref="J239:J240"/>
    <mergeCell ref="K239:K240"/>
    <mergeCell ref="L239:L240"/>
    <mergeCell ref="M239:M240"/>
    <mergeCell ref="B239:B240"/>
    <mergeCell ref="C239:C240"/>
    <mergeCell ref="D239:D240"/>
    <mergeCell ref="E239:E240"/>
    <mergeCell ref="F239:F240"/>
    <mergeCell ref="G239:G240"/>
    <mergeCell ref="AB231:AB232"/>
    <mergeCell ref="AC231:AC232"/>
    <mergeCell ref="AD231:AD232"/>
    <mergeCell ref="AE231:AE232"/>
    <mergeCell ref="AF231:AF232"/>
    <mergeCell ref="AG231:AG232"/>
    <mergeCell ref="V231:V232"/>
    <mergeCell ref="W231:W232"/>
    <mergeCell ref="X231:X232"/>
    <mergeCell ref="Y231:Y232"/>
    <mergeCell ref="Z231:Z232"/>
    <mergeCell ref="AA231:AA232"/>
    <mergeCell ref="P231:P232"/>
    <mergeCell ref="Q231:Q232"/>
    <mergeCell ref="R231:R232"/>
    <mergeCell ref="S231:S232"/>
    <mergeCell ref="T231:T232"/>
    <mergeCell ref="U231:U232"/>
    <mergeCell ref="J231:J232"/>
    <mergeCell ref="K231:K232"/>
    <mergeCell ref="L231:L232"/>
    <mergeCell ref="M231:M232"/>
    <mergeCell ref="N231:N232"/>
    <mergeCell ref="O231:O232"/>
    <mergeCell ref="AF229:AF230"/>
    <mergeCell ref="AG229:AG230"/>
    <mergeCell ref="B231:B232"/>
    <mergeCell ref="C231:C232"/>
    <mergeCell ref="D231:D232"/>
    <mergeCell ref="E231:E232"/>
    <mergeCell ref="F231:F232"/>
    <mergeCell ref="G231:G232"/>
    <mergeCell ref="H231:H232"/>
    <mergeCell ref="I231:I232"/>
    <mergeCell ref="Z229:Z230"/>
    <mergeCell ref="AA229:AA230"/>
    <mergeCell ref="AB229:AB230"/>
    <mergeCell ref="AC229:AC230"/>
    <mergeCell ref="AD229:AD230"/>
    <mergeCell ref="AE229:AE230"/>
    <mergeCell ref="T229:T230"/>
    <mergeCell ref="U229:U230"/>
    <mergeCell ref="V229:V230"/>
    <mergeCell ref="W229:W230"/>
    <mergeCell ref="X229:X230"/>
    <mergeCell ref="Y229:Y230"/>
    <mergeCell ref="N229:N230"/>
    <mergeCell ref="O229:O230"/>
    <mergeCell ref="P229:P230"/>
    <mergeCell ref="Q229:Q230"/>
    <mergeCell ref="R229:R230"/>
    <mergeCell ref="S229:S230"/>
    <mergeCell ref="H229:H230"/>
    <mergeCell ref="I229:I230"/>
    <mergeCell ref="J229:J230"/>
    <mergeCell ref="K229:K230"/>
    <mergeCell ref="L229:L230"/>
    <mergeCell ref="M229:M230"/>
    <mergeCell ref="B229:B230"/>
    <mergeCell ref="C229:C230"/>
    <mergeCell ref="D229:D230"/>
    <mergeCell ref="E229:E230"/>
    <mergeCell ref="F229:F230"/>
    <mergeCell ref="G229:G230"/>
    <mergeCell ref="AB227:AB228"/>
    <mergeCell ref="AC227:AC228"/>
    <mergeCell ref="AD227:AD228"/>
    <mergeCell ref="AE227:AE228"/>
    <mergeCell ref="AF227:AF228"/>
    <mergeCell ref="AG227:AG228"/>
    <mergeCell ref="V227:V228"/>
    <mergeCell ref="W227:W228"/>
    <mergeCell ref="X227:X228"/>
    <mergeCell ref="Y227:Y228"/>
    <mergeCell ref="Z227:Z228"/>
    <mergeCell ref="AA227:AA228"/>
    <mergeCell ref="P227:P228"/>
    <mergeCell ref="Q227:Q228"/>
    <mergeCell ref="R227:R228"/>
    <mergeCell ref="S227:S228"/>
    <mergeCell ref="T227:T228"/>
    <mergeCell ref="U227:U228"/>
    <mergeCell ref="J227:J228"/>
    <mergeCell ref="K227:K228"/>
    <mergeCell ref="L227:L228"/>
    <mergeCell ref="M227:M228"/>
    <mergeCell ref="N227:N228"/>
    <mergeCell ref="O227:O228"/>
    <mergeCell ref="AF219:AF220"/>
    <mergeCell ref="AG219:AG220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Z219:Z220"/>
    <mergeCell ref="AA219:AA220"/>
    <mergeCell ref="AB219:AB220"/>
    <mergeCell ref="AC219:AC220"/>
    <mergeCell ref="AD219:AD220"/>
    <mergeCell ref="AE219:AE220"/>
    <mergeCell ref="T219:T220"/>
    <mergeCell ref="U219:U220"/>
    <mergeCell ref="V219:V220"/>
    <mergeCell ref="W219:W220"/>
    <mergeCell ref="X219:X220"/>
    <mergeCell ref="Y219:Y220"/>
    <mergeCell ref="N219:N220"/>
    <mergeCell ref="O219:O220"/>
    <mergeCell ref="P219:P220"/>
    <mergeCell ref="Q219:Q220"/>
    <mergeCell ref="R219:R220"/>
    <mergeCell ref="S219:S220"/>
    <mergeCell ref="H219:H220"/>
    <mergeCell ref="I219:I220"/>
    <mergeCell ref="J219:J220"/>
    <mergeCell ref="K219:K220"/>
    <mergeCell ref="L219:L220"/>
    <mergeCell ref="M219:M220"/>
    <mergeCell ref="B219:B220"/>
    <mergeCell ref="C219:C220"/>
    <mergeCell ref="D219:D220"/>
    <mergeCell ref="E219:E220"/>
    <mergeCell ref="F219:F220"/>
    <mergeCell ref="G219:G220"/>
    <mergeCell ref="AB217:AB218"/>
    <mergeCell ref="AC217:AC218"/>
    <mergeCell ref="AD217:AD218"/>
    <mergeCell ref="AE217:AE218"/>
    <mergeCell ref="AF217:AF218"/>
    <mergeCell ref="AG217:AG218"/>
    <mergeCell ref="V217:V218"/>
    <mergeCell ref="W217:W218"/>
    <mergeCell ref="X217:X218"/>
    <mergeCell ref="Y217:Y218"/>
    <mergeCell ref="Z217:Z218"/>
    <mergeCell ref="AA217:AA218"/>
    <mergeCell ref="P217:P218"/>
    <mergeCell ref="Q217:Q218"/>
    <mergeCell ref="R217:R218"/>
    <mergeCell ref="S217:S218"/>
    <mergeCell ref="T217:T218"/>
    <mergeCell ref="U217:U218"/>
    <mergeCell ref="J217:J218"/>
    <mergeCell ref="K217:K218"/>
    <mergeCell ref="L217:L218"/>
    <mergeCell ref="M217:M218"/>
    <mergeCell ref="N217:N218"/>
    <mergeCell ref="O217:O218"/>
    <mergeCell ref="AF215:AF216"/>
    <mergeCell ref="AG215:AG216"/>
    <mergeCell ref="B217:B218"/>
    <mergeCell ref="C217:C218"/>
    <mergeCell ref="D217:D218"/>
    <mergeCell ref="E217:E218"/>
    <mergeCell ref="F217:F218"/>
    <mergeCell ref="G217:G218"/>
    <mergeCell ref="H217:H218"/>
    <mergeCell ref="I217:I218"/>
    <mergeCell ref="Z215:Z216"/>
    <mergeCell ref="AA215:AA216"/>
    <mergeCell ref="AB215:AB216"/>
    <mergeCell ref="AC215:AC216"/>
    <mergeCell ref="AD215:AD216"/>
    <mergeCell ref="AE215:AE216"/>
    <mergeCell ref="T215:T216"/>
    <mergeCell ref="U215:U216"/>
    <mergeCell ref="V215:V216"/>
    <mergeCell ref="W215:W216"/>
    <mergeCell ref="X215:X216"/>
    <mergeCell ref="Y215:Y216"/>
    <mergeCell ref="N215:N216"/>
    <mergeCell ref="O215:O216"/>
    <mergeCell ref="P215:P216"/>
    <mergeCell ref="Q215:Q216"/>
    <mergeCell ref="R215:R216"/>
    <mergeCell ref="S215:S216"/>
    <mergeCell ref="H215:H216"/>
    <mergeCell ref="I215:I216"/>
    <mergeCell ref="J215:J216"/>
    <mergeCell ref="K215:K216"/>
    <mergeCell ref="L215:L216"/>
    <mergeCell ref="M215:M216"/>
    <mergeCell ref="B215:B216"/>
    <mergeCell ref="C215:C216"/>
    <mergeCell ref="D215:D216"/>
    <mergeCell ref="E215:E216"/>
    <mergeCell ref="F215:F216"/>
    <mergeCell ref="G215:G216"/>
    <mergeCell ref="AB207:AB208"/>
    <mergeCell ref="AC207:AC208"/>
    <mergeCell ref="AD207:AD208"/>
    <mergeCell ref="AE207:AE208"/>
    <mergeCell ref="AF207:AF208"/>
    <mergeCell ref="AG207:AG208"/>
    <mergeCell ref="V207:V208"/>
    <mergeCell ref="W207:W208"/>
    <mergeCell ref="X207:X208"/>
    <mergeCell ref="Y207:Y208"/>
    <mergeCell ref="Z207:Z208"/>
    <mergeCell ref="AA207:AA208"/>
    <mergeCell ref="P207:P208"/>
    <mergeCell ref="Q207:Q208"/>
    <mergeCell ref="R207:R208"/>
    <mergeCell ref="S207:S208"/>
    <mergeCell ref="T207:T208"/>
    <mergeCell ref="U207:U208"/>
    <mergeCell ref="J207:J208"/>
    <mergeCell ref="K207:K208"/>
    <mergeCell ref="L207:L208"/>
    <mergeCell ref="M207:M208"/>
    <mergeCell ref="N207:N208"/>
    <mergeCell ref="O207:O208"/>
    <mergeCell ref="AF205:AF206"/>
    <mergeCell ref="AG205:AG206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Z205:Z206"/>
    <mergeCell ref="AA205:AA206"/>
    <mergeCell ref="AB205:AB206"/>
    <mergeCell ref="AC205:AC206"/>
    <mergeCell ref="AD205:AD206"/>
    <mergeCell ref="AE205:AE206"/>
    <mergeCell ref="T205:T206"/>
    <mergeCell ref="U205:U206"/>
    <mergeCell ref="V205:V206"/>
    <mergeCell ref="W205:W206"/>
    <mergeCell ref="X205:X206"/>
    <mergeCell ref="Y205:Y206"/>
    <mergeCell ref="N205:N206"/>
    <mergeCell ref="O205:O206"/>
    <mergeCell ref="P205:P206"/>
    <mergeCell ref="Q205:Q206"/>
    <mergeCell ref="R205:R206"/>
    <mergeCell ref="S205:S206"/>
    <mergeCell ref="H205:H206"/>
    <mergeCell ref="I205:I206"/>
    <mergeCell ref="J205:J206"/>
    <mergeCell ref="K205:K206"/>
    <mergeCell ref="L205:L206"/>
    <mergeCell ref="M205:M206"/>
    <mergeCell ref="B205:B206"/>
    <mergeCell ref="C205:C206"/>
    <mergeCell ref="D205:D206"/>
    <mergeCell ref="E205:E206"/>
    <mergeCell ref="F205:F206"/>
    <mergeCell ref="G205:G206"/>
    <mergeCell ref="AB203:AB204"/>
    <mergeCell ref="AC203:AC204"/>
    <mergeCell ref="AD203:AD204"/>
    <mergeCell ref="AE203:AE204"/>
    <mergeCell ref="AF203:AF204"/>
    <mergeCell ref="AG203:AG204"/>
    <mergeCell ref="V203:V204"/>
    <mergeCell ref="W203:W204"/>
    <mergeCell ref="X203:X204"/>
    <mergeCell ref="Y203:Y204"/>
    <mergeCell ref="Z203:Z204"/>
    <mergeCell ref="AA203:AA204"/>
    <mergeCell ref="P203:P204"/>
    <mergeCell ref="Q203:Q204"/>
    <mergeCell ref="R203:R204"/>
    <mergeCell ref="S203:S204"/>
    <mergeCell ref="T203:T204"/>
    <mergeCell ref="U203:U204"/>
    <mergeCell ref="J203:J204"/>
    <mergeCell ref="K203:K204"/>
    <mergeCell ref="L203:L204"/>
    <mergeCell ref="M203:M204"/>
    <mergeCell ref="N203:N204"/>
    <mergeCell ref="O203:O204"/>
    <mergeCell ref="AF195:AF196"/>
    <mergeCell ref="AG195:AG196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Z195:Z196"/>
    <mergeCell ref="AA195:AA196"/>
    <mergeCell ref="AB195:AB196"/>
    <mergeCell ref="AC195:AC196"/>
    <mergeCell ref="AD195:AD196"/>
    <mergeCell ref="AE195:AE196"/>
    <mergeCell ref="T195:T196"/>
    <mergeCell ref="U195:U196"/>
    <mergeCell ref="V195:V196"/>
    <mergeCell ref="W195:W196"/>
    <mergeCell ref="X195:X196"/>
    <mergeCell ref="Y195:Y196"/>
    <mergeCell ref="N195:N196"/>
    <mergeCell ref="O195:O196"/>
    <mergeCell ref="P195:P196"/>
    <mergeCell ref="Q195:Q196"/>
    <mergeCell ref="R195:R196"/>
    <mergeCell ref="S195:S196"/>
    <mergeCell ref="H195:H196"/>
    <mergeCell ref="I195:I196"/>
    <mergeCell ref="J195:J196"/>
    <mergeCell ref="K195:K196"/>
    <mergeCell ref="L195:L196"/>
    <mergeCell ref="M195:M196"/>
    <mergeCell ref="B195:B196"/>
    <mergeCell ref="C195:C196"/>
    <mergeCell ref="D195:D196"/>
    <mergeCell ref="E195:E196"/>
    <mergeCell ref="F195:F196"/>
    <mergeCell ref="G195:G196"/>
    <mergeCell ref="AB193:AB194"/>
    <mergeCell ref="AC193:AC194"/>
    <mergeCell ref="AD193:AD194"/>
    <mergeCell ref="AE193:AE194"/>
    <mergeCell ref="AF193:AF194"/>
    <mergeCell ref="AG193:AG194"/>
    <mergeCell ref="V193:V194"/>
    <mergeCell ref="W193:W194"/>
    <mergeCell ref="X193:X194"/>
    <mergeCell ref="Y193:Y194"/>
    <mergeCell ref="Z193:Z194"/>
    <mergeCell ref="AA193:AA194"/>
    <mergeCell ref="P193:P194"/>
    <mergeCell ref="Q193:Q194"/>
    <mergeCell ref="R193:R194"/>
    <mergeCell ref="S193:S194"/>
    <mergeCell ref="T193:T194"/>
    <mergeCell ref="U193:U194"/>
    <mergeCell ref="J193:J194"/>
    <mergeCell ref="K193:K194"/>
    <mergeCell ref="L193:L194"/>
    <mergeCell ref="M193:M194"/>
    <mergeCell ref="N193:N194"/>
    <mergeCell ref="O193:O194"/>
    <mergeCell ref="AF191:AF192"/>
    <mergeCell ref="AG191:AG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Z191:Z192"/>
    <mergeCell ref="AA191:AA192"/>
    <mergeCell ref="AB191:AB192"/>
    <mergeCell ref="AC191:AC192"/>
    <mergeCell ref="AD191:AD192"/>
    <mergeCell ref="AE191:AE192"/>
    <mergeCell ref="T191:T192"/>
    <mergeCell ref="U191:U192"/>
    <mergeCell ref="V191:V192"/>
    <mergeCell ref="W191:W192"/>
    <mergeCell ref="X191:X192"/>
    <mergeCell ref="Y191:Y192"/>
    <mergeCell ref="N191:N192"/>
    <mergeCell ref="O191:O192"/>
    <mergeCell ref="P191:P192"/>
    <mergeCell ref="Q191:Q192"/>
    <mergeCell ref="R191:R192"/>
    <mergeCell ref="S191:S192"/>
    <mergeCell ref="H191:H192"/>
    <mergeCell ref="I191:I192"/>
    <mergeCell ref="J191:J192"/>
    <mergeCell ref="K191:K192"/>
    <mergeCell ref="L191:L192"/>
    <mergeCell ref="M191:M192"/>
    <mergeCell ref="B191:B192"/>
    <mergeCell ref="C191:C192"/>
    <mergeCell ref="D191:D192"/>
    <mergeCell ref="E191:E192"/>
    <mergeCell ref="F191:F192"/>
    <mergeCell ref="G191:G192"/>
    <mergeCell ref="AB174:AB175"/>
    <mergeCell ref="AC174:AC175"/>
    <mergeCell ref="AD174:AD175"/>
    <mergeCell ref="AE174:AE175"/>
    <mergeCell ref="AF174:AF175"/>
    <mergeCell ref="AG174:AG175"/>
    <mergeCell ref="V174:V175"/>
    <mergeCell ref="W174:W175"/>
    <mergeCell ref="X174:X175"/>
    <mergeCell ref="Y174:Y175"/>
    <mergeCell ref="Z174:Z175"/>
    <mergeCell ref="AA174:AA175"/>
    <mergeCell ref="P174:P175"/>
    <mergeCell ref="Q174:Q175"/>
    <mergeCell ref="R174:R175"/>
    <mergeCell ref="S174:S175"/>
    <mergeCell ref="T174:T175"/>
    <mergeCell ref="U174:U175"/>
    <mergeCell ref="J174:J175"/>
    <mergeCell ref="K174:K175"/>
    <mergeCell ref="L174:L175"/>
    <mergeCell ref="M174:M175"/>
    <mergeCell ref="N174:N175"/>
    <mergeCell ref="O174:O175"/>
    <mergeCell ref="AF172:AF173"/>
    <mergeCell ref="AG172:AG173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Z172:Z173"/>
    <mergeCell ref="AA172:AA173"/>
    <mergeCell ref="AB172:AB173"/>
    <mergeCell ref="AC172:AC173"/>
    <mergeCell ref="AD172:AD173"/>
    <mergeCell ref="AE172:AE173"/>
    <mergeCell ref="T172:T173"/>
    <mergeCell ref="U172:U173"/>
    <mergeCell ref="V172:V173"/>
    <mergeCell ref="W172:W173"/>
    <mergeCell ref="X172:X173"/>
    <mergeCell ref="Y172:Y173"/>
    <mergeCell ref="N172:N173"/>
    <mergeCell ref="O172:O173"/>
    <mergeCell ref="P172:P173"/>
    <mergeCell ref="Q172:Q173"/>
    <mergeCell ref="R172:R173"/>
    <mergeCell ref="S172:S173"/>
    <mergeCell ref="H172:H173"/>
    <mergeCell ref="I172:I173"/>
    <mergeCell ref="J172:J173"/>
    <mergeCell ref="K172:K173"/>
    <mergeCell ref="L172:L173"/>
    <mergeCell ref="M172:M173"/>
    <mergeCell ref="B172:B173"/>
    <mergeCell ref="C172:C173"/>
    <mergeCell ref="D172:D173"/>
    <mergeCell ref="E172:E173"/>
    <mergeCell ref="F172:F173"/>
    <mergeCell ref="G172:G173"/>
    <mergeCell ref="AB170:AB171"/>
    <mergeCell ref="AC170:AC171"/>
    <mergeCell ref="AD170:AD171"/>
    <mergeCell ref="AE170:AE171"/>
    <mergeCell ref="AF170:AF171"/>
    <mergeCell ref="AG170:AG171"/>
    <mergeCell ref="V170:V171"/>
    <mergeCell ref="W170:W171"/>
    <mergeCell ref="X170:X171"/>
    <mergeCell ref="Y170:Y171"/>
    <mergeCell ref="Z170:Z171"/>
    <mergeCell ref="AA170:AA171"/>
    <mergeCell ref="P170:P171"/>
    <mergeCell ref="Q170:Q171"/>
    <mergeCell ref="R170:R171"/>
    <mergeCell ref="S170:S171"/>
    <mergeCell ref="T170:T171"/>
    <mergeCell ref="U170:U171"/>
    <mergeCell ref="J170:J171"/>
    <mergeCell ref="K170:K171"/>
    <mergeCell ref="L170:L171"/>
    <mergeCell ref="M170:M171"/>
    <mergeCell ref="N170:N171"/>
    <mergeCell ref="O170:O171"/>
    <mergeCell ref="AF162:AF163"/>
    <mergeCell ref="AG162:AG163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Z162:Z163"/>
    <mergeCell ref="AA162:AA163"/>
    <mergeCell ref="AB162:AB163"/>
    <mergeCell ref="AC162:AC163"/>
    <mergeCell ref="AD162:AD163"/>
    <mergeCell ref="AE162:AE163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B162:B163"/>
    <mergeCell ref="C162:C163"/>
    <mergeCell ref="D162:D163"/>
    <mergeCell ref="E162:E163"/>
    <mergeCell ref="F162:F163"/>
    <mergeCell ref="G162:G163"/>
    <mergeCell ref="AB160:AB161"/>
    <mergeCell ref="AC160:AC161"/>
    <mergeCell ref="AD160:AD161"/>
    <mergeCell ref="AE160:AE161"/>
    <mergeCell ref="AF160:AF161"/>
    <mergeCell ref="AG160:AG161"/>
    <mergeCell ref="V160:V161"/>
    <mergeCell ref="W160:W161"/>
    <mergeCell ref="X160:X161"/>
    <mergeCell ref="Y160:Y161"/>
    <mergeCell ref="Z160:Z161"/>
    <mergeCell ref="AA160:AA161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AF158:AF159"/>
    <mergeCell ref="AG158:AG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Z158:Z159"/>
    <mergeCell ref="AA158:AA159"/>
    <mergeCell ref="AB158:AB159"/>
    <mergeCell ref="AC158:AC159"/>
    <mergeCell ref="AD158:AD159"/>
    <mergeCell ref="AE158:AE159"/>
    <mergeCell ref="T158:T159"/>
    <mergeCell ref="U158:U159"/>
    <mergeCell ref="V158:V159"/>
    <mergeCell ref="W158:W159"/>
    <mergeCell ref="X158:X159"/>
    <mergeCell ref="Y158:Y159"/>
    <mergeCell ref="N158:N159"/>
    <mergeCell ref="O158:O159"/>
    <mergeCell ref="P158:P159"/>
    <mergeCell ref="Q158:Q159"/>
    <mergeCell ref="R158:R159"/>
    <mergeCell ref="S158:S159"/>
    <mergeCell ref="H158:H159"/>
    <mergeCell ref="I158:I159"/>
    <mergeCell ref="J158:J159"/>
    <mergeCell ref="K158:K159"/>
    <mergeCell ref="L158:L159"/>
    <mergeCell ref="M158:M159"/>
    <mergeCell ref="B158:B159"/>
    <mergeCell ref="C158:C159"/>
    <mergeCell ref="D158:D159"/>
    <mergeCell ref="E158:E159"/>
    <mergeCell ref="F158:F159"/>
    <mergeCell ref="G158:G159"/>
    <mergeCell ref="AB150:AB151"/>
    <mergeCell ref="AC150:AC151"/>
    <mergeCell ref="AD150:AD151"/>
    <mergeCell ref="AE150:AE151"/>
    <mergeCell ref="AF150:AF151"/>
    <mergeCell ref="AG150:AG151"/>
    <mergeCell ref="V150:V151"/>
    <mergeCell ref="W150:W151"/>
    <mergeCell ref="X150:X151"/>
    <mergeCell ref="Y150:Y151"/>
    <mergeCell ref="Z150:Z151"/>
    <mergeCell ref="AA150:AA151"/>
    <mergeCell ref="P150:P151"/>
    <mergeCell ref="Q150:Q151"/>
    <mergeCell ref="R150:R151"/>
    <mergeCell ref="S150:S151"/>
    <mergeCell ref="T150:T151"/>
    <mergeCell ref="U150:U151"/>
    <mergeCell ref="J150:J151"/>
    <mergeCell ref="K150:K151"/>
    <mergeCell ref="L150:L151"/>
    <mergeCell ref="M150:M151"/>
    <mergeCell ref="N150:N151"/>
    <mergeCell ref="O150:O151"/>
    <mergeCell ref="AF148:AF149"/>
    <mergeCell ref="AG148:AG149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Z148:Z149"/>
    <mergeCell ref="AA148:AA149"/>
    <mergeCell ref="AB148:AB149"/>
    <mergeCell ref="AC148:AC149"/>
    <mergeCell ref="AD148:AD149"/>
    <mergeCell ref="AE148:AE149"/>
    <mergeCell ref="T148:T149"/>
    <mergeCell ref="U148:U149"/>
    <mergeCell ref="V148:V149"/>
    <mergeCell ref="W148:W149"/>
    <mergeCell ref="X148:X149"/>
    <mergeCell ref="Y148:Y149"/>
    <mergeCell ref="N148:N149"/>
    <mergeCell ref="O148:O149"/>
    <mergeCell ref="P148:P149"/>
    <mergeCell ref="Q148:Q149"/>
    <mergeCell ref="R148:R149"/>
    <mergeCell ref="S148:S149"/>
    <mergeCell ref="H148:H149"/>
    <mergeCell ref="I148:I149"/>
    <mergeCell ref="J148:J149"/>
    <mergeCell ref="K148:K149"/>
    <mergeCell ref="L148:L149"/>
    <mergeCell ref="M148:M149"/>
    <mergeCell ref="B148:B149"/>
    <mergeCell ref="C148:C149"/>
    <mergeCell ref="D148:D149"/>
    <mergeCell ref="E148:E149"/>
    <mergeCell ref="F148:F149"/>
    <mergeCell ref="G148:G149"/>
    <mergeCell ref="AB146:AB147"/>
    <mergeCell ref="AC146:AC147"/>
    <mergeCell ref="AD146:AD147"/>
    <mergeCell ref="AE146:AE147"/>
    <mergeCell ref="AF146:AF147"/>
    <mergeCell ref="AG146:AG147"/>
    <mergeCell ref="V146:V147"/>
    <mergeCell ref="W146:W147"/>
    <mergeCell ref="X146:X147"/>
    <mergeCell ref="Y146:Y147"/>
    <mergeCell ref="Z146:Z147"/>
    <mergeCell ref="AA146:AA147"/>
    <mergeCell ref="P146:P147"/>
    <mergeCell ref="Q146:Q147"/>
    <mergeCell ref="R146:R147"/>
    <mergeCell ref="S146:S147"/>
    <mergeCell ref="T146:T147"/>
    <mergeCell ref="U146:U147"/>
    <mergeCell ref="J146:J147"/>
    <mergeCell ref="K146:K147"/>
    <mergeCell ref="L146:L147"/>
    <mergeCell ref="M146:M147"/>
    <mergeCell ref="N146:N147"/>
    <mergeCell ref="O146:O147"/>
    <mergeCell ref="AF138:AF139"/>
    <mergeCell ref="AG138:AG139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B138:B139"/>
    <mergeCell ref="C138:C139"/>
    <mergeCell ref="D138:D139"/>
    <mergeCell ref="E138:E139"/>
    <mergeCell ref="F138:F139"/>
    <mergeCell ref="G138:G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AF134:AF135"/>
    <mergeCell ref="AG134:AG135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Z134:Z135"/>
    <mergeCell ref="AA134:AA135"/>
    <mergeCell ref="AB134:AB135"/>
    <mergeCell ref="AC134:AC135"/>
    <mergeCell ref="AD134:AD135"/>
    <mergeCell ref="AE134:AE135"/>
    <mergeCell ref="T134:T135"/>
    <mergeCell ref="U134:U135"/>
    <mergeCell ref="V134:V135"/>
    <mergeCell ref="W134:W135"/>
    <mergeCell ref="X134:X135"/>
    <mergeCell ref="Y134:Y135"/>
    <mergeCell ref="N134:N135"/>
    <mergeCell ref="O134:O135"/>
    <mergeCell ref="P134:P135"/>
    <mergeCell ref="Q134:Q135"/>
    <mergeCell ref="R134:R135"/>
    <mergeCell ref="S134:S135"/>
    <mergeCell ref="H134:H135"/>
    <mergeCell ref="I134:I135"/>
    <mergeCell ref="J134:J135"/>
    <mergeCell ref="K134:K135"/>
    <mergeCell ref="L134:L135"/>
    <mergeCell ref="M134:M135"/>
    <mergeCell ref="B134:B135"/>
    <mergeCell ref="C134:C135"/>
    <mergeCell ref="D134:D135"/>
    <mergeCell ref="E134:E135"/>
    <mergeCell ref="F134:F135"/>
    <mergeCell ref="G134:G135"/>
    <mergeCell ref="AF126:AF127"/>
    <mergeCell ref="AG126:AG127"/>
    <mergeCell ref="C88:F88"/>
    <mergeCell ref="C89:F89"/>
    <mergeCell ref="H89:L89"/>
    <mergeCell ref="C90:F90"/>
    <mergeCell ref="H90:L90"/>
    <mergeCell ref="M90:O90"/>
    <mergeCell ref="Q90:S90"/>
    <mergeCell ref="Z126:Z127"/>
    <mergeCell ref="AA126:AA127"/>
    <mergeCell ref="AB126:AB127"/>
    <mergeCell ref="AC126:AC127"/>
    <mergeCell ref="AD126:AD127"/>
    <mergeCell ref="AE126:AE127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B126:B127"/>
    <mergeCell ref="C126:C127"/>
    <mergeCell ref="D126:D127"/>
    <mergeCell ref="E126:E127"/>
    <mergeCell ref="F126:F127"/>
    <mergeCell ref="G126:G127"/>
    <mergeCell ref="AB124:AB125"/>
    <mergeCell ref="AC124:AC125"/>
    <mergeCell ref="AD124:AD125"/>
    <mergeCell ref="AE124:AE125"/>
    <mergeCell ref="AF124:AF125"/>
    <mergeCell ref="AG124:AG125"/>
    <mergeCell ref="V124:V125"/>
    <mergeCell ref="W124:W125"/>
    <mergeCell ref="X124:X125"/>
    <mergeCell ref="Y124:Y125"/>
    <mergeCell ref="Z124:Z125"/>
    <mergeCell ref="AA124:AA125"/>
    <mergeCell ref="P124:P125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N124:N125"/>
    <mergeCell ref="O124:O125"/>
    <mergeCell ref="AF122:AF123"/>
    <mergeCell ref="AG122:AG123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Z122:Z123"/>
    <mergeCell ref="AA122:AA123"/>
    <mergeCell ref="AB122:AB123"/>
    <mergeCell ref="AC122:AC123"/>
    <mergeCell ref="AD122:AD123"/>
    <mergeCell ref="AE122:AE123"/>
    <mergeCell ref="T122:T123"/>
    <mergeCell ref="U122:U123"/>
    <mergeCell ref="V122:V123"/>
    <mergeCell ref="W122:W123"/>
    <mergeCell ref="X122:X123"/>
    <mergeCell ref="Y122:Y123"/>
    <mergeCell ref="N122:N123"/>
    <mergeCell ref="O122:O123"/>
    <mergeCell ref="P122:P123"/>
    <mergeCell ref="Q122:Q123"/>
    <mergeCell ref="R122:R123"/>
    <mergeCell ref="S122:S123"/>
    <mergeCell ref="H122:H123"/>
    <mergeCell ref="I122:I123"/>
    <mergeCell ref="J122:J123"/>
    <mergeCell ref="K122:K123"/>
    <mergeCell ref="L122:L123"/>
    <mergeCell ref="M122:M123"/>
    <mergeCell ref="B122:B123"/>
    <mergeCell ref="C122:C123"/>
    <mergeCell ref="D122:D123"/>
    <mergeCell ref="E122:E123"/>
    <mergeCell ref="F122:F123"/>
    <mergeCell ref="G122:G123"/>
    <mergeCell ref="AB114:AB115"/>
    <mergeCell ref="AC114:AC115"/>
    <mergeCell ref="AD114:AD115"/>
    <mergeCell ref="AE114:AE115"/>
    <mergeCell ref="AF114:AF115"/>
    <mergeCell ref="AG114:AG115"/>
    <mergeCell ref="V114:V115"/>
    <mergeCell ref="W114:W115"/>
    <mergeCell ref="X114:X115"/>
    <mergeCell ref="Y114:Y115"/>
    <mergeCell ref="Z114:Z115"/>
    <mergeCell ref="AA114:AA115"/>
    <mergeCell ref="P114:P115"/>
    <mergeCell ref="Q114:Q115"/>
    <mergeCell ref="R114:R115"/>
    <mergeCell ref="S114:S115"/>
    <mergeCell ref="T114:T115"/>
    <mergeCell ref="U114:U115"/>
    <mergeCell ref="J114:J115"/>
    <mergeCell ref="K114:K115"/>
    <mergeCell ref="L114:L115"/>
    <mergeCell ref="M114:M115"/>
    <mergeCell ref="N114:N115"/>
    <mergeCell ref="O114:O115"/>
    <mergeCell ref="AF112:AF113"/>
    <mergeCell ref="AG112:AG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Z112:Z113"/>
    <mergeCell ref="AA112:AA113"/>
    <mergeCell ref="AB112:AB113"/>
    <mergeCell ref="AC112:AC113"/>
    <mergeCell ref="AD112:AD113"/>
    <mergeCell ref="AE112:AE113"/>
    <mergeCell ref="T112:T113"/>
    <mergeCell ref="U112:U113"/>
    <mergeCell ref="V112:V113"/>
    <mergeCell ref="W112:W113"/>
    <mergeCell ref="X112:X113"/>
    <mergeCell ref="Y112:Y113"/>
    <mergeCell ref="N112:N113"/>
    <mergeCell ref="O112:O113"/>
    <mergeCell ref="P112:P113"/>
    <mergeCell ref="Q112:Q113"/>
    <mergeCell ref="R112:R113"/>
    <mergeCell ref="S112:S113"/>
    <mergeCell ref="H112:H113"/>
    <mergeCell ref="I112:I113"/>
    <mergeCell ref="J112:J113"/>
    <mergeCell ref="K112:K113"/>
    <mergeCell ref="L112:L113"/>
    <mergeCell ref="M112:M113"/>
    <mergeCell ref="B112:B113"/>
    <mergeCell ref="C112:C113"/>
    <mergeCell ref="D112:D113"/>
    <mergeCell ref="E112:E113"/>
    <mergeCell ref="F112:F113"/>
    <mergeCell ref="G112:G113"/>
    <mergeCell ref="AB110:AB111"/>
    <mergeCell ref="AC110:AC111"/>
    <mergeCell ref="AD110:AD111"/>
    <mergeCell ref="AE110:AE111"/>
    <mergeCell ref="AF110:AF111"/>
    <mergeCell ref="AG110:AG111"/>
    <mergeCell ref="V110:V111"/>
    <mergeCell ref="W110:W111"/>
    <mergeCell ref="X110:X111"/>
    <mergeCell ref="Y110:Y111"/>
    <mergeCell ref="Z110:Z111"/>
    <mergeCell ref="AA110:AA111"/>
    <mergeCell ref="P110:P111"/>
    <mergeCell ref="Q110:Q111"/>
    <mergeCell ref="R110:R111"/>
    <mergeCell ref="S110:S111"/>
    <mergeCell ref="T110:T111"/>
    <mergeCell ref="U110:U111"/>
    <mergeCell ref="J110:J111"/>
    <mergeCell ref="K110:K111"/>
    <mergeCell ref="L110:L111"/>
    <mergeCell ref="M110:M111"/>
    <mergeCell ref="N110:N111"/>
    <mergeCell ref="O110:O111"/>
    <mergeCell ref="AF102:AF103"/>
    <mergeCell ref="AG102:AG103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Z102:Z103"/>
    <mergeCell ref="AA102:AA103"/>
    <mergeCell ref="AB102:AB103"/>
    <mergeCell ref="AC102:AC103"/>
    <mergeCell ref="AD102:AD103"/>
    <mergeCell ref="AE102:AE103"/>
    <mergeCell ref="T102:T103"/>
    <mergeCell ref="U102:U103"/>
    <mergeCell ref="V102:V103"/>
    <mergeCell ref="W102:W103"/>
    <mergeCell ref="X102:X103"/>
    <mergeCell ref="Y102:Y103"/>
    <mergeCell ref="N102:N103"/>
    <mergeCell ref="O102:O103"/>
    <mergeCell ref="P102:P103"/>
    <mergeCell ref="Q102:Q103"/>
    <mergeCell ref="R102:R103"/>
    <mergeCell ref="S102:S103"/>
    <mergeCell ref="H102:H103"/>
    <mergeCell ref="I102:I103"/>
    <mergeCell ref="J102:J103"/>
    <mergeCell ref="K102:K103"/>
    <mergeCell ref="L102:L103"/>
    <mergeCell ref="M102:M103"/>
    <mergeCell ref="B102:B103"/>
    <mergeCell ref="C102:C103"/>
    <mergeCell ref="D102:D103"/>
    <mergeCell ref="E102:E103"/>
    <mergeCell ref="F102:F103"/>
    <mergeCell ref="G102:G103"/>
    <mergeCell ref="AB100:AB101"/>
    <mergeCell ref="AC100:AC101"/>
    <mergeCell ref="AD100:AD101"/>
    <mergeCell ref="AE100:AE101"/>
    <mergeCell ref="AF100:AF101"/>
    <mergeCell ref="AG100:AG101"/>
    <mergeCell ref="V100:V101"/>
    <mergeCell ref="W100:W101"/>
    <mergeCell ref="X100:X101"/>
    <mergeCell ref="Y100:Y101"/>
    <mergeCell ref="Z100:Z101"/>
    <mergeCell ref="AA100:AA101"/>
    <mergeCell ref="P100:P101"/>
    <mergeCell ref="Q100:Q101"/>
    <mergeCell ref="R100:R101"/>
    <mergeCell ref="S100:S101"/>
    <mergeCell ref="T100:T101"/>
    <mergeCell ref="U100:U101"/>
    <mergeCell ref="J100:J101"/>
    <mergeCell ref="K100:K101"/>
    <mergeCell ref="L100:L101"/>
    <mergeCell ref="M100:M101"/>
    <mergeCell ref="N100:N101"/>
    <mergeCell ref="O100:O101"/>
    <mergeCell ref="AF98:AF99"/>
    <mergeCell ref="AG98:AG99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Z98:Z99"/>
    <mergeCell ref="AA98:AA99"/>
    <mergeCell ref="AB98:AB99"/>
    <mergeCell ref="AC98:AC99"/>
    <mergeCell ref="AD98:AD99"/>
    <mergeCell ref="AE98:AE99"/>
    <mergeCell ref="T98:T99"/>
    <mergeCell ref="U98:U99"/>
    <mergeCell ref="V98:V99"/>
    <mergeCell ref="W98:W99"/>
    <mergeCell ref="X98:X99"/>
    <mergeCell ref="Y98:Y99"/>
    <mergeCell ref="N98:N99"/>
    <mergeCell ref="O98:O99"/>
    <mergeCell ref="P98:P99"/>
    <mergeCell ref="Q98:Q99"/>
    <mergeCell ref="R98:R99"/>
    <mergeCell ref="S98:S99"/>
    <mergeCell ref="H98:H99"/>
    <mergeCell ref="I98:I99"/>
    <mergeCell ref="J98:J99"/>
    <mergeCell ref="K98:K99"/>
    <mergeCell ref="L98:L99"/>
    <mergeCell ref="M98:M99"/>
    <mergeCell ref="B98:B99"/>
    <mergeCell ref="C98:C99"/>
    <mergeCell ref="D98:D99"/>
    <mergeCell ref="E98:E99"/>
    <mergeCell ref="F98:F99"/>
    <mergeCell ref="G98:G99"/>
    <mergeCell ref="AB81:AB82"/>
    <mergeCell ref="AC81:AC82"/>
    <mergeCell ref="AD81:AD82"/>
    <mergeCell ref="AE81:AE82"/>
    <mergeCell ref="AF81:AF82"/>
    <mergeCell ref="AG81:AG82"/>
    <mergeCell ref="V81:V82"/>
    <mergeCell ref="W81:W82"/>
    <mergeCell ref="X81:X82"/>
    <mergeCell ref="Y81:Y82"/>
    <mergeCell ref="Z81:Z82"/>
    <mergeCell ref="AA81:AA82"/>
    <mergeCell ref="P81:P82"/>
    <mergeCell ref="Q81:Q82"/>
    <mergeCell ref="R81:R82"/>
    <mergeCell ref="S81:S82"/>
    <mergeCell ref="T81:T82"/>
    <mergeCell ref="U81:U82"/>
    <mergeCell ref="J81:J82"/>
    <mergeCell ref="K81:K82"/>
    <mergeCell ref="L81:L82"/>
    <mergeCell ref="M81:M82"/>
    <mergeCell ref="N81:N82"/>
    <mergeCell ref="O81:O82"/>
    <mergeCell ref="AF79:AF80"/>
    <mergeCell ref="AG79:AG80"/>
    <mergeCell ref="B81:B82"/>
    <mergeCell ref="C81:C82"/>
    <mergeCell ref="D81:D82"/>
    <mergeCell ref="E81:E82"/>
    <mergeCell ref="F81:F82"/>
    <mergeCell ref="G81:G82"/>
    <mergeCell ref="H81:H82"/>
    <mergeCell ref="I81:I82"/>
    <mergeCell ref="Z79:Z80"/>
    <mergeCell ref="AA79:AA80"/>
    <mergeCell ref="AB79:AB80"/>
    <mergeCell ref="AC79:AC80"/>
    <mergeCell ref="AD79:AD80"/>
    <mergeCell ref="AE79:AE80"/>
    <mergeCell ref="T79:T80"/>
    <mergeCell ref="U79:U80"/>
    <mergeCell ref="V79:V80"/>
    <mergeCell ref="W79:W80"/>
    <mergeCell ref="X79:X80"/>
    <mergeCell ref="Y79:Y80"/>
    <mergeCell ref="N79:N80"/>
    <mergeCell ref="O79:O80"/>
    <mergeCell ref="P79:P80"/>
    <mergeCell ref="Q79:Q80"/>
    <mergeCell ref="R79:R80"/>
    <mergeCell ref="S79:S80"/>
    <mergeCell ref="H79:H80"/>
    <mergeCell ref="I79:I80"/>
    <mergeCell ref="J79:J80"/>
    <mergeCell ref="K79:K80"/>
    <mergeCell ref="L79:L80"/>
    <mergeCell ref="M79:M80"/>
    <mergeCell ref="B79:B80"/>
    <mergeCell ref="C79:C80"/>
    <mergeCell ref="D79:D80"/>
    <mergeCell ref="E79:E80"/>
    <mergeCell ref="F79:F80"/>
    <mergeCell ref="G79:G80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U77:U78"/>
    <mergeCell ref="J77:J78"/>
    <mergeCell ref="K77:K78"/>
    <mergeCell ref="L77:L78"/>
    <mergeCell ref="M77:M78"/>
    <mergeCell ref="N77:N78"/>
    <mergeCell ref="O77:O78"/>
    <mergeCell ref="AF69:AF70"/>
    <mergeCell ref="AG69:AG70"/>
    <mergeCell ref="B77:B78"/>
    <mergeCell ref="C77:C78"/>
    <mergeCell ref="D77:D78"/>
    <mergeCell ref="E77:E78"/>
    <mergeCell ref="F77:F78"/>
    <mergeCell ref="G77:G78"/>
    <mergeCell ref="H77:H78"/>
    <mergeCell ref="I77:I78"/>
    <mergeCell ref="Z69:Z70"/>
    <mergeCell ref="AA69:AA70"/>
    <mergeCell ref="AB69:AB70"/>
    <mergeCell ref="AC69:AC70"/>
    <mergeCell ref="AD69:AD70"/>
    <mergeCell ref="AE69:AE70"/>
    <mergeCell ref="T69:T70"/>
    <mergeCell ref="U69:U70"/>
    <mergeCell ref="V69:V70"/>
    <mergeCell ref="W69:W70"/>
    <mergeCell ref="X69:X70"/>
    <mergeCell ref="Y69:Y70"/>
    <mergeCell ref="N69:N70"/>
    <mergeCell ref="O69:O70"/>
    <mergeCell ref="P69:P70"/>
    <mergeCell ref="Q69:Q70"/>
    <mergeCell ref="R69:R70"/>
    <mergeCell ref="S69:S70"/>
    <mergeCell ref="H69:H70"/>
    <mergeCell ref="I69:I70"/>
    <mergeCell ref="J69:J70"/>
    <mergeCell ref="K69:K70"/>
    <mergeCell ref="L69:L70"/>
    <mergeCell ref="M69:M70"/>
    <mergeCell ref="B69:B70"/>
    <mergeCell ref="C69:C70"/>
    <mergeCell ref="D69:D70"/>
    <mergeCell ref="E69:E70"/>
    <mergeCell ref="F69:F70"/>
    <mergeCell ref="G69:G70"/>
    <mergeCell ref="AB67:AB68"/>
    <mergeCell ref="AC67:AC68"/>
    <mergeCell ref="AD67:AD68"/>
    <mergeCell ref="AE67:AE68"/>
    <mergeCell ref="AF67:AF68"/>
    <mergeCell ref="AG67:AG68"/>
    <mergeCell ref="V67:V68"/>
    <mergeCell ref="W67:W68"/>
    <mergeCell ref="X67:X68"/>
    <mergeCell ref="Y67:Y68"/>
    <mergeCell ref="Z67:Z68"/>
    <mergeCell ref="AA67:AA68"/>
    <mergeCell ref="P67:P68"/>
    <mergeCell ref="Q67:Q68"/>
    <mergeCell ref="R67:R68"/>
    <mergeCell ref="S67:S68"/>
    <mergeCell ref="T67:T68"/>
    <mergeCell ref="U67:U68"/>
    <mergeCell ref="J67:J68"/>
    <mergeCell ref="K67:K68"/>
    <mergeCell ref="L67:L68"/>
    <mergeCell ref="M67:M68"/>
    <mergeCell ref="N67:N68"/>
    <mergeCell ref="O67:O68"/>
    <mergeCell ref="AF65:AF66"/>
    <mergeCell ref="AG65:AG66"/>
    <mergeCell ref="B67:B68"/>
    <mergeCell ref="C67:C68"/>
    <mergeCell ref="D67:D68"/>
    <mergeCell ref="E67:E68"/>
    <mergeCell ref="F67:F68"/>
    <mergeCell ref="G67:G68"/>
    <mergeCell ref="H67:H68"/>
    <mergeCell ref="I67:I68"/>
    <mergeCell ref="Z65:Z66"/>
    <mergeCell ref="AA65:AA66"/>
    <mergeCell ref="AB65:AB66"/>
    <mergeCell ref="AC65:AC66"/>
    <mergeCell ref="AD65:AD66"/>
    <mergeCell ref="AE65:AE66"/>
    <mergeCell ref="T65:T66"/>
    <mergeCell ref="U65:U66"/>
    <mergeCell ref="V65:V66"/>
    <mergeCell ref="W65:W66"/>
    <mergeCell ref="X65:X66"/>
    <mergeCell ref="Y65:Y66"/>
    <mergeCell ref="N65:N66"/>
    <mergeCell ref="O65:O66"/>
    <mergeCell ref="P65:P66"/>
    <mergeCell ref="Q65:Q66"/>
    <mergeCell ref="R65:R66"/>
    <mergeCell ref="S65:S66"/>
    <mergeCell ref="H65:H66"/>
    <mergeCell ref="I65:I66"/>
    <mergeCell ref="J65:J66"/>
    <mergeCell ref="K65:K66"/>
    <mergeCell ref="L65:L66"/>
    <mergeCell ref="M65:M66"/>
    <mergeCell ref="B65:B66"/>
    <mergeCell ref="C65:C66"/>
    <mergeCell ref="D65:D66"/>
    <mergeCell ref="E65:E66"/>
    <mergeCell ref="F65:F66"/>
    <mergeCell ref="G65:G66"/>
    <mergeCell ref="AB57:AB58"/>
    <mergeCell ref="AC57:AC58"/>
    <mergeCell ref="AD57:AD58"/>
    <mergeCell ref="AE57:AE58"/>
    <mergeCell ref="AF57:AF58"/>
    <mergeCell ref="AG57:AG58"/>
    <mergeCell ref="V57:V58"/>
    <mergeCell ref="W57:W58"/>
    <mergeCell ref="X57:X58"/>
    <mergeCell ref="Y57:Y58"/>
    <mergeCell ref="Z57:Z58"/>
    <mergeCell ref="AA57:AA58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AF55:AF56"/>
    <mergeCell ref="AG55:AG56"/>
    <mergeCell ref="B57:B58"/>
    <mergeCell ref="C57:C58"/>
    <mergeCell ref="D57:D58"/>
    <mergeCell ref="E57:E58"/>
    <mergeCell ref="F57:F58"/>
    <mergeCell ref="G57:G58"/>
    <mergeCell ref="H57:H58"/>
    <mergeCell ref="I57:I58"/>
    <mergeCell ref="Z55:Z56"/>
    <mergeCell ref="AA55:AA56"/>
    <mergeCell ref="AB55:AB56"/>
    <mergeCell ref="AC55:AC56"/>
    <mergeCell ref="AD55:AD56"/>
    <mergeCell ref="AE55:AE56"/>
    <mergeCell ref="T55:T56"/>
    <mergeCell ref="U55:U56"/>
    <mergeCell ref="V55:V56"/>
    <mergeCell ref="W55:W56"/>
    <mergeCell ref="X55:X56"/>
    <mergeCell ref="Y55:Y56"/>
    <mergeCell ref="N55:N56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55:L56"/>
    <mergeCell ref="M55:M56"/>
    <mergeCell ref="B55:B56"/>
    <mergeCell ref="C55:C56"/>
    <mergeCell ref="D55:D56"/>
    <mergeCell ref="E55:E56"/>
    <mergeCell ref="F55:F56"/>
    <mergeCell ref="G55:G56"/>
    <mergeCell ref="AB53:AB54"/>
    <mergeCell ref="AC53:AC54"/>
    <mergeCell ref="AD53:AD54"/>
    <mergeCell ref="AE53:AE54"/>
    <mergeCell ref="AF53:AF54"/>
    <mergeCell ref="AG53:AG54"/>
    <mergeCell ref="V53:V54"/>
    <mergeCell ref="W53:W54"/>
    <mergeCell ref="X53:X54"/>
    <mergeCell ref="Y53:Y54"/>
    <mergeCell ref="Z53:Z54"/>
    <mergeCell ref="AA53:AA54"/>
    <mergeCell ref="P53:P54"/>
    <mergeCell ref="Q53:Q54"/>
    <mergeCell ref="R53:R54"/>
    <mergeCell ref="S53:S54"/>
    <mergeCell ref="T53:T54"/>
    <mergeCell ref="U53:U54"/>
    <mergeCell ref="J53:J54"/>
    <mergeCell ref="K53:K54"/>
    <mergeCell ref="L53:L54"/>
    <mergeCell ref="M53:M54"/>
    <mergeCell ref="N53:N54"/>
    <mergeCell ref="O53:O54"/>
    <mergeCell ref="AF45:AF46"/>
    <mergeCell ref="AG45:AG46"/>
    <mergeCell ref="B53:B54"/>
    <mergeCell ref="C53:C54"/>
    <mergeCell ref="D53:D54"/>
    <mergeCell ref="E53:E54"/>
    <mergeCell ref="F53:F54"/>
    <mergeCell ref="G53:G54"/>
    <mergeCell ref="H53:H54"/>
    <mergeCell ref="I53:I54"/>
    <mergeCell ref="Z45:Z46"/>
    <mergeCell ref="AA45:AA46"/>
    <mergeCell ref="AB45:AB46"/>
    <mergeCell ref="AC45:AC46"/>
    <mergeCell ref="AD45:AD46"/>
    <mergeCell ref="AE45:AE46"/>
    <mergeCell ref="T45:T46"/>
    <mergeCell ref="U45:U46"/>
    <mergeCell ref="V45:V46"/>
    <mergeCell ref="W45:W46"/>
    <mergeCell ref="X45:X46"/>
    <mergeCell ref="Y45:Y46"/>
    <mergeCell ref="N45:N46"/>
    <mergeCell ref="O45:O46"/>
    <mergeCell ref="P45:P46"/>
    <mergeCell ref="Q45:Q46"/>
    <mergeCell ref="R45:R46"/>
    <mergeCell ref="S45:S46"/>
    <mergeCell ref="H45:H46"/>
    <mergeCell ref="I45:I46"/>
    <mergeCell ref="J45:J46"/>
    <mergeCell ref="K45:K46"/>
    <mergeCell ref="L45:L46"/>
    <mergeCell ref="M45:M46"/>
    <mergeCell ref="B45:B46"/>
    <mergeCell ref="C45:C46"/>
    <mergeCell ref="D45:D46"/>
    <mergeCell ref="E45:E46"/>
    <mergeCell ref="F45:F46"/>
    <mergeCell ref="G45:G46"/>
    <mergeCell ref="AB43:AB44"/>
    <mergeCell ref="AC43:AC44"/>
    <mergeCell ref="AD43:AD44"/>
    <mergeCell ref="AE43:AE44"/>
    <mergeCell ref="AF43:AF44"/>
    <mergeCell ref="AG43:AG44"/>
    <mergeCell ref="V43:V44"/>
    <mergeCell ref="W43:W44"/>
    <mergeCell ref="X43:X44"/>
    <mergeCell ref="Y43:Y44"/>
    <mergeCell ref="Z43:Z44"/>
    <mergeCell ref="AA43:AA44"/>
    <mergeCell ref="P43:P44"/>
    <mergeCell ref="Q43:Q44"/>
    <mergeCell ref="R43:R44"/>
    <mergeCell ref="S43:S44"/>
    <mergeCell ref="T43:T44"/>
    <mergeCell ref="U43:U44"/>
    <mergeCell ref="J43:J44"/>
    <mergeCell ref="K43:K44"/>
    <mergeCell ref="L43:L44"/>
    <mergeCell ref="M43:M44"/>
    <mergeCell ref="N43:N44"/>
    <mergeCell ref="O43:O44"/>
    <mergeCell ref="AF41:AF42"/>
    <mergeCell ref="AG41:AG42"/>
    <mergeCell ref="B43:B44"/>
    <mergeCell ref="C43:C44"/>
    <mergeCell ref="D43:D44"/>
    <mergeCell ref="E43:E44"/>
    <mergeCell ref="F43:F44"/>
    <mergeCell ref="G43:G44"/>
    <mergeCell ref="H43:H44"/>
    <mergeCell ref="I43:I44"/>
    <mergeCell ref="Z41:Z42"/>
    <mergeCell ref="AA41:AA42"/>
    <mergeCell ref="AB41:AB42"/>
    <mergeCell ref="AC41:AC42"/>
    <mergeCell ref="AD41:AD42"/>
    <mergeCell ref="AE41:AE42"/>
    <mergeCell ref="T41:T42"/>
    <mergeCell ref="U41:U42"/>
    <mergeCell ref="V41:V42"/>
    <mergeCell ref="W41:W42"/>
    <mergeCell ref="X41:X42"/>
    <mergeCell ref="Y41:Y42"/>
    <mergeCell ref="N41:N42"/>
    <mergeCell ref="O41:O42"/>
    <mergeCell ref="P41:P42"/>
    <mergeCell ref="Q41:Q42"/>
    <mergeCell ref="R41:R42"/>
    <mergeCell ref="S41:S42"/>
    <mergeCell ref="H41:H42"/>
    <mergeCell ref="I41:I42"/>
    <mergeCell ref="J41:J42"/>
    <mergeCell ref="K41:K42"/>
    <mergeCell ref="L41:L42"/>
    <mergeCell ref="M41:M42"/>
    <mergeCell ref="B41:B42"/>
    <mergeCell ref="C41:C42"/>
    <mergeCell ref="D41:D42"/>
    <mergeCell ref="E41:E42"/>
    <mergeCell ref="F41:F42"/>
    <mergeCell ref="G41:G42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AF31:AF32"/>
    <mergeCell ref="AG31:AG32"/>
    <mergeCell ref="B33:B34"/>
    <mergeCell ref="C33:C34"/>
    <mergeCell ref="D33:D34"/>
    <mergeCell ref="E33:E34"/>
    <mergeCell ref="F33:F34"/>
    <mergeCell ref="G33:G34"/>
    <mergeCell ref="H33:H34"/>
    <mergeCell ref="I33:I34"/>
    <mergeCell ref="Z31:Z32"/>
    <mergeCell ref="AA31:AA32"/>
    <mergeCell ref="AB31:AB32"/>
    <mergeCell ref="AC31:AC32"/>
    <mergeCell ref="AD31:AD32"/>
    <mergeCell ref="AE31:AE32"/>
    <mergeCell ref="T31:T32"/>
    <mergeCell ref="U31:U32"/>
    <mergeCell ref="V31:V32"/>
    <mergeCell ref="W31:W32"/>
    <mergeCell ref="X31:X32"/>
    <mergeCell ref="Y31:Y32"/>
    <mergeCell ref="N31:N32"/>
    <mergeCell ref="O31:O32"/>
    <mergeCell ref="P31:P32"/>
    <mergeCell ref="Q31:Q32"/>
    <mergeCell ref="R31:R32"/>
    <mergeCell ref="S31:S32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AB29:AB30"/>
    <mergeCell ref="AC29:AC30"/>
    <mergeCell ref="AD29:AD30"/>
    <mergeCell ref="AE29:AE30"/>
    <mergeCell ref="AF29:AF30"/>
    <mergeCell ref="AG29:AG30"/>
    <mergeCell ref="V29:V30"/>
    <mergeCell ref="W29:W30"/>
    <mergeCell ref="X29:X30"/>
    <mergeCell ref="Y29:Y30"/>
    <mergeCell ref="Z29:Z30"/>
    <mergeCell ref="AA29:AA30"/>
    <mergeCell ref="P29:P30"/>
    <mergeCell ref="Q29:Q30"/>
    <mergeCell ref="R29:R30"/>
    <mergeCell ref="S29:S30"/>
    <mergeCell ref="T29:T30"/>
    <mergeCell ref="U29:U30"/>
    <mergeCell ref="J29:J30"/>
    <mergeCell ref="K29:K30"/>
    <mergeCell ref="L29:L30"/>
    <mergeCell ref="M29:M30"/>
    <mergeCell ref="N29:N30"/>
    <mergeCell ref="O29:O30"/>
    <mergeCell ref="B29:B30"/>
    <mergeCell ref="C29:C30"/>
    <mergeCell ref="D29:D30"/>
    <mergeCell ref="E29:E30"/>
    <mergeCell ref="F29:F30"/>
    <mergeCell ref="G29:G30"/>
    <mergeCell ref="H29:H30"/>
    <mergeCell ref="I29:I30"/>
    <mergeCell ref="Z21:Z22"/>
    <mergeCell ref="AA21:AA22"/>
    <mergeCell ref="AB21:AB22"/>
    <mergeCell ref="AC21:AC22"/>
    <mergeCell ref="AD21:AD22"/>
    <mergeCell ref="AE21:AE22"/>
    <mergeCell ref="T21:T22"/>
    <mergeCell ref="U21:U22"/>
    <mergeCell ref="V21:V22"/>
    <mergeCell ref="W21:W22"/>
    <mergeCell ref="X21:X22"/>
    <mergeCell ref="Y21:Y22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AD19:AD20"/>
    <mergeCell ref="AE19:AE20"/>
    <mergeCell ref="AF19:AF20"/>
    <mergeCell ref="AF21:AF22"/>
    <mergeCell ref="AG19:AG20"/>
    <mergeCell ref="V19:V20"/>
    <mergeCell ref="W19:W20"/>
    <mergeCell ref="X19:X20"/>
    <mergeCell ref="Y19:Y20"/>
    <mergeCell ref="Z19:Z20"/>
    <mergeCell ref="AA19:AA20"/>
    <mergeCell ref="P19:P20"/>
    <mergeCell ref="Q19:Q20"/>
    <mergeCell ref="R19:R20"/>
    <mergeCell ref="S19:S20"/>
    <mergeCell ref="T19:T20"/>
    <mergeCell ref="U19:U20"/>
    <mergeCell ref="AG21:AG22"/>
    <mergeCell ref="Q17:Q18"/>
    <mergeCell ref="R17:R18"/>
    <mergeCell ref="S17:S18"/>
    <mergeCell ref="H17:H18"/>
    <mergeCell ref="I17:I18"/>
    <mergeCell ref="J17:J18"/>
    <mergeCell ref="K17:K18"/>
    <mergeCell ref="L21:L22"/>
    <mergeCell ref="M21:M22"/>
    <mergeCell ref="B21:B22"/>
    <mergeCell ref="C21:C22"/>
    <mergeCell ref="D21:D22"/>
    <mergeCell ref="E21:E22"/>
    <mergeCell ref="F21:F22"/>
    <mergeCell ref="G21:G22"/>
    <mergeCell ref="AB19:AB20"/>
    <mergeCell ref="AC19:AC20"/>
    <mergeCell ref="J19:J20"/>
    <mergeCell ref="K19:K20"/>
    <mergeCell ref="L19:L20"/>
    <mergeCell ref="M19:M20"/>
    <mergeCell ref="N19:N20"/>
    <mergeCell ref="O19:O20"/>
    <mergeCell ref="P9:R9"/>
    <mergeCell ref="B8:E8"/>
    <mergeCell ref="G8:K8"/>
    <mergeCell ref="T8:U8"/>
    <mergeCell ref="V8:W8"/>
    <mergeCell ref="X8:Y8"/>
    <mergeCell ref="Z8:AB8"/>
    <mergeCell ref="AF17:AF18"/>
    <mergeCell ref="AG17:AG18"/>
    <mergeCell ref="B19:B20"/>
    <mergeCell ref="C19:C20"/>
    <mergeCell ref="D19:D20"/>
    <mergeCell ref="E19:E20"/>
    <mergeCell ref="F19:F20"/>
    <mergeCell ref="G19:G20"/>
    <mergeCell ref="H19:H20"/>
    <mergeCell ref="I19:I20"/>
    <mergeCell ref="Z17:Z18"/>
    <mergeCell ref="AA17:AA18"/>
    <mergeCell ref="AB17:AB18"/>
    <mergeCell ref="AC17:AC18"/>
    <mergeCell ref="AD17:AD18"/>
    <mergeCell ref="AE17:AE18"/>
    <mergeCell ref="T17:T18"/>
    <mergeCell ref="U17:U18"/>
    <mergeCell ref="V17:V18"/>
    <mergeCell ref="W17:W18"/>
    <mergeCell ref="X17:X18"/>
    <mergeCell ref="Y17:Y18"/>
    <mergeCell ref="N17:N18"/>
    <mergeCell ref="O17:O18"/>
    <mergeCell ref="P17:P18"/>
    <mergeCell ref="C86:E86"/>
    <mergeCell ref="C179:E179"/>
    <mergeCell ref="C272:E272"/>
    <mergeCell ref="V6:W6"/>
    <mergeCell ref="X6:Y6"/>
    <mergeCell ref="Z6:AB6"/>
    <mergeCell ref="AD6:AH7"/>
    <mergeCell ref="AI6:AI7"/>
    <mergeCell ref="B7:E7"/>
    <mergeCell ref="T7:U7"/>
    <mergeCell ref="V7:W7"/>
    <mergeCell ref="X7:Y7"/>
    <mergeCell ref="Z7:AB7"/>
    <mergeCell ref="AA3:AD3"/>
    <mergeCell ref="AE3:AH3"/>
    <mergeCell ref="AI3:AJ3"/>
    <mergeCell ref="AA4:AD4"/>
    <mergeCell ref="AE4:AH4"/>
    <mergeCell ref="AI4:AJ4"/>
    <mergeCell ref="L17:L18"/>
    <mergeCell ref="M17:M18"/>
    <mergeCell ref="B17:B18"/>
    <mergeCell ref="C17:C18"/>
    <mergeCell ref="D17:D18"/>
    <mergeCell ref="E17:E18"/>
    <mergeCell ref="F17:F18"/>
    <mergeCell ref="G17:G18"/>
    <mergeCell ref="AD8:AH9"/>
    <mergeCell ref="AI8:AI9"/>
    <mergeCell ref="B9:E9"/>
    <mergeCell ref="G9:K9"/>
    <mergeCell ref="L9:N9"/>
  </mergeCells>
  <phoneticPr fontId="2"/>
  <conditionalFormatting sqref="C16:AG16 C28:AG28 C40:AG40 C52:AG52 C64:AG64 C76:AG76 C97:AG97 C109:AG109 C121:AG121">
    <cfRule type="expression" dxfId="193" priority="153">
      <formula>OR(C16="土",C16="日")</formula>
    </cfRule>
  </conditionalFormatting>
  <conditionalFormatting sqref="C133:AG133 C145:AG145 C157:AG157 C169:AG169 C190:AG190 C202:AG202 C214:AG214 C226:AG226">
    <cfRule type="expression" dxfId="192" priority="149">
      <formula>OR(C133="土",C133="日")</formula>
    </cfRule>
  </conditionalFormatting>
  <conditionalFormatting sqref="C238:AG238">
    <cfRule type="expression" dxfId="191" priority="146">
      <formula>OR(C238="土",C238="日")</formula>
    </cfRule>
  </conditionalFormatting>
  <conditionalFormatting sqref="Z7:AA8">
    <cfRule type="cellIs" dxfId="190" priority="154" operator="greaterThanOrEqual">
      <formula>0.285</formula>
    </cfRule>
  </conditionalFormatting>
  <conditionalFormatting sqref="AI6:AI9">
    <cfRule type="containsText" dxfId="189" priority="150" operator="containsText" text="未達成">
      <formula>NOT(ISERROR(SEARCH("未達成",AI6)))</formula>
    </cfRule>
  </conditionalFormatting>
  <conditionalFormatting sqref="AJ22 AJ36 AJ48 AJ60 AJ72 AJ93 AJ105 AJ24">
    <cfRule type="containsText" dxfId="188" priority="151" operator="containsText" text="対象外">
      <formula>NOT(ISERROR(SEARCH("対象外",AJ22)))</formula>
    </cfRule>
    <cfRule type="containsText" dxfId="187" priority="152" operator="containsText" text="未達成">
      <formula>NOT(ISERROR(SEARCH("未達成",AJ22)))</formula>
    </cfRule>
  </conditionalFormatting>
  <conditionalFormatting sqref="AJ141 AJ153 AJ165 AJ186 AJ198 AJ210 AJ234">
    <cfRule type="containsText" dxfId="186" priority="147" operator="containsText" text="対象外">
      <formula>NOT(ISERROR(SEARCH("対象外",AJ141)))</formula>
    </cfRule>
    <cfRule type="containsText" dxfId="185" priority="148" operator="containsText" text="未達成">
      <formula>NOT(ISERROR(SEARCH("未達成",AJ141)))</formula>
    </cfRule>
  </conditionalFormatting>
  <conditionalFormatting sqref="AJ208">
    <cfRule type="containsText" dxfId="184" priority="112" operator="containsText" text="対象外">
      <formula>NOT(ISERROR(SEARCH("対象外",AJ208)))</formula>
    </cfRule>
    <cfRule type="containsText" dxfId="183" priority="113" operator="containsText" text="未達成">
      <formula>NOT(ISERROR(SEARCH("未達成",AJ208)))</formula>
    </cfRule>
  </conditionalFormatting>
  <conditionalFormatting sqref="AJ220">
    <cfRule type="containsText" dxfId="182" priority="110" operator="containsText" text="対象外">
      <formula>NOT(ISERROR(SEARCH("対象外",AJ220)))</formula>
    </cfRule>
    <cfRule type="containsText" dxfId="181" priority="111" operator="containsText" text="未達成">
      <formula>NOT(ISERROR(SEARCH("未達成",AJ220)))</formula>
    </cfRule>
  </conditionalFormatting>
  <conditionalFormatting sqref="AJ34">
    <cfRule type="containsText" dxfId="180" priority="138" operator="containsText" text="対象外">
      <formula>NOT(ISERROR(SEARCH("対象外",AJ34)))</formula>
    </cfRule>
    <cfRule type="containsText" dxfId="179" priority="139" operator="containsText" text="未達成">
      <formula>NOT(ISERROR(SEARCH("未達成",AJ34)))</formula>
    </cfRule>
  </conditionalFormatting>
  <conditionalFormatting sqref="AJ46">
    <cfRule type="containsText" dxfId="178" priority="136" operator="containsText" text="対象外">
      <formula>NOT(ISERROR(SEARCH("対象外",AJ46)))</formula>
    </cfRule>
    <cfRule type="containsText" dxfId="177" priority="137" operator="containsText" text="未達成">
      <formula>NOT(ISERROR(SEARCH("未達成",AJ46)))</formula>
    </cfRule>
  </conditionalFormatting>
  <conditionalFormatting sqref="AJ58">
    <cfRule type="containsText" dxfId="176" priority="134" operator="containsText" text="対象外">
      <formula>NOT(ISERROR(SEARCH("対象外",AJ58)))</formula>
    </cfRule>
    <cfRule type="containsText" dxfId="175" priority="135" operator="containsText" text="未達成">
      <formula>NOT(ISERROR(SEARCH("未達成",AJ58)))</formula>
    </cfRule>
  </conditionalFormatting>
  <conditionalFormatting sqref="AJ70">
    <cfRule type="containsText" dxfId="174" priority="132" operator="containsText" text="対象外">
      <formula>NOT(ISERROR(SEARCH("対象外",AJ70)))</formula>
    </cfRule>
    <cfRule type="containsText" dxfId="173" priority="133" operator="containsText" text="未達成">
      <formula>NOT(ISERROR(SEARCH("未達成",AJ70)))</formula>
    </cfRule>
  </conditionalFormatting>
  <conditionalFormatting sqref="AJ82">
    <cfRule type="containsText" dxfId="172" priority="130" operator="containsText" text="対象外">
      <formula>NOT(ISERROR(SEARCH("対象外",AJ82)))</formula>
    </cfRule>
    <cfRule type="containsText" dxfId="171" priority="131" operator="containsText" text="未達成">
      <formula>NOT(ISERROR(SEARCH("未達成",AJ82)))</formula>
    </cfRule>
  </conditionalFormatting>
  <conditionalFormatting sqref="AJ103">
    <cfRule type="containsText" dxfId="170" priority="128" operator="containsText" text="対象外">
      <formula>NOT(ISERROR(SEARCH("対象外",AJ103)))</formula>
    </cfRule>
    <cfRule type="containsText" dxfId="169" priority="129" operator="containsText" text="未達成">
      <formula>NOT(ISERROR(SEARCH("未達成",AJ103)))</formula>
    </cfRule>
  </conditionalFormatting>
  <conditionalFormatting sqref="AJ115">
    <cfRule type="containsText" dxfId="168" priority="126" operator="containsText" text="対象外">
      <formula>NOT(ISERROR(SEARCH("対象外",AJ115)))</formula>
    </cfRule>
    <cfRule type="containsText" dxfId="167" priority="127" operator="containsText" text="未達成">
      <formula>NOT(ISERROR(SEARCH("未達成",AJ115)))</formula>
    </cfRule>
  </conditionalFormatting>
  <conditionalFormatting sqref="AJ127">
    <cfRule type="containsText" dxfId="166" priority="124" operator="containsText" text="対象外">
      <formula>NOT(ISERROR(SEARCH("対象外",AJ127)))</formula>
    </cfRule>
    <cfRule type="containsText" dxfId="165" priority="125" operator="containsText" text="未達成">
      <formula>NOT(ISERROR(SEARCH("未達成",AJ127)))</formula>
    </cfRule>
  </conditionalFormatting>
  <conditionalFormatting sqref="AJ139">
    <cfRule type="containsText" dxfId="164" priority="122" operator="containsText" text="対象外">
      <formula>NOT(ISERROR(SEARCH("対象外",AJ139)))</formula>
    </cfRule>
    <cfRule type="containsText" dxfId="163" priority="123" operator="containsText" text="未達成">
      <formula>NOT(ISERROR(SEARCH("未達成",AJ139)))</formula>
    </cfRule>
  </conditionalFormatting>
  <conditionalFormatting sqref="AJ151">
    <cfRule type="containsText" dxfId="162" priority="120" operator="containsText" text="対象外">
      <formula>NOT(ISERROR(SEARCH("対象外",AJ151)))</formula>
    </cfRule>
    <cfRule type="containsText" dxfId="161" priority="121" operator="containsText" text="未達成">
      <formula>NOT(ISERROR(SEARCH("未達成",AJ151)))</formula>
    </cfRule>
  </conditionalFormatting>
  <conditionalFormatting sqref="AJ163">
    <cfRule type="containsText" dxfId="160" priority="118" operator="containsText" text="対象外">
      <formula>NOT(ISERROR(SEARCH("対象外",AJ163)))</formula>
    </cfRule>
    <cfRule type="containsText" dxfId="159" priority="119" operator="containsText" text="未達成">
      <formula>NOT(ISERROR(SEARCH("未達成",AJ163)))</formula>
    </cfRule>
  </conditionalFormatting>
  <conditionalFormatting sqref="AJ175">
    <cfRule type="containsText" dxfId="158" priority="116" operator="containsText" text="対象外">
      <formula>NOT(ISERROR(SEARCH("対象外",AJ175)))</formula>
    </cfRule>
    <cfRule type="containsText" dxfId="157" priority="117" operator="containsText" text="未達成">
      <formula>NOT(ISERROR(SEARCH("未達成",AJ175)))</formula>
    </cfRule>
  </conditionalFormatting>
  <conditionalFormatting sqref="AJ196">
    <cfRule type="containsText" dxfId="156" priority="114" operator="containsText" text="対象外">
      <formula>NOT(ISERROR(SEARCH("対象外",AJ196)))</formula>
    </cfRule>
    <cfRule type="containsText" dxfId="155" priority="115" operator="containsText" text="未達成">
      <formula>NOT(ISERROR(SEARCH("未達成",AJ196)))</formula>
    </cfRule>
  </conditionalFormatting>
  <conditionalFormatting sqref="AJ313">
    <cfRule type="containsText" dxfId="154" priority="81" operator="containsText" text="対象外">
      <formula>NOT(ISERROR(SEARCH("対象外",AJ313)))</formula>
    </cfRule>
    <cfRule type="containsText" dxfId="153" priority="82" operator="containsText" text="未達成">
      <formula>NOT(ISERROR(SEARCH("未達成",AJ313)))</formula>
    </cfRule>
  </conditionalFormatting>
  <conditionalFormatting sqref="AJ232">
    <cfRule type="containsText" dxfId="152" priority="108" operator="containsText" text="対象外">
      <formula>NOT(ISERROR(SEARCH("対象外",AJ232)))</formula>
    </cfRule>
    <cfRule type="containsText" dxfId="151" priority="109" operator="containsText" text="未達成">
      <formula>NOT(ISERROR(SEARCH("未達成",AJ232)))</formula>
    </cfRule>
  </conditionalFormatting>
  <conditionalFormatting sqref="AJ244">
    <cfRule type="containsText" dxfId="150" priority="106" operator="containsText" text="対象外">
      <formula>NOT(ISERROR(SEARCH("対象外",AJ244)))</formula>
    </cfRule>
    <cfRule type="containsText" dxfId="149" priority="107" operator="containsText" text="未達成">
      <formula>NOT(ISERROR(SEARCH("未達成",AJ244)))</formula>
    </cfRule>
  </conditionalFormatting>
  <conditionalFormatting sqref="C250:AG250">
    <cfRule type="expression" dxfId="148" priority="103">
      <formula>OR(C250="土",C250="日")</formula>
    </cfRule>
  </conditionalFormatting>
  <conditionalFormatting sqref="AJ246">
    <cfRule type="containsText" dxfId="147" priority="104" operator="containsText" text="対象外">
      <formula>NOT(ISERROR(SEARCH("対象外",AJ246)))</formula>
    </cfRule>
    <cfRule type="containsText" dxfId="146" priority="105" operator="containsText" text="未達成">
      <formula>NOT(ISERROR(SEARCH("未達成",AJ246)))</formula>
    </cfRule>
  </conditionalFormatting>
  <conditionalFormatting sqref="AJ256">
    <cfRule type="containsText" dxfId="145" priority="101" operator="containsText" text="対象外">
      <formula>NOT(ISERROR(SEARCH("対象外",AJ256)))</formula>
    </cfRule>
    <cfRule type="containsText" dxfId="144" priority="102" operator="containsText" text="未達成">
      <formula>NOT(ISERROR(SEARCH("未達成",AJ256)))</formula>
    </cfRule>
  </conditionalFormatting>
  <conditionalFormatting sqref="C262:AG262">
    <cfRule type="expression" dxfId="143" priority="98">
      <formula>OR(C262="土",C262="日")</formula>
    </cfRule>
  </conditionalFormatting>
  <conditionalFormatting sqref="AJ258">
    <cfRule type="containsText" dxfId="142" priority="99" operator="containsText" text="対象外">
      <formula>NOT(ISERROR(SEARCH("対象外",AJ258)))</formula>
    </cfRule>
    <cfRule type="containsText" dxfId="141" priority="100" operator="containsText" text="未達成">
      <formula>NOT(ISERROR(SEARCH("未達成",AJ258)))</formula>
    </cfRule>
  </conditionalFormatting>
  <conditionalFormatting sqref="AJ268">
    <cfRule type="containsText" dxfId="140" priority="96" operator="containsText" text="対象外">
      <formula>NOT(ISERROR(SEARCH("対象外",AJ268)))</formula>
    </cfRule>
    <cfRule type="containsText" dxfId="139" priority="97" operator="containsText" text="未達成">
      <formula>NOT(ISERROR(SEARCH("未達成",AJ268)))</formula>
    </cfRule>
  </conditionalFormatting>
  <conditionalFormatting sqref="C283:AG283">
    <cfRule type="expression" dxfId="138" priority="93">
      <formula>OR(C283="土",C283="日")</formula>
    </cfRule>
  </conditionalFormatting>
  <conditionalFormatting sqref="AJ279">
    <cfRule type="containsText" dxfId="137" priority="94" operator="containsText" text="対象外">
      <formula>NOT(ISERROR(SEARCH("対象外",AJ279)))</formula>
    </cfRule>
    <cfRule type="containsText" dxfId="136" priority="95" operator="containsText" text="未達成">
      <formula>NOT(ISERROR(SEARCH("未達成",AJ279)))</formula>
    </cfRule>
  </conditionalFormatting>
  <conditionalFormatting sqref="AJ289">
    <cfRule type="containsText" dxfId="135" priority="91" operator="containsText" text="対象外">
      <formula>NOT(ISERROR(SEARCH("対象外",AJ289)))</formula>
    </cfRule>
    <cfRule type="containsText" dxfId="134" priority="92" operator="containsText" text="未達成">
      <formula>NOT(ISERROR(SEARCH("未達成",AJ289)))</formula>
    </cfRule>
  </conditionalFormatting>
  <conditionalFormatting sqref="C295:AG295">
    <cfRule type="expression" dxfId="133" priority="88">
      <formula>OR(C295="土",C295="日")</formula>
    </cfRule>
  </conditionalFormatting>
  <conditionalFormatting sqref="AJ291">
    <cfRule type="containsText" dxfId="132" priority="89" operator="containsText" text="対象外">
      <formula>NOT(ISERROR(SEARCH("対象外",AJ291)))</formula>
    </cfRule>
    <cfRule type="containsText" dxfId="131" priority="90" operator="containsText" text="未達成">
      <formula>NOT(ISERROR(SEARCH("未達成",AJ291)))</formula>
    </cfRule>
  </conditionalFormatting>
  <conditionalFormatting sqref="AJ301">
    <cfRule type="containsText" dxfId="130" priority="86" operator="containsText" text="対象外">
      <formula>NOT(ISERROR(SEARCH("対象外",AJ301)))</formula>
    </cfRule>
    <cfRule type="containsText" dxfId="129" priority="87" operator="containsText" text="未達成">
      <formula>NOT(ISERROR(SEARCH("未達成",AJ301)))</formula>
    </cfRule>
  </conditionalFormatting>
  <conditionalFormatting sqref="C307:AG307">
    <cfRule type="expression" dxfId="128" priority="83">
      <formula>OR(C307="土",C307="日")</formula>
    </cfRule>
  </conditionalFormatting>
  <conditionalFormatting sqref="AJ303">
    <cfRule type="containsText" dxfId="127" priority="84" operator="containsText" text="対象外">
      <formula>NOT(ISERROR(SEARCH("対象外",AJ303)))</formula>
    </cfRule>
    <cfRule type="containsText" dxfId="126" priority="85" operator="containsText" text="未達成">
      <formula>NOT(ISERROR(SEARCH("未達成",AJ303)))</formula>
    </cfRule>
  </conditionalFormatting>
  <conditionalFormatting sqref="C319:AG319">
    <cfRule type="expression" dxfId="125" priority="78">
      <formula>OR(C319="土",C319="日")</formula>
    </cfRule>
  </conditionalFormatting>
  <conditionalFormatting sqref="AJ315">
    <cfRule type="containsText" dxfId="124" priority="79" operator="containsText" text="対象外">
      <formula>NOT(ISERROR(SEARCH("対象外",AJ315)))</formula>
    </cfRule>
    <cfRule type="containsText" dxfId="123" priority="80" operator="containsText" text="未達成">
      <formula>NOT(ISERROR(SEARCH("未達成",AJ315)))</formula>
    </cfRule>
  </conditionalFormatting>
  <conditionalFormatting sqref="AJ84 AJ177 AJ270 AJ326">
    <cfRule type="cellIs" dxfId="122" priority="27" operator="equal">
      <formula>"ＮＧ"</formula>
    </cfRule>
  </conditionalFormatting>
  <conditionalFormatting sqref="AJ314">
    <cfRule type="cellIs" dxfId="121" priority="25" operator="equal">
      <formula>"ＮＧ"</formula>
    </cfRule>
  </conditionalFormatting>
  <conditionalFormatting sqref="AJ302">
    <cfRule type="cellIs" dxfId="120" priority="24" operator="equal">
      <formula>"ＮＧ"</formula>
    </cfRule>
  </conditionalFormatting>
  <conditionalFormatting sqref="AJ290">
    <cfRule type="cellIs" dxfId="119" priority="23" operator="equal">
      <formula>"ＮＧ"</formula>
    </cfRule>
  </conditionalFormatting>
  <conditionalFormatting sqref="AJ269">
    <cfRule type="cellIs" dxfId="118" priority="22" operator="equal">
      <formula>"ＮＧ"</formula>
    </cfRule>
  </conditionalFormatting>
  <conditionalFormatting sqref="AJ257">
    <cfRule type="cellIs" dxfId="117" priority="21" operator="equal">
      <formula>"ＮＧ"</formula>
    </cfRule>
  </conditionalFormatting>
  <conditionalFormatting sqref="AJ245">
    <cfRule type="cellIs" dxfId="116" priority="20" operator="equal">
      <formula>"ＮＧ"</formula>
    </cfRule>
  </conditionalFormatting>
  <conditionalFormatting sqref="AJ233">
    <cfRule type="cellIs" dxfId="115" priority="19" operator="equal">
      <formula>"ＮＧ"</formula>
    </cfRule>
  </conditionalFormatting>
  <conditionalFormatting sqref="AJ221">
    <cfRule type="cellIs" dxfId="114" priority="18" operator="equal">
      <formula>"ＮＧ"</formula>
    </cfRule>
  </conditionalFormatting>
  <conditionalFormatting sqref="AJ209">
    <cfRule type="cellIs" dxfId="113" priority="17" operator="equal">
      <formula>"ＮＧ"</formula>
    </cfRule>
  </conditionalFormatting>
  <conditionalFormatting sqref="AJ197">
    <cfRule type="cellIs" dxfId="112" priority="16" operator="equal">
      <formula>"ＮＧ"</formula>
    </cfRule>
  </conditionalFormatting>
  <conditionalFormatting sqref="AJ176">
    <cfRule type="cellIs" dxfId="111" priority="15" operator="equal">
      <formula>"ＮＧ"</formula>
    </cfRule>
  </conditionalFormatting>
  <conditionalFormatting sqref="AJ164">
    <cfRule type="cellIs" dxfId="110" priority="14" operator="equal">
      <formula>"ＮＧ"</formula>
    </cfRule>
  </conditionalFormatting>
  <conditionalFormatting sqref="AJ152">
    <cfRule type="cellIs" dxfId="109" priority="13" operator="equal">
      <formula>"ＮＧ"</formula>
    </cfRule>
  </conditionalFormatting>
  <conditionalFormatting sqref="AJ140">
    <cfRule type="cellIs" dxfId="108" priority="12" operator="equal">
      <formula>"ＮＧ"</formula>
    </cfRule>
  </conditionalFormatting>
  <conditionalFormatting sqref="AJ128">
    <cfRule type="cellIs" dxfId="107" priority="11" operator="equal">
      <formula>"ＮＧ"</formula>
    </cfRule>
  </conditionalFormatting>
  <conditionalFormatting sqref="AJ116">
    <cfRule type="cellIs" dxfId="106" priority="10" operator="equal">
      <formula>"ＮＧ"</formula>
    </cfRule>
  </conditionalFormatting>
  <conditionalFormatting sqref="AJ104">
    <cfRule type="cellIs" dxfId="105" priority="9" operator="equal">
      <formula>"ＮＧ"</formula>
    </cfRule>
  </conditionalFormatting>
  <conditionalFormatting sqref="AJ83">
    <cfRule type="cellIs" dxfId="104" priority="8" operator="equal">
      <formula>"ＮＧ"</formula>
    </cfRule>
  </conditionalFormatting>
  <conditionalFormatting sqref="AJ71">
    <cfRule type="cellIs" dxfId="103" priority="7" operator="equal">
      <formula>"ＮＧ"</formula>
    </cfRule>
  </conditionalFormatting>
  <conditionalFormatting sqref="AJ59">
    <cfRule type="cellIs" dxfId="102" priority="6" operator="equal">
      <formula>"ＮＧ"</formula>
    </cfRule>
  </conditionalFormatting>
  <conditionalFormatting sqref="AJ47">
    <cfRule type="cellIs" dxfId="101" priority="5" operator="equal">
      <formula>"ＮＧ"</formula>
    </cfRule>
  </conditionalFormatting>
  <conditionalFormatting sqref="AJ35">
    <cfRule type="cellIs" dxfId="100" priority="4" operator="equal">
      <formula>"ＮＧ"</formula>
    </cfRule>
  </conditionalFormatting>
  <conditionalFormatting sqref="AJ23">
    <cfRule type="cellIs" dxfId="99" priority="3" operator="equal">
      <formula>"ＮＧ"</formula>
    </cfRule>
  </conditionalFormatting>
  <conditionalFormatting sqref="AJ325">
    <cfRule type="containsText" dxfId="98" priority="1" operator="containsText" text="対象外">
      <formula>NOT(ISERROR(SEARCH("対象外",AJ325)))</formula>
    </cfRule>
    <cfRule type="containsText" dxfId="97" priority="2" operator="containsText" text="未達成">
      <formula>NOT(ISERROR(SEARCH("未達成",AJ325)))</formula>
    </cfRule>
  </conditionalFormatting>
  <dataValidations count="5">
    <dataValidation type="list" allowBlank="1" showInputMessage="1" showErrorMessage="1" sqref="C17:AG18 C122:AG123 C41:AG42 C53:AG54 C65:AG66 C77:AG78 C29:AG30 C98:AG99 C110:AG111 C227:AG228 C146:AG147 C158:AG159 C170:AG171 C191:AG192 C134:AG135 C203:AG204 C215:AG216 C239:AG240 C251:AG252 C263:AG264 C284:AG285 C296:AG297 C308:AG309 C320:AG321" xr:uid="{854FE6B0-67FD-4895-B04A-F6289F3EEEBC}">
      <formula1>"夏季休暇,年末年始,一時中止,その他"</formula1>
    </dataValidation>
    <dataValidation type="list" allowBlank="1" showInputMessage="1" showErrorMessage="1" sqref="C100:AG101 C79:AG80 C112:AG113 C67:AG68 C43:AG44 C31:AG32 C148:AG149 C55:AG56 C19:AG20 C205:AG206 C193:AG194 C229:AG230 C124:AG125 C136:AG137 C217:AG218 C322:AG323 C160:AG161 C172:AG173 C241:AG242 C253:AG254 C265:AG266 C286:AG287 C298:AG299 C310:AG311" xr:uid="{9E907598-EFE3-4D7C-8612-58FC87582782}">
      <formula1>",休"</formula1>
    </dataValidation>
    <dataValidation type="list" showInputMessage="1" showErrorMessage="1" sqref="C81:AG82 C207:AG208 C102:AG103 C33:AG34 C231:AG232 C45:AG46 C57:AG58 C69:AG70 C21:AG22 C174:AG175 C312:AG313 C195:AG196 C126:AG127 C138:AG139 C300:AG301 C150:AG151 C162:AG163 C219:AG220 C243:AG244 C255:AG256 C267:AG268 C288:AG289 C114:AG115 C324:AG325" xr:uid="{17A3100A-0065-41FE-BBFF-4659DC96652D}">
      <formula1>"休,振替,雨"</formula1>
    </dataValidation>
    <dataValidation showInputMessage="1" showErrorMessage="1" sqref="C35:AG35 C23:AG23 C47:AG47 C59:AG59 C71:AG71 C83:AG84 C104:AG104 C116:AG116 C128:AG128 C140:AG140 C152:AG152 C164:AG164 C176:AG177 C197:AG197 C209:AG209 C221:AG221 C233:AG233 C245:AG245 C257:AG257 C269:AG270 C290:AG290 C302:AG302 C326:AG326 C314:AG314 AI36:AJ36 AI48:AJ48 AI60:AJ60 AI72:AJ72 A72:AG72 A60:AG60 A48:AG48 A36:AG36 A24:AG24 AI24:AJ24" xr:uid="{1A408F00-2043-43E7-BDBD-2E6B1DB50C61}"/>
    <dataValidation type="list" allowBlank="1" showInputMessage="1" showErrorMessage="1" sqref="C5:E5" xr:uid="{D61E8C49-2390-4C24-892B-B2F00D379923}">
      <formula1>"計画表,実績表"</formula1>
    </dataValidation>
  </dataValidations>
  <pageMargins left="0.51181102362204722" right="0.11811023622047245" top="0.19685039370078741" bottom="0.15748031496062992" header="0" footer="0.11811023622047245"/>
  <pageSetup paperSize="9" scale="65" fitToHeight="0" orientation="portrait" cellComments="asDisplayed" r:id="rId1"/>
  <headerFooter>
    <oddFooter>&amp;C【&amp;P／&amp;N　枚目】</oddFooter>
  </headerFooter>
  <rowBreaks count="3" manualBreakCount="3">
    <brk id="84" max="35" man="1"/>
    <brk id="177" max="35" man="1"/>
    <brk id="270" max="35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FEC53-199F-4578-8216-6DCEB8E36C5C}">
  <sheetPr>
    <pageSetUpPr fitToPage="1"/>
  </sheetPr>
  <dimension ref="A1:BC327"/>
  <sheetViews>
    <sheetView tabSelected="1" view="pageBreakPreview" zoomScaleNormal="100" zoomScaleSheetLayoutView="100" workbookViewId="0">
      <selection activeCell="G8" sqref="G8:K8"/>
    </sheetView>
  </sheetViews>
  <sheetFormatPr defaultRowHeight="13.5"/>
  <cols>
    <col min="1" max="1" width="3.625" style="2" customWidth="1"/>
    <col min="2" max="2" width="7.75" style="1" customWidth="1"/>
    <col min="3" max="31" width="3.75" style="1" customWidth="1"/>
    <col min="32" max="32" width="3.75" style="2" customWidth="1"/>
    <col min="33" max="33" width="3.75" style="1" customWidth="1"/>
    <col min="34" max="34" width="3.75" style="2" customWidth="1"/>
    <col min="35" max="37" width="9" style="2"/>
    <col min="38" max="44" width="9" style="2" customWidth="1"/>
    <col min="45" max="97" width="4.625" style="2" customWidth="1"/>
    <col min="98" max="16384" width="9" style="2"/>
  </cols>
  <sheetData>
    <row r="1" spans="1:44">
      <c r="C1" s="1">
        <v>1</v>
      </c>
      <c r="D1" s="1">
        <v>2</v>
      </c>
      <c r="E1" s="1">
        <v>3</v>
      </c>
      <c r="F1" s="1">
        <v>4</v>
      </c>
      <c r="G1" s="1">
        <v>5</v>
      </c>
      <c r="H1" s="1">
        <v>6</v>
      </c>
      <c r="I1" s="1">
        <v>7</v>
      </c>
      <c r="J1" s="1">
        <v>8</v>
      </c>
      <c r="K1" s="1">
        <v>9</v>
      </c>
      <c r="L1" s="1">
        <v>10</v>
      </c>
      <c r="M1" s="1">
        <v>11</v>
      </c>
      <c r="N1" s="1">
        <v>12</v>
      </c>
      <c r="O1" s="1">
        <v>13</v>
      </c>
      <c r="P1" s="1">
        <v>14</v>
      </c>
      <c r="Q1" s="1">
        <v>15</v>
      </c>
      <c r="R1" s="1">
        <v>16</v>
      </c>
      <c r="S1" s="1">
        <v>17</v>
      </c>
      <c r="T1" s="1">
        <v>18</v>
      </c>
      <c r="U1" s="1">
        <v>19</v>
      </c>
      <c r="V1" s="1">
        <v>20</v>
      </c>
      <c r="W1" s="1">
        <v>21</v>
      </c>
      <c r="X1" s="1">
        <v>22</v>
      </c>
      <c r="Y1" s="1">
        <v>23</v>
      </c>
      <c r="Z1" s="1">
        <v>24</v>
      </c>
      <c r="AA1" s="1">
        <v>25</v>
      </c>
      <c r="AB1" s="1">
        <v>26</v>
      </c>
      <c r="AC1" s="1">
        <v>27</v>
      </c>
      <c r="AD1" s="1">
        <v>28</v>
      </c>
      <c r="AE1" s="1">
        <v>29</v>
      </c>
      <c r="AF1" s="1">
        <v>30</v>
      </c>
      <c r="AG1" s="1">
        <v>31</v>
      </c>
    </row>
    <row r="2" spans="1:44" ht="18.75" customHeight="1">
      <c r="AG2" s="2"/>
      <c r="AJ2" s="9" t="s">
        <v>14</v>
      </c>
    </row>
    <row r="3" spans="1:44" ht="15" customHeight="1">
      <c r="AA3" s="86" t="s">
        <v>24</v>
      </c>
      <c r="AB3" s="87"/>
      <c r="AC3" s="87"/>
      <c r="AD3" s="87"/>
      <c r="AE3" s="86" t="s">
        <v>25</v>
      </c>
      <c r="AF3" s="87"/>
      <c r="AG3" s="87"/>
      <c r="AH3" s="87"/>
      <c r="AI3" s="86" t="s">
        <v>26</v>
      </c>
      <c r="AJ3" s="88"/>
    </row>
    <row r="4" spans="1:44" ht="69.95" customHeight="1">
      <c r="AA4" s="86"/>
      <c r="AB4" s="87"/>
      <c r="AC4" s="87"/>
      <c r="AD4" s="87"/>
      <c r="AE4" s="86"/>
      <c r="AF4" s="87"/>
      <c r="AG4" s="87"/>
      <c r="AH4" s="87"/>
      <c r="AI4" s="89"/>
      <c r="AJ4" s="87"/>
    </row>
    <row r="5" spans="1:44" ht="19.5" thickBot="1">
      <c r="A5" s="8"/>
      <c r="B5" s="58" t="s">
        <v>45</v>
      </c>
      <c r="C5" s="66" t="s">
        <v>48</v>
      </c>
      <c r="D5" s="66"/>
      <c r="E5" s="66"/>
      <c r="F5" s="57" t="s">
        <v>44</v>
      </c>
      <c r="K5" s="24"/>
      <c r="U5" s="1" t="s">
        <v>16</v>
      </c>
      <c r="V5" s="24" t="s">
        <v>21</v>
      </c>
      <c r="X5" s="1" t="s">
        <v>22</v>
      </c>
      <c r="Z5" s="1" t="s">
        <v>23</v>
      </c>
      <c r="AA5" s="24" t="s">
        <v>18</v>
      </c>
      <c r="AB5" s="1" t="s">
        <v>17</v>
      </c>
      <c r="AG5" s="2"/>
    </row>
    <row r="6" spans="1:44" ht="13.5" customHeight="1" thickBot="1">
      <c r="Q6" s="2"/>
      <c r="T6" s="25"/>
      <c r="U6" s="26"/>
      <c r="V6" s="67" t="s">
        <v>37</v>
      </c>
      <c r="W6" s="68"/>
      <c r="X6" s="69" t="s">
        <v>8</v>
      </c>
      <c r="Y6" s="69"/>
      <c r="Z6" s="70" t="s">
        <v>11</v>
      </c>
      <c r="AA6" s="70"/>
      <c r="AB6" s="71"/>
      <c r="AD6" s="72" t="s">
        <v>33</v>
      </c>
      <c r="AE6" s="73"/>
      <c r="AF6" s="73"/>
      <c r="AG6" s="73"/>
      <c r="AH6" s="73"/>
      <c r="AI6" s="76" t="str">
        <f>IF(Z8&lt;0.285,"未達成","達成")</f>
        <v>未達成</v>
      </c>
      <c r="AL6" s="42" t="s">
        <v>41</v>
      </c>
      <c r="AM6" s="42" t="s">
        <v>38</v>
      </c>
      <c r="AN6" s="42" t="s">
        <v>42</v>
      </c>
      <c r="AO6" s="42" t="s">
        <v>30</v>
      </c>
      <c r="AP6" s="42" t="s">
        <v>43</v>
      </c>
      <c r="AQ6" s="42" t="s">
        <v>29</v>
      </c>
      <c r="AR6" s="42" t="s">
        <v>8</v>
      </c>
    </row>
    <row r="7" spans="1:44" ht="13.5" customHeight="1" thickTop="1" thickBot="1">
      <c r="B7" s="78" t="s">
        <v>2</v>
      </c>
      <c r="C7" s="78"/>
      <c r="D7" s="78"/>
      <c r="E7" s="78"/>
      <c r="F7" s="1" t="s">
        <v>10</v>
      </c>
      <c r="G7" s="22" t="s">
        <v>36</v>
      </c>
      <c r="H7" s="22"/>
      <c r="I7" s="22"/>
      <c r="J7" s="22"/>
      <c r="K7" s="22"/>
      <c r="L7" s="22"/>
      <c r="M7" s="22"/>
      <c r="N7" s="22"/>
      <c r="O7" s="22"/>
      <c r="P7" s="22"/>
      <c r="R7" s="2"/>
      <c r="T7" s="79" t="s">
        <v>0</v>
      </c>
      <c r="U7" s="80"/>
      <c r="V7" s="81">
        <f>AN7</f>
        <v>682</v>
      </c>
      <c r="W7" s="82"/>
      <c r="X7" s="83">
        <f>AQ7</f>
        <v>0</v>
      </c>
      <c r="Y7" s="83"/>
      <c r="Z7" s="84">
        <f>ROUNDDOWN(X7/V7,3)</f>
        <v>0</v>
      </c>
      <c r="AA7" s="84"/>
      <c r="AB7" s="85"/>
      <c r="AD7" s="74"/>
      <c r="AE7" s="75"/>
      <c r="AF7" s="75"/>
      <c r="AG7" s="75"/>
      <c r="AH7" s="75"/>
      <c r="AI7" s="77"/>
      <c r="AL7" s="33">
        <f t="shared" ref="AL7:AR7" si="0">SUM(AL13:AL323)</f>
        <v>671</v>
      </c>
      <c r="AM7" s="64">
        <f t="shared" si="0"/>
        <v>11</v>
      </c>
      <c r="AN7" s="64">
        <f t="shared" si="0"/>
        <v>682</v>
      </c>
      <c r="AO7" s="64">
        <f t="shared" si="0"/>
        <v>194</v>
      </c>
      <c r="AP7" s="64">
        <f t="shared" si="0"/>
        <v>0</v>
      </c>
      <c r="AQ7" s="64">
        <f t="shared" si="0"/>
        <v>0</v>
      </c>
      <c r="AR7" s="64">
        <f t="shared" si="0"/>
        <v>0</v>
      </c>
    </row>
    <row r="8" spans="1:44" ht="13.5" customHeight="1" thickTop="1" thickBot="1">
      <c r="B8" s="78" t="s">
        <v>47</v>
      </c>
      <c r="C8" s="78"/>
      <c r="D8" s="78"/>
      <c r="E8" s="78"/>
      <c r="F8" s="1" t="s">
        <v>10</v>
      </c>
      <c r="G8" s="101">
        <v>45712</v>
      </c>
      <c r="H8" s="101"/>
      <c r="I8" s="101"/>
      <c r="J8" s="101"/>
      <c r="K8" s="101"/>
      <c r="R8" s="2"/>
      <c r="T8" s="102" t="s">
        <v>5</v>
      </c>
      <c r="U8" s="103"/>
      <c r="V8" s="104">
        <f>V7</f>
        <v>682</v>
      </c>
      <c r="W8" s="105"/>
      <c r="X8" s="106">
        <f>AR7</f>
        <v>0</v>
      </c>
      <c r="Y8" s="107"/>
      <c r="Z8" s="108">
        <f>ROUNDDOWN(X8/V8,3)</f>
        <v>0</v>
      </c>
      <c r="AA8" s="109"/>
      <c r="AB8" s="110"/>
      <c r="AD8" s="74" t="s">
        <v>34</v>
      </c>
      <c r="AE8" s="75"/>
      <c r="AF8" s="75"/>
      <c r="AG8" s="75"/>
      <c r="AH8" s="75"/>
      <c r="AI8" s="77" t="str">
        <f>IF(COUNTIF(AJ13:AJ325,"未達成")&gt;=1,"未達成","達成")</f>
        <v>未達成</v>
      </c>
    </row>
    <row r="9" spans="1:44" ht="13.5" customHeight="1" thickBot="1">
      <c r="B9" s="97" t="str">
        <f>IF(C5="計画表","工事完成日※(予定)","工事完成日")</f>
        <v>工事完成日※(予定)</v>
      </c>
      <c r="C9" s="97"/>
      <c r="D9" s="97"/>
      <c r="E9" s="97"/>
      <c r="F9" s="1" t="s">
        <v>10</v>
      </c>
      <c r="G9" s="98">
        <v>46393</v>
      </c>
      <c r="H9" s="98"/>
      <c r="I9" s="98"/>
      <c r="J9" s="98"/>
      <c r="K9" s="98"/>
      <c r="L9" s="99" t="s">
        <v>1</v>
      </c>
      <c r="M9" s="99"/>
      <c r="N9" s="99"/>
      <c r="O9" s="1" t="s">
        <v>10</v>
      </c>
      <c r="P9" s="100">
        <f>G9-G8+1</f>
        <v>682</v>
      </c>
      <c r="Q9" s="100"/>
      <c r="R9" s="100"/>
      <c r="AA9" s="10"/>
      <c r="AD9" s="94"/>
      <c r="AE9" s="95"/>
      <c r="AF9" s="95"/>
      <c r="AG9" s="95"/>
      <c r="AH9" s="95"/>
      <c r="AI9" s="96"/>
    </row>
    <row r="10" spans="1:44" ht="13.5" customHeight="1">
      <c r="B10" s="63" t="s">
        <v>27</v>
      </c>
      <c r="C10" s="2"/>
      <c r="D10" s="2"/>
      <c r="E10" s="2"/>
      <c r="F10" s="1" t="s">
        <v>10</v>
      </c>
      <c r="G10" s="22" t="s">
        <v>32</v>
      </c>
      <c r="H10" s="22"/>
      <c r="I10" s="22"/>
      <c r="J10" s="22"/>
      <c r="K10" s="22"/>
      <c r="L10" s="22"/>
      <c r="M10" s="22"/>
      <c r="N10" s="22"/>
      <c r="O10" s="22"/>
      <c r="P10" s="22"/>
    </row>
    <row r="11" spans="1:44" ht="13.5" customHeight="1">
      <c r="B11" s="63" t="s">
        <v>28</v>
      </c>
      <c r="C11" s="2"/>
      <c r="D11" s="2"/>
      <c r="E11" s="2"/>
      <c r="G11" s="23"/>
      <c r="H11" s="23"/>
      <c r="I11" s="23"/>
      <c r="J11" s="23"/>
      <c r="K11" s="23"/>
      <c r="L11" s="23"/>
      <c r="M11" s="23"/>
      <c r="N11" s="23"/>
      <c r="O11" s="23"/>
      <c r="P11" s="23"/>
    </row>
    <row r="12" spans="1:44" ht="13.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AL12" s="42" t="s">
        <v>41</v>
      </c>
      <c r="AM12" s="42" t="s">
        <v>38</v>
      </c>
      <c r="AN12" s="42" t="s">
        <v>42</v>
      </c>
      <c r="AO12" s="42" t="s">
        <v>30</v>
      </c>
      <c r="AP12" s="42" t="s">
        <v>43</v>
      </c>
      <c r="AQ12" s="42" t="s">
        <v>29</v>
      </c>
      <c r="AR12" s="42" t="s">
        <v>8</v>
      </c>
    </row>
    <row r="13" spans="1:44" ht="13.5" customHeight="1">
      <c r="A13" s="65" t="s">
        <v>16</v>
      </c>
      <c r="B13" s="15">
        <f>$G$8-DAY($G$8)+C$1</f>
        <v>45689</v>
      </c>
      <c r="C13" s="2" t="s">
        <v>15</v>
      </c>
      <c r="D13" s="2"/>
      <c r="E13" s="2"/>
      <c r="F13" s="2"/>
      <c r="J13" s="2"/>
      <c r="K13" s="2"/>
      <c r="L13" s="2"/>
      <c r="P13" s="2"/>
      <c r="Q13" s="2"/>
      <c r="R13" s="2"/>
      <c r="V13" s="2"/>
      <c r="W13" s="2"/>
      <c r="X13" s="2"/>
      <c r="AB13" s="2"/>
      <c r="AC13" s="2"/>
      <c r="AD13" s="2"/>
      <c r="AF13" s="1"/>
      <c r="AI13" s="13" t="s">
        <v>41</v>
      </c>
      <c r="AJ13" s="46">
        <f>COUNT(C15:AG15)-AJ14</f>
        <v>0</v>
      </c>
      <c r="AL13" s="43">
        <f>AJ13</f>
        <v>0</v>
      </c>
      <c r="AM13" s="42"/>
      <c r="AN13" s="42"/>
      <c r="AO13" s="42"/>
      <c r="AP13" s="42"/>
      <c r="AQ13" s="44"/>
      <c r="AR13" s="44"/>
    </row>
    <row r="14" spans="1:44" ht="13.5" customHeight="1">
      <c r="B14" s="34" t="s">
        <v>40</v>
      </c>
      <c r="C14" s="47" t="str">
        <f>IF(C15="","",IF(OR(ISTEXT(C17),COUNT($C15:$AG15)&lt;7),"外",""))</f>
        <v/>
      </c>
      <c r="D14" s="47" t="str">
        <f t="shared" ref="D14:H14" si="1">IF(D15="","",IF(OR(ISTEXT(D17),COUNT($C15:$AG15)&lt;7),"外",""))</f>
        <v/>
      </c>
      <c r="E14" s="47" t="str">
        <f t="shared" si="1"/>
        <v/>
      </c>
      <c r="F14" s="47" t="str">
        <f t="shared" si="1"/>
        <v/>
      </c>
      <c r="G14" s="47" t="str">
        <f t="shared" si="1"/>
        <v/>
      </c>
      <c r="H14" s="47" t="str">
        <f t="shared" si="1"/>
        <v/>
      </c>
      <c r="I14" s="48" t="str">
        <f>IF(I15="","",IF(ISTEXT(I17),"外",""))</f>
        <v/>
      </c>
      <c r="J14" s="48" t="str">
        <f t="shared" ref="J14:X14" si="2">IF(J15="","",IF(ISTEXT(J17),"外",""))</f>
        <v/>
      </c>
      <c r="K14" s="48" t="str">
        <f t="shared" si="2"/>
        <v/>
      </c>
      <c r="L14" s="48" t="str">
        <f t="shared" si="2"/>
        <v/>
      </c>
      <c r="M14" s="48" t="str">
        <f t="shared" si="2"/>
        <v/>
      </c>
      <c r="N14" s="48" t="str">
        <f t="shared" si="2"/>
        <v/>
      </c>
      <c r="O14" s="48" t="str">
        <f t="shared" si="2"/>
        <v/>
      </c>
      <c r="P14" s="48" t="str">
        <f t="shared" si="2"/>
        <v/>
      </c>
      <c r="Q14" s="48" t="str">
        <f t="shared" si="2"/>
        <v/>
      </c>
      <c r="R14" s="48" t="str">
        <f t="shared" si="2"/>
        <v/>
      </c>
      <c r="S14" s="48" t="str">
        <f t="shared" si="2"/>
        <v/>
      </c>
      <c r="T14" s="48" t="str">
        <f t="shared" si="2"/>
        <v/>
      </c>
      <c r="U14" s="48" t="str">
        <f t="shared" si="2"/>
        <v/>
      </c>
      <c r="V14" s="48" t="str">
        <f t="shared" si="2"/>
        <v/>
      </c>
      <c r="W14" s="48" t="str">
        <f t="shared" si="2"/>
        <v/>
      </c>
      <c r="X14" s="48" t="str">
        <f t="shared" si="2"/>
        <v/>
      </c>
      <c r="Y14" s="49" t="str">
        <f t="shared" ref="Y14:AG14" si="3">IF(Y15="","",IF(OR(ISTEXT(Y17),COUNT($C15:$AG15)&lt;7),"外",""))</f>
        <v/>
      </c>
      <c r="Z14" s="49" t="str">
        <f t="shared" si="3"/>
        <v>外</v>
      </c>
      <c r="AA14" s="49" t="str">
        <f t="shared" si="3"/>
        <v>外</v>
      </c>
      <c r="AB14" s="49" t="str">
        <f t="shared" si="3"/>
        <v>外</v>
      </c>
      <c r="AC14" s="49" t="str">
        <f t="shared" si="3"/>
        <v>外</v>
      </c>
      <c r="AD14" s="49" t="str">
        <f t="shared" si="3"/>
        <v>外</v>
      </c>
      <c r="AE14" s="49" t="str">
        <f t="shared" si="3"/>
        <v/>
      </c>
      <c r="AF14" s="49" t="str">
        <f t="shared" si="3"/>
        <v/>
      </c>
      <c r="AG14" s="49" t="str">
        <f t="shared" si="3"/>
        <v/>
      </c>
      <c r="AI14" s="14" t="s">
        <v>38</v>
      </c>
      <c r="AJ14" s="41">
        <f>COUNTIF(C14:AG14,"外")</f>
        <v>5</v>
      </c>
      <c r="AL14" s="42"/>
      <c r="AM14" s="42">
        <f>AJ14</f>
        <v>5</v>
      </c>
      <c r="AN14" s="42"/>
      <c r="AO14" s="42"/>
      <c r="AP14" s="42"/>
      <c r="AQ14" s="44"/>
      <c r="AR14" s="44"/>
    </row>
    <row r="15" spans="1:44">
      <c r="B15" s="3" t="s">
        <v>9</v>
      </c>
      <c r="C15" s="30" t="str">
        <f>IF($G$8&gt;($G$8-DAY($G$8)+C$1),"",$G$8-DAY($G$8)+C$1)</f>
        <v/>
      </c>
      <c r="D15" s="11" t="str">
        <f>IF(MONTH($B$13)&lt;MONTH($B$13+C$1),"",IF($G$8&gt;($G$8-DAY($G$8)+D$1),"",$G$8-DAY($G$8)+D$1))</f>
        <v/>
      </c>
      <c r="E15" s="11" t="str">
        <f t="shared" ref="E15:AG15" si="4">IF(MONTH($B$13)&lt;MONTH($B$13+D$1),"",IF($G$8&gt;($G$8-DAY($G$8)+E$1),"",$G$8-DAY($G$8)+E$1))</f>
        <v/>
      </c>
      <c r="F15" s="11" t="str">
        <f t="shared" si="4"/>
        <v/>
      </c>
      <c r="G15" s="11" t="str">
        <f t="shared" si="4"/>
        <v/>
      </c>
      <c r="H15" s="11" t="str">
        <f t="shared" si="4"/>
        <v/>
      </c>
      <c r="I15" s="11" t="str">
        <f t="shared" si="4"/>
        <v/>
      </c>
      <c r="J15" s="11" t="str">
        <f t="shared" si="4"/>
        <v/>
      </c>
      <c r="K15" s="11" t="str">
        <f t="shared" si="4"/>
        <v/>
      </c>
      <c r="L15" s="11" t="str">
        <f t="shared" si="4"/>
        <v/>
      </c>
      <c r="M15" s="11" t="str">
        <f t="shared" si="4"/>
        <v/>
      </c>
      <c r="N15" s="11" t="str">
        <f t="shared" si="4"/>
        <v/>
      </c>
      <c r="O15" s="11" t="str">
        <f t="shared" si="4"/>
        <v/>
      </c>
      <c r="P15" s="11" t="str">
        <f t="shared" si="4"/>
        <v/>
      </c>
      <c r="Q15" s="11" t="str">
        <f t="shared" si="4"/>
        <v/>
      </c>
      <c r="R15" s="11" t="str">
        <f t="shared" si="4"/>
        <v/>
      </c>
      <c r="S15" s="11" t="str">
        <f t="shared" si="4"/>
        <v/>
      </c>
      <c r="T15" s="11" t="str">
        <f t="shared" si="4"/>
        <v/>
      </c>
      <c r="U15" s="11" t="str">
        <f t="shared" si="4"/>
        <v/>
      </c>
      <c r="V15" s="11" t="str">
        <f t="shared" si="4"/>
        <v/>
      </c>
      <c r="W15" s="11" t="str">
        <f t="shared" si="4"/>
        <v/>
      </c>
      <c r="X15" s="11" t="str">
        <f t="shared" si="4"/>
        <v/>
      </c>
      <c r="Y15" s="11" t="str">
        <f t="shared" si="4"/>
        <v/>
      </c>
      <c r="Z15" s="11">
        <f t="shared" si="4"/>
        <v>45712</v>
      </c>
      <c r="AA15" s="11">
        <f t="shared" si="4"/>
        <v>45713</v>
      </c>
      <c r="AB15" s="11">
        <f t="shared" si="4"/>
        <v>45714</v>
      </c>
      <c r="AC15" s="11">
        <f t="shared" si="4"/>
        <v>45715</v>
      </c>
      <c r="AD15" s="11">
        <f t="shared" si="4"/>
        <v>45716</v>
      </c>
      <c r="AE15" s="11" t="str">
        <f t="shared" si="4"/>
        <v/>
      </c>
      <c r="AF15" s="11" t="str">
        <f t="shared" si="4"/>
        <v/>
      </c>
      <c r="AG15" s="12" t="str">
        <f t="shared" si="4"/>
        <v/>
      </c>
      <c r="AH15" s="4"/>
      <c r="AI15" s="14" t="s">
        <v>42</v>
      </c>
      <c r="AJ15" s="41">
        <f>COUNT(C15:AG15)-AJ17</f>
        <v>5</v>
      </c>
      <c r="AL15" s="44"/>
      <c r="AM15" s="44"/>
      <c r="AN15" s="44">
        <f>AJ15</f>
        <v>5</v>
      </c>
      <c r="AO15" s="44"/>
      <c r="AP15" s="44"/>
      <c r="AQ15" s="44"/>
      <c r="AR15" s="44"/>
    </row>
    <row r="16" spans="1:44">
      <c r="B16" s="5" t="s">
        <v>4</v>
      </c>
      <c r="C16" s="27" t="str">
        <f>TEXT(C15,"aaa")</f>
        <v/>
      </c>
      <c r="D16" s="28" t="str">
        <f t="shared" ref="D16:AG16" si="5">TEXT(D15,"aaa")</f>
        <v/>
      </c>
      <c r="E16" s="28" t="str">
        <f t="shared" si="5"/>
        <v/>
      </c>
      <c r="F16" s="28" t="str">
        <f t="shared" si="5"/>
        <v/>
      </c>
      <c r="G16" s="28" t="str">
        <f t="shared" si="5"/>
        <v/>
      </c>
      <c r="H16" s="28" t="str">
        <f t="shared" si="5"/>
        <v/>
      </c>
      <c r="I16" s="28" t="str">
        <f t="shared" si="5"/>
        <v/>
      </c>
      <c r="J16" s="28" t="str">
        <f t="shared" si="5"/>
        <v/>
      </c>
      <c r="K16" s="28" t="str">
        <f t="shared" si="5"/>
        <v/>
      </c>
      <c r="L16" s="28" t="str">
        <f t="shared" si="5"/>
        <v/>
      </c>
      <c r="M16" s="28" t="str">
        <f t="shared" si="5"/>
        <v/>
      </c>
      <c r="N16" s="28" t="str">
        <f t="shared" si="5"/>
        <v/>
      </c>
      <c r="O16" s="28" t="str">
        <f t="shared" si="5"/>
        <v/>
      </c>
      <c r="P16" s="28" t="str">
        <f t="shared" si="5"/>
        <v/>
      </c>
      <c r="Q16" s="28" t="str">
        <f t="shared" si="5"/>
        <v/>
      </c>
      <c r="R16" s="28" t="str">
        <f t="shared" si="5"/>
        <v/>
      </c>
      <c r="S16" s="28" t="str">
        <f t="shared" si="5"/>
        <v/>
      </c>
      <c r="T16" s="28" t="str">
        <f t="shared" si="5"/>
        <v/>
      </c>
      <c r="U16" s="28" t="str">
        <f t="shared" si="5"/>
        <v/>
      </c>
      <c r="V16" s="28" t="str">
        <f t="shared" si="5"/>
        <v/>
      </c>
      <c r="W16" s="28" t="str">
        <f t="shared" si="5"/>
        <v/>
      </c>
      <c r="X16" s="28" t="str">
        <f t="shared" si="5"/>
        <v/>
      </c>
      <c r="Y16" s="28" t="str">
        <f t="shared" si="5"/>
        <v/>
      </c>
      <c r="Z16" s="28" t="str">
        <f t="shared" si="5"/>
        <v>月</v>
      </c>
      <c r="AA16" s="28" t="str">
        <f t="shared" si="5"/>
        <v>火</v>
      </c>
      <c r="AB16" s="28" t="str">
        <f t="shared" si="5"/>
        <v>水</v>
      </c>
      <c r="AC16" s="28" t="str">
        <f t="shared" si="5"/>
        <v>木</v>
      </c>
      <c r="AD16" s="28" t="str">
        <f t="shared" si="5"/>
        <v>金</v>
      </c>
      <c r="AE16" s="28" t="str">
        <f t="shared" si="5"/>
        <v/>
      </c>
      <c r="AF16" s="28" t="str">
        <f t="shared" si="5"/>
        <v/>
      </c>
      <c r="AG16" s="29" t="str">
        <f t="shared" si="5"/>
        <v/>
      </c>
      <c r="AH16" s="1"/>
      <c r="AI16" s="14" t="s">
        <v>30</v>
      </c>
      <c r="AJ16" s="41">
        <f>COUNTIFS(C16:AG16,"土",C17:AG17,"")+COUNTIFS(C16:AG16,"日",C17:AG17,"")</f>
        <v>0</v>
      </c>
      <c r="AL16" s="44"/>
      <c r="AM16" s="44"/>
      <c r="AN16" s="44"/>
      <c r="AO16" s="44">
        <f>AJ16</f>
        <v>0</v>
      </c>
      <c r="AP16" s="44"/>
      <c r="AQ16" s="44"/>
      <c r="AR16" s="44"/>
    </row>
    <row r="17" spans="1:44" ht="13.5" customHeight="1">
      <c r="B17" s="91" t="s">
        <v>13</v>
      </c>
      <c r="C17" s="93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116"/>
      <c r="AC17" s="116"/>
      <c r="AD17" s="116"/>
      <c r="AE17" s="90"/>
      <c r="AF17" s="90"/>
      <c r="AG17" s="111"/>
      <c r="AH17" s="1"/>
      <c r="AI17" s="14" t="s">
        <v>43</v>
      </c>
      <c r="AJ17" s="41">
        <f>COUNTA(C17:AG18)</f>
        <v>0</v>
      </c>
      <c r="AL17" s="44"/>
      <c r="AM17" s="44"/>
      <c r="AN17" s="45"/>
      <c r="AO17" s="44"/>
      <c r="AP17" s="44">
        <f>AJ17</f>
        <v>0</v>
      </c>
      <c r="AQ17" s="44"/>
      <c r="AR17" s="44"/>
    </row>
    <row r="18" spans="1:44" ht="13.5" customHeight="1">
      <c r="B18" s="92"/>
      <c r="C18" s="93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117"/>
      <c r="AC18" s="117"/>
      <c r="AD18" s="117"/>
      <c r="AE18" s="90"/>
      <c r="AF18" s="90"/>
      <c r="AG18" s="111"/>
      <c r="AH18" s="1"/>
      <c r="AI18" s="14" t="s">
        <v>29</v>
      </c>
      <c r="AJ18" s="41">
        <f>COUNTA(C19:AG20)</f>
        <v>0</v>
      </c>
      <c r="AL18" s="44"/>
      <c r="AM18" s="44"/>
      <c r="AN18" s="44"/>
      <c r="AO18" s="44"/>
      <c r="AP18" s="44"/>
      <c r="AQ18" s="44">
        <f>AJ18</f>
        <v>0</v>
      </c>
      <c r="AR18" s="44"/>
    </row>
    <row r="19" spans="1:44" ht="13.5" customHeight="1">
      <c r="B19" s="112" t="s">
        <v>0</v>
      </c>
      <c r="C19" s="114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24"/>
      <c r="AC19" s="115"/>
      <c r="AD19" s="115"/>
      <c r="AE19" s="115"/>
      <c r="AF19" s="115"/>
      <c r="AG19" s="126"/>
      <c r="AH19" s="1"/>
      <c r="AI19" s="14" t="s">
        <v>7</v>
      </c>
      <c r="AJ19" s="7" t="e">
        <f>ROUNDDOWN(AJ18/AJ13,3)</f>
        <v>#DIV/0!</v>
      </c>
      <c r="AL19" s="44"/>
      <c r="AM19" s="44"/>
      <c r="AN19" s="44"/>
      <c r="AO19" s="44"/>
      <c r="AP19" s="44"/>
      <c r="AQ19" s="44"/>
      <c r="AR19" s="44"/>
    </row>
    <row r="20" spans="1:44">
      <c r="B20" s="113"/>
      <c r="C20" s="114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25"/>
      <c r="AC20" s="115"/>
      <c r="AD20" s="115"/>
      <c r="AE20" s="115"/>
      <c r="AF20" s="115"/>
      <c r="AG20" s="126"/>
      <c r="AH20" s="1"/>
      <c r="AI20" s="14" t="s">
        <v>8</v>
      </c>
      <c r="AJ20" s="6">
        <f>COUNTA(C21:AG21)</f>
        <v>0</v>
      </c>
      <c r="AL20" s="44"/>
      <c r="AM20" s="44"/>
      <c r="AN20" s="44"/>
      <c r="AO20" s="44"/>
      <c r="AP20" s="44"/>
      <c r="AQ20" s="44"/>
      <c r="AR20" s="44">
        <f>AJ20</f>
        <v>0</v>
      </c>
    </row>
    <row r="21" spans="1:44">
      <c r="B21" s="120" t="s">
        <v>5</v>
      </c>
      <c r="C21" s="122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29"/>
      <c r="AC21" s="118"/>
      <c r="AD21" s="118"/>
      <c r="AE21" s="118"/>
      <c r="AF21" s="118"/>
      <c r="AG21" s="127"/>
      <c r="AH21" s="1"/>
      <c r="AI21" s="14" t="s">
        <v>3</v>
      </c>
      <c r="AJ21" s="7" t="e">
        <f>ROUNDDOWN(AJ20/AJ13,3)</f>
        <v>#DIV/0!</v>
      </c>
      <c r="AL21" s="64"/>
      <c r="AM21" s="64"/>
      <c r="AN21" s="64"/>
      <c r="AO21" s="64"/>
      <c r="AP21" s="64"/>
      <c r="AQ21" s="64"/>
      <c r="AR21" s="64"/>
    </row>
    <row r="22" spans="1:44">
      <c r="B22" s="121"/>
      <c r="C22" s="123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30"/>
      <c r="AC22" s="119"/>
      <c r="AD22" s="119"/>
      <c r="AE22" s="119"/>
      <c r="AF22" s="119"/>
      <c r="AG22" s="128"/>
      <c r="AH22" s="1"/>
      <c r="AI22" s="55" t="s">
        <v>31</v>
      </c>
      <c r="AJ22" s="56" t="str">
        <f>IF(7&gt;COUNT($C15:$AG15),"対象外",IF(OR(AJ20&gt;=AJ16,AJ21&gt;=0.285),"達成","未達成"))</f>
        <v>対象外</v>
      </c>
      <c r="AL22" s="64"/>
      <c r="AM22" s="64"/>
      <c r="AN22" s="64"/>
      <c r="AO22" s="64"/>
      <c r="AP22" s="64"/>
      <c r="AQ22" s="64"/>
      <c r="AR22" s="64"/>
    </row>
    <row r="23" spans="1:44">
      <c r="B23" s="52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2"/>
      <c r="AI23" s="61"/>
      <c r="AJ23" s="62"/>
      <c r="AL23" s="64"/>
      <c r="AM23" s="64"/>
      <c r="AN23" s="64"/>
      <c r="AO23" s="64"/>
      <c r="AP23" s="64"/>
      <c r="AQ23" s="64"/>
      <c r="AR23" s="64"/>
    </row>
    <row r="24" spans="1:44" ht="9.75" customHeight="1"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1"/>
      <c r="AI24" s="36"/>
      <c r="AJ24" s="37"/>
      <c r="AL24" s="42" t="s">
        <v>41</v>
      </c>
      <c r="AM24" s="42" t="s">
        <v>38</v>
      </c>
      <c r="AN24" s="42" t="s">
        <v>42</v>
      </c>
      <c r="AO24" s="42" t="s">
        <v>30</v>
      </c>
      <c r="AP24" s="42" t="s">
        <v>43</v>
      </c>
      <c r="AQ24" s="42" t="s">
        <v>29</v>
      </c>
      <c r="AR24" s="42" t="s">
        <v>8</v>
      </c>
    </row>
    <row r="25" spans="1:44" ht="13.5" customHeight="1">
      <c r="A25" s="65" t="s">
        <v>16</v>
      </c>
      <c r="B25" s="15">
        <f>C27</f>
        <v>45717</v>
      </c>
      <c r="C25" s="2" t="s">
        <v>15</v>
      </c>
      <c r="D25" s="2"/>
      <c r="E25" s="2"/>
      <c r="F25" s="2"/>
      <c r="J25" s="2"/>
      <c r="K25" s="2"/>
      <c r="L25" s="2"/>
      <c r="P25" s="2"/>
      <c r="Q25" s="2"/>
      <c r="R25" s="2"/>
      <c r="V25" s="2"/>
      <c r="W25" s="2"/>
      <c r="X25" s="2"/>
      <c r="AB25" s="2"/>
      <c r="AC25" s="2"/>
      <c r="AD25" s="2"/>
      <c r="AF25" s="1"/>
      <c r="AI25" s="13" t="s">
        <v>41</v>
      </c>
      <c r="AJ25" s="46">
        <f>COUNT(C27:AG27)-AJ26</f>
        <v>31</v>
      </c>
      <c r="AL25" s="43">
        <f>AJ25</f>
        <v>31</v>
      </c>
      <c r="AM25" s="42"/>
      <c r="AN25" s="42"/>
      <c r="AO25" s="42"/>
      <c r="AP25" s="42"/>
      <c r="AQ25" s="44"/>
      <c r="AR25" s="44"/>
    </row>
    <row r="26" spans="1:44" ht="13.5" customHeight="1">
      <c r="B26" s="34" t="s">
        <v>39</v>
      </c>
      <c r="C26" s="47" t="str">
        <f>IF(C27="","",IF(OR(ISTEXT(C29),COUNT($C27:$AG27)&lt;7),"外",""))</f>
        <v/>
      </c>
      <c r="D26" s="47" t="str">
        <f t="shared" ref="D26:H26" si="6">IF(D27="","",IF(OR(ISTEXT(D29),COUNT($C27:$AG27)&lt;7),"外",""))</f>
        <v/>
      </c>
      <c r="E26" s="47" t="str">
        <f t="shared" si="6"/>
        <v/>
      </c>
      <c r="F26" s="47" t="str">
        <f t="shared" si="6"/>
        <v/>
      </c>
      <c r="G26" s="47" t="str">
        <f t="shared" si="6"/>
        <v/>
      </c>
      <c r="H26" s="47" t="str">
        <f t="shared" si="6"/>
        <v/>
      </c>
      <c r="I26" s="48" t="str">
        <f>IF(I27="","",IF(ISTEXT(I29),"外",""))</f>
        <v/>
      </c>
      <c r="J26" s="48" t="str">
        <f t="shared" ref="J26:AG26" si="7">IF(J27="","",IF(ISTEXT(J29),"外",""))</f>
        <v/>
      </c>
      <c r="K26" s="48" t="str">
        <f t="shared" si="7"/>
        <v/>
      </c>
      <c r="L26" s="48" t="str">
        <f t="shared" si="7"/>
        <v/>
      </c>
      <c r="M26" s="48" t="str">
        <f t="shared" si="7"/>
        <v/>
      </c>
      <c r="N26" s="48" t="str">
        <f t="shared" si="7"/>
        <v/>
      </c>
      <c r="O26" s="48" t="str">
        <f t="shared" si="7"/>
        <v/>
      </c>
      <c r="P26" s="48" t="str">
        <f t="shared" si="7"/>
        <v/>
      </c>
      <c r="Q26" s="48" t="str">
        <f t="shared" si="7"/>
        <v/>
      </c>
      <c r="R26" s="48" t="str">
        <f t="shared" si="7"/>
        <v/>
      </c>
      <c r="S26" s="48" t="str">
        <f t="shared" si="7"/>
        <v/>
      </c>
      <c r="T26" s="48" t="str">
        <f t="shared" si="7"/>
        <v/>
      </c>
      <c r="U26" s="48" t="str">
        <f t="shared" si="7"/>
        <v/>
      </c>
      <c r="V26" s="48" t="str">
        <f t="shared" si="7"/>
        <v/>
      </c>
      <c r="W26" s="48" t="str">
        <f t="shared" si="7"/>
        <v/>
      </c>
      <c r="X26" s="48" t="str">
        <f t="shared" si="7"/>
        <v/>
      </c>
      <c r="Y26" s="48" t="str">
        <f t="shared" si="7"/>
        <v/>
      </c>
      <c r="Z26" s="48" t="str">
        <f t="shared" si="7"/>
        <v/>
      </c>
      <c r="AA26" s="48" t="str">
        <f t="shared" si="7"/>
        <v/>
      </c>
      <c r="AB26" s="48" t="str">
        <f t="shared" si="7"/>
        <v/>
      </c>
      <c r="AC26" s="48" t="str">
        <f t="shared" si="7"/>
        <v/>
      </c>
      <c r="AD26" s="48" t="str">
        <f t="shared" si="7"/>
        <v/>
      </c>
      <c r="AE26" s="48" t="str">
        <f t="shared" si="7"/>
        <v/>
      </c>
      <c r="AF26" s="48" t="str">
        <f t="shared" si="7"/>
        <v/>
      </c>
      <c r="AG26" s="48" t="str">
        <f t="shared" si="7"/>
        <v/>
      </c>
      <c r="AI26" s="14" t="s">
        <v>38</v>
      </c>
      <c r="AJ26" s="41">
        <f>COUNTIF(C26:AG26,"外")</f>
        <v>0</v>
      </c>
      <c r="AL26" s="42"/>
      <c r="AM26" s="42">
        <f>AJ26</f>
        <v>0</v>
      </c>
      <c r="AN26" s="42"/>
      <c r="AO26" s="42"/>
      <c r="AP26" s="42"/>
      <c r="AQ26" s="44"/>
      <c r="AR26" s="44"/>
    </row>
    <row r="27" spans="1:44">
      <c r="B27" s="3" t="s">
        <v>9</v>
      </c>
      <c r="C27" s="30">
        <f>IF(EDATE(B13,1)&gt;$G$9,"",EDATE(B13,1))</f>
        <v>45717</v>
      </c>
      <c r="D27" s="11">
        <f>IF(MONTH($C27)&lt;MONTH($C27+C$1),"",IF(($C27+C$1)&gt;$G$9,"",IF(C27=EOMONTH(($C27-DAY($C27)+D$1),0),"",IF(C27="","",C27+1))))</f>
        <v>45718</v>
      </c>
      <c r="E27" s="11">
        <f t="shared" ref="E27:AG27" si="8">IF(MONTH($C27)&lt;MONTH($C27+D$1),"",IF(($C27+D$1)&gt;$G$9,"",IF(D27=EOMONTH(($C27-DAY($C27)+E$1),0),"",IF(D27="","",D27+1))))</f>
        <v>45719</v>
      </c>
      <c r="F27" s="11">
        <f t="shared" si="8"/>
        <v>45720</v>
      </c>
      <c r="G27" s="11">
        <f t="shared" si="8"/>
        <v>45721</v>
      </c>
      <c r="H27" s="11">
        <f t="shared" si="8"/>
        <v>45722</v>
      </c>
      <c r="I27" s="11">
        <f t="shared" si="8"/>
        <v>45723</v>
      </c>
      <c r="J27" s="11">
        <f t="shared" si="8"/>
        <v>45724</v>
      </c>
      <c r="K27" s="11">
        <f t="shared" si="8"/>
        <v>45725</v>
      </c>
      <c r="L27" s="11">
        <f t="shared" si="8"/>
        <v>45726</v>
      </c>
      <c r="M27" s="11">
        <f t="shared" si="8"/>
        <v>45727</v>
      </c>
      <c r="N27" s="11">
        <f t="shared" si="8"/>
        <v>45728</v>
      </c>
      <c r="O27" s="11">
        <f t="shared" si="8"/>
        <v>45729</v>
      </c>
      <c r="P27" s="11">
        <f t="shared" si="8"/>
        <v>45730</v>
      </c>
      <c r="Q27" s="11">
        <f t="shared" si="8"/>
        <v>45731</v>
      </c>
      <c r="R27" s="11">
        <f t="shared" si="8"/>
        <v>45732</v>
      </c>
      <c r="S27" s="11">
        <f t="shared" si="8"/>
        <v>45733</v>
      </c>
      <c r="T27" s="11">
        <f t="shared" si="8"/>
        <v>45734</v>
      </c>
      <c r="U27" s="11">
        <f t="shared" si="8"/>
        <v>45735</v>
      </c>
      <c r="V27" s="11">
        <f t="shared" si="8"/>
        <v>45736</v>
      </c>
      <c r="W27" s="11">
        <f t="shared" si="8"/>
        <v>45737</v>
      </c>
      <c r="X27" s="11">
        <f t="shared" si="8"/>
        <v>45738</v>
      </c>
      <c r="Y27" s="11">
        <f t="shared" si="8"/>
        <v>45739</v>
      </c>
      <c r="Z27" s="11">
        <f t="shared" si="8"/>
        <v>45740</v>
      </c>
      <c r="AA27" s="11">
        <f t="shared" si="8"/>
        <v>45741</v>
      </c>
      <c r="AB27" s="11">
        <f t="shared" si="8"/>
        <v>45742</v>
      </c>
      <c r="AC27" s="11">
        <f t="shared" si="8"/>
        <v>45743</v>
      </c>
      <c r="AD27" s="11">
        <f t="shared" si="8"/>
        <v>45744</v>
      </c>
      <c r="AE27" s="11">
        <f t="shared" si="8"/>
        <v>45745</v>
      </c>
      <c r="AF27" s="11">
        <f t="shared" si="8"/>
        <v>45746</v>
      </c>
      <c r="AG27" s="12">
        <f t="shared" si="8"/>
        <v>45747</v>
      </c>
      <c r="AH27" s="4"/>
      <c r="AI27" s="14" t="s">
        <v>42</v>
      </c>
      <c r="AJ27" s="41">
        <f>COUNT(C27:AG27)-AJ29</f>
        <v>31</v>
      </c>
      <c r="AL27" s="44"/>
      <c r="AM27" s="44"/>
      <c r="AN27" s="44">
        <f>AJ27</f>
        <v>31</v>
      </c>
      <c r="AO27" s="44"/>
      <c r="AP27" s="44"/>
      <c r="AQ27" s="44"/>
      <c r="AR27" s="44"/>
    </row>
    <row r="28" spans="1:44">
      <c r="B28" s="5" t="s">
        <v>4</v>
      </c>
      <c r="C28" s="21" t="str">
        <f t="shared" ref="C28:AG28" si="9">TEXT(C27,"aaa")</f>
        <v>土</v>
      </c>
      <c r="D28" s="16" t="str">
        <f t="shared" si="9"/>
        <v>日</v>
      </c>
      <c r="E28" s="16" t="str">
        <f t="shared" si="9"/>
        <v>月</v>
      </c>
      <c r="F28" s="16" t="str">
        <f t="shared" si="9"/>
        <v>火</v>
      </c>
      <c r="G28" s="16" t="str">
        <f t="shared" si="9"/>
        <v>水</v>
      </c>
      <c r="H28" s="16" t="str">
        <f t="shared" si="9"/>
        <v>木</v>
      </c>
      <c r="I28" s="16" t="str">
        <f t="shared" si="9"/>
        <v>金</v>
      </c>
      <c r="J28" s="16" t="str">
        <f t="shared" si="9"/>
        <v>土</v>
      </c>
      <c r="K28" s="16" t="str">
        <f t="shared" si="9"/>
        <v>日</v>
      </c>
      <c r="L28" s="16" t="str">
        <f t="shared" si="9"/>
        <v>月</v>
      </c>
      <c r="M28" s="16" t="str">
        <f t="shared" si="9"/>
        <v>火</v>
      </c>
      <c r="N28" s="16" t="str">
        <f t="shared" si="9"/>
        <v>水</v>
      </c>
      <c r="O28" s="16" t="str">
        <f t="shared" si="9"/>
        <v>木</v>
      </c>
      <c r="P28" s="16" t="str">
        <f t="shared" si="9"/>
        <v>金</v>
      </c>
      <c r="Q28" s="16" t="str">
        <f t="shared" si="9"/>
        <v>土</v>
      </c>
      <c r="R28" s="16" t="str">
        <f t="shared" si="9"/>
        <v>日</v>
      </c>
      <c r="S28" s="16" t="str">
        <f t="shared" si="9"/>
        <v>月</v>
      </c>
      <c r="T28" s="16" t="str">
        <f t="shared" si="9"/>
        <v>火</v>
      </c>
      <c r="U28" s="16" t="str">
        <f t="shared" si="9"/>
        <v>水</v>
      </c>
      <c r="V28" s="16" t="str">
        <f t="shared" si="9"/>
        <v>木</v>
      </c>
      <c r="W28" s="16" t="str">
        <f t="shared" si="9"/>
        <v>金</v>
      </c>
      <c r="X28" s="16" t="str">
        <f t="shared" si="9"/>
        <v>土</v>
      </c>
      <c r="Y28" s="16" t="str">
        <f t="shared" si="9"/>
        <v>日</v>
      </c>
      <c r="Z28" s="16" t="str">
        <f t="shared" si="9"/>
        <v>月</v>
      </c>
      <c r="AA28" s="16" t="str">
        <f t="shared" si="9"/>
        <v>火</v>
      </c>
      <c r="AB28" s="16" t="str">
        <f t="shared" si="9"/>
        <v>水</v>
      </c>
      <c r="AC28" s="16" t="str">
        <f t="shared" si="9"/>
        <v>木</v>
      </c>
      <c r="AD28" s="16" t="str">
        <f t="shared" si="9"/>
        <v>金</v>
      </c>
      <c r="AE28" s="16" t="str">
        <f t="shared" si="9"/>
        <v>土</v>
      </c>
      <c r="AF28" s="16" t="str">
        <f t="shared" si="9"/>
        <v>日</v>
      </c>
      <c r="AG28" s="17" t="str">
        <f t="shared" si="9"/>
        <v>月</v>
      </c>
      <c r="AH28" s="1"/>
      <c r="AI28" s="14" t="s">
        <v>30</v>
      </c>
      <c r="AJ28" s="41">
        <f>COUNTIFS(C28:AG28,"土",C29:AG29,"")+COUNTIFS(C28:AG28,"日",C29:AG29,"")</f>
        <v>10</v>
      </c>
      <c r="AL28" s="44"/>
      <c r="AM28" s="44"/>
      <c r="AN28" s="44"/>
      <c r="AO28" s="44">
        <f>AJ28</f>
        <v>10</v>
      </c>
      <c r="AP28" s="44"/>
      <c r="AQ28" s="44"/>
      <c r="AR28" s="44"/>
    </row>
    <row r="29" spans="1:44" ht="13.5" customHeight="1">
      <c r="B29" s="91" t="s">
        <v>13</v>
      </c>
      <c r="C29" s="93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116"/>
      <c r="AC29" s="116"/>
      <c r="AD29" s="116"/>
      <c r="AE29" s="90"/>
      <c r="AF29" s="90"/>
      <c r="AG29" s="111"/>
      <c r="AH29" s="1"/>
      <c r="AI29" s="14" t="s">
        <v>43</v>
      </c>
      <c r="AJ29" s="41">
        <f>COUNTA(C29:AG30)</f>
        <v>0</v>
      </c>
      <c r="AL29" s="44"/>
      <c r="AM29" s="44"/>
      <c r="AN29" s="45"/>
      <c r="AO29" s="44"/>
      <c r="AP29" s="44">
        <f>AJ29</f>
        <v>0</v>
      </c>
      <c r="AQ29" s="44"/>
      <c r="AR29" s="44"/>
    </row>
    <row r="30" spans="1:44" ht="13.5" customHeight="1">
      <c r="B30" s="92"/>
      <c r="C30" s="93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117"/>
      <c r="AC30" s="117"/>
      <c r="AD30" s="117"/>
      <c r="AE30" s="90"/>
      <c r="AF30" s="90"/>
      <c r="AG30" s="111"/>
      <c r="AH30" s="1"/>
      <c r="AI30" s="14" t="s">
        <v>29</v>
      </c>
      <c r="AJ30" s="41">
        <f>COUNTA(C31:AG32)</f>
        <v>0</v>
      </c>
      <c r="AL30" s="44"/>
      <c r="AM30" s="44"/>
      <c r="AN30" s="44"/>
      <c r="AO30" s="44"/>
      <c r="AP30" s="44"/>
      <c r="AQ30" s="44">
        <f>AJ30</f>
        <v>0</v>
      </c>
      <c r="AR30" s="44"/>
    </row>
    <row r="31" spans="1:44" ht="13.5" customHeight="1">
      <c r="B31" s="112" t="s">
        <v>0</v>
      </c>
      <c r="C31" s="114"/>
      <c r="D31" s="115"/>
      <c r="E31" s="124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24"/>
      <c r="AC31" s="124"/>
      <c r="AD31" s="124"/>
      <c r="AE31" s="115"/>
      <c r="AF31" s="115"/>
      <c r="AG31" s="126"/>
      <c r="AH31" s="1"/>
      <c r="AI31" s="14" t="s">
        <v>7</v>
      </c>
      <c r="AJ31" s="7">
        <f>ROUNDDOWN(AJ30/AJ25,3)</f>
        <v>0</v>
      </c>
      <c r="AL31" s="44"/>
      <c r="AM31" s="44"/>
      <c r="AN31" s="44"/>
      <c r="AO31" s="44"/>
      <c r="AP31" s="44"/>
      <c r="AQ31" s="44"/>
      <c r="AR31" s="44"/>
    </row>
    <row r="32" spans="1:44">
      <c r="B32" s="113"/>
      <c r="C32" s="114"/>
      <c r="D32" s="115"/>
      <c r="E32" s="131"/>
      <c r="F32" s="115"/>
      <c r="G32" s="115"/>
      <c r="H32" s="115"/>
      <c r="I32" s="115"/>
      <c r="J32" s="115"/>
      <c r="K32" s="115"/>
      <c r="L32" s="115"/>
      <c r="M32" s="115"/>
      <c r="N32" s="124"/>
      <c r="O32" s="124"/>
      <c r="P32" s="124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25"/>
      <c r="AC32" s="125"/>
      <c r="AD32" s="125"/>
      <c r="AE32" s="115"/>
      <c r="AF32" s="115"/>
      <c r="AG32" s="126"/>
      <c r="AH32" s="1"/>
      <c r="AI32" s="14" t="s">
        <v>8</v>
      </c>
      <c r="AJ32" s="6">
        <f>COUNTA(C33:AG33)</f>
        <v>0</v>
      </c>
      <c r="AL32" s="44"/>
      <c r="AM32" s="44"/>
      <c r="AN32" s="44"/>
      <c r="AO32" s="44"/>
      <c r="AP32" s="44"/>
      <c r="AQ32" s="44"/>
      <c r="AR32" s="44">
        <f>AJ32</f>
        <v>0</v>
      </c>
    </row>
    <row r="33" spans="1:44">
      <c r="B33" s="120" t="s">
        <v>5</v>
      </c>
      <c r="C33" s="132"/>
      <c r="D33" s="118"/>
      <c r="E33" s="129"/>
      <c r="F33" s="118"/>
      <c r="G33" s="129"/>
      <c r="H33" s="129"/>
      <c r="I33" s="118"/>
      <c r="J33" s="118"/>
      <c r="K33" s="118"/>
      <c r="L33" s="118"/>
      <c r="M33" s="118"/>
      <c r="N33" s="135"/>
      <c r="O33" s="118"/>
      <c r="P33" s="118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18"/>
      <c r="AG33" s="127"/>
      <c r="AH33" s="1"/>
      <c r="AI33" s="14" t="s">
        <v>3</v>
      </c>
      <c r="AJ33" s="7">
        <f>ROUNDDOWN(AJ32/AJ25,3)</f>
        <v>0</v>
      </c>
      <c r="AL33" s="64"/>
      <c r="AM33" s="64"/>
      <c r="AN33" s="64"/>
      <c r="AO33" s="64"/>
      <c r="AP33" s="64"/>
      <c r="AQ33" s="64"/>
      <c r="AR33" s="64"/>
    </row>
    <row r="34" spans="1:44">
      <c r="B34" s="121"/>
      <c r="C34" s="133"/>
      <c r="D34" s="119"/>
      <c r="E34" s="134"/>
      <c r="F34" s="119"/>
      <c r="G34" s="134"/>
      <c r="H34" s="134"/>
      <c r="I34" s="119"/>
      <c r="J34" s="119"/>
      <c r="K34" s="119"/>
      <c r="L34" s="119"/>
      <c r="M34" s="119"/>
      <c r="N34" s="136"/>
      <c r="O34" s="119"/>
      <c r="P34" s="119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19"/>
      <c r="AG34" s="128"/>
      <c r="AH34" s="1"/>
      <c r="AI34" s="55" t="s">
        <v>31</v>
      </c>
      <c r="AJ34" s="56" t="str">
        <f>IF(7&gt;COUNT($C27:$AG27),"対象外",IF(OR(AJ32&gt;=AJ28,AJ33&gt;=0.285),"達成","未達成"))</f>
        <v>未達成</v>
      </c>
      <c r="AL34" s="64"/>
      <c r="AM34" s="64"/>
      <c r="AN34" s="64"/>
      <c r="AO34" s="64"/>
      <c r="AP34" s="64"/>
      <c r="AQ34" s="64"/>
      <c r="AR34" s="64"/>
    </row>
    <row r="35" spans="1:44">
      <c r="B35" s="52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1"/>
      <c r="AI35" s="61"/>
      <c r="AJ35" s="62"/>
      <c r="AL35" s="64"/>
      <c r="AM35" s="64"/>
      <c r="AN35" s="64"/>
      <c r="AO35" s="64"/>
      <c r="AP35" s="64"/>
      <c r="AQ35" s="64"/>
      <c r="AR35" s="64"/>
    </row>
    <row r="36" spans="1:44" ht="9.75" customHeight="1"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1"/>
      <c r="AI36" s="36"/>
      <c r="AJ36" s="37"/>
      <c r="AL36" s="42" t="s">
        <v>41</v>
      </c>
      <c r="AM36" s="42" t="s">
        <v>38</v>
      </c>
      <c r="AN36" s="42" t="s">
        <v>42</v>
      </c>
      <c r="AO36" s="42" t="s">
        <v>30</v>
      </c>
      <c r="AP36" s="42" t="s">
        <v>43</v>
      </c>
      <c r="AQ36" s="42" t="s">
        <v>29</v>
      </c>
      <c r="AR36" s="42" t="s">
        <v>8</v>
      </c>
    </row>
    <row r="37" spans="1:44" ht="13.5" customHeight="1">
      <c r="A37" s="65" t="s">
        <v>16</v>
      </c>
      <c r="B37" s="15">
        <f>C39</f>
        <v>45748</v>
      </c>
      <c r="C37" s="2" t="s">
        <v>15</v>
      </c>
      <c r="D37" s="2"/>
      <c r="E37" s="2"/>
      <c r="F37" s="2"/>
      <c r="J37" s="2"/>
      <c r="K37" s="2"/>
      <c r="L37" s="2"/>
      <c r="P37" s="2"/>
      <c r="Q37" s="2"/>
      <c r="R37" s="2"/>
      <c r="V37" s="2"/>
      <c r="W37" s="2"/>
      <c r="X37" s="2"/>
      <c r="AB37" s="2"/>
      <c r="AC37" s="2"/>
      <c r="AD37" s="2"/>
      <c r="AF37" s="1"/>
      <c r="AI37" s="13" t="s">
        <v>41</v>
      </c>
      <c r="AJ37" s="46">
        <f>COUNT(C39:AG39)-AJ38</f>
        <v>30</v>
      </c>
      <c r="AL37" s="43">
        <f>AJ37</f>
        <v>30</v>
      </c>
      <c r="AM37" s="42"/>
      <c r="AN37" s="42"/>
      <c r="AO37" s="42"/>
      <c r="AP37" s="42"/>
      <c r="AQ37" s="44"/>
      <c r="AR37" s="44"/>
    </row>
    <row r="38" spans="1:44" ht="13.5" customHeight="1">
      <c r="B38" s="34" t="s">
        <v>39</v>
      </c>
      <c r="C38" s="47" t="str">
        <f>IF(C39="","",IF(OR(ISTEXT(C41),COUNT($C39:$AG39)&lt;7),"外",""))</f>
        <v/>
      </c>
      <c r="D38" s="47" t="str">
        <f t="shared" ref="D38:H38" si="10">IF(D39="","",IF(OR(ISTEXT(D41),COUNT($C39:$AG39)&lt;7),"外",""))</f>
        <v/>
      </c>
      <c r="E38" s="47" t="str">
        <f t="shared" si="10"/>
        <v/>
      </c>
      <c r="F38" s="47" t="str">
        <f t="shared" si="10"/>
        <v/>
      </c>
      <c r="G38" s="47" t="str">
        <f t="shared" si="10"/>
        <v/>
      </c>
      <c r="H38" s="47" t="str">
        <f t="shared" si="10"/>
        <v/>
      </c>
      <c r="I38" s="48" t="str">
        <f>IF(I39="","",IF(ISTEXT(I41),"外",""))</f>
        <v/>
      </c>
      <c r="J38" s="48" t="str">
        <f t="shared" ref="J38:AG38" si="11">IF(J39="","",IF(ISTEXT(J41),"外",""))</f>
        <v/>
      </c>
      <c r="K38" s="48" t="str">
        <f t="shared" si="11"/>
        <v/>
      </c>
      <c r="L38" s="48" t="str">
        <f t="shared" si="11"/>
        <v/>
      </c>
      <c r="M38" s="48" t="str">
        <f t="shared" si="11"/>
        <v/>
      </c>
      <c r="N38" s="48" t="str">
        <f t="shared" si="11"/>
        <v/>
      </c>
      <c r="O38" s="48" t="str">
        <f t="shared" si="11"/>
        <v/>
      </c>
      <c r="P38" s="48" t="str">
        <f t="shared" si="11"/>
        <v/>
      </c>
      <c r="Q38" s="48" t="str">
        <f t="shared" si="11"/>
        <v/>
      </c>
      <c r="R38" s="48" t="str">
        <f t="shared" si="11"/>
        <v/>
      </c>
      <c r="S38" s="48" t="str">
        <f t="shared" si="11"/>
        <v/>
      </c>
      <c r="T38" s="48" t="str">
        <f t="shared" si="11"/>
        <v/>
      </c>
      <c r="U38" s="48" t="str">
        <f t="shared" si="11"/>
        <v/>
      </c>
      <c r="V38" s="48" t="str">
        <f t="shared" si="11"/>
        <v/>
      </c>
      <c r="W38" s="48" t="str">
        <f t="shared" si="11"/>
        <v/>
      </c>
      <c r="X38" s="48" t="str">
        <f t="shared" si="11"/>
        <v/>
      </c>
      <c r="Y38" s="48" t="str">
        <f t="shared" si="11"/>
        <v/>
      </c>
      <c r="Z38" s="48" t="str">
        <f t="shared" si="11"/>
        <v/>
      </c>
      <c r="AA38" s="48" t="str">
        <f t="shared" si="11"/>
        <v/>
      </c>
      <c r="AB38" s="48" t="str">
        <f t="shared" si="11"/>
        <v/>
      </c>
      <c r="AC38" s="48" t="str">
        <f t="shared" si="11"/>
        <v/>
      </c>
      <c r="AD38" s="48" t="str">
        <f t="shared" si="11"/>
        <v/>
      </c>
      <c r="AE38" s="48" t="str">
        <f t="shared" si="11"/>
        <v/>
      </c>
      <c r="AF38" s="48" t="str">
        <f t="shared" si="11"/>
        <v/>
      </c>
      <c r="AG38" s="48" t="str">
        <f t="shared" si="11"/>
        <v/>
      </c>
      <c r="AI38" s="14" t="s">
        <v>38</v>
      </c>
      <c r="AJ38" s="41">
        <f>COUNTIF(C38:AG38,"外")</f>
        <v>0</v>
      </c>
      <c r="AL38" s="42"/>
      <c r="AM38" s="42">
        <f>AJ38</f>
        <v>0</v>
      </c>
      <c r="AN38" s="42"/>
      <c r="AO38" s="42"/>
      <c r="AP38" s="42"/>
      <c r="AQ38" s="44"/>
      <c r="AR38" s="44"/>
    </row>
    <row r="39" spans="1:44">
      <c r="B39" s="3" t="s">
        <v>9</v>
      </c>
      <c r="C39" s="30">
        <f>IF(EDATE(B25,1)&gt;$G$9,"",EDATE(B25,1))</f>
        <v>45748</v>
      </c>
      <c r="D39" s="11">
        <f>IF(MONTH($C39)&lt;MONTH($C39+C$1),"",IF(($C39+C$1)&gt;$G$9,"",IF(C39=EOMONTH(($C39-DAY($C39)+D$1),0),"",IF(C39="","",C39+1))))</f>
        <v>45749</v>
      </c>
      <c r="E39" s="11">
        <f t="shared" ref="E39:AG39" si="12">IF(MONTH($C39)&lt;MONTH($C39+D$1),"",IF(($C39+D$1)&gt;$G$9,"",IF(D39=EOMONTH(($C39-DAY($C39)+E$1),0),"",IF(D39="","",D39+1))))</f>
        <v>45750</v>
      </c>
      <c r="F39" s="11">
        <f t="shared" si="12"/>
        <v>45751</v>
      </c>
      <c r="G39" s="11">
        <f t="shared" si="12"/>
        <v>45752</v>
      </c>
      <c r="H39" s="11">
        <f t="shared" si="12"/>
        <v>45753</v>
      </c>
      <c r="I39" s="11">
        <f t="shared" si="12"/>
        <v>45754</v>
      </c>
      <c r="J39" s="11">
        <f t="shared" si="12"/>
        <v>45755</v>
      </c>
      <c r="K39" s="11">
        <f t="shared" si="12"/>
        <v>45756</v>
      </c>
      <c r="L39" s="11">
        <f t="shared" si="12"/>
        <v>45757</v>
      </c>
      <c r="M39" s="11">
        <f t="shared" si="12"/>
        <v>45758</v>
      </c>
      <c r="N39" s="11">
        <f t="shared" si="12"/>
        <v>45759</v>
      </c>
      <c r="O39" s="11">
        <f t="shared" si="12"/>
        <v>45760</v>
      </c>
      <c r="P39" s="11">
        <f t="shared" si="12"/>
        <v>45761</v>
      </c>
      <c r="Q39" s="11">
        <f t="shared" si="12"/>
        <v>45762</v>
      </c>
      <c r="R39" s="11">
        <f t="shared" si="12"/>
        <v>45763</v>
      </c>
      <c r="S39" s="11">
        <f t="shared" si="12"/>
        <v>45764</v>
      </c>
      <c r="T39" s="11">
        <f t="shared" si="12"/>
        <v>45765</v>
      </c>
      <c r="U39" s="11">
        <f t="shared" si="12"/>
        <v>45766</v>
      </c>
      <c r="V39" s="11">
        <f t="shared" si="12"/>
        <v>45767</v>
      </c>
      <c r="W39" s="11">
        <f t="shared" si="12"/>
        <v>45768</v>
      </c>
      <c r="X39" s="11">
        <f t="shared" si="12"/>
        <v>45769</v>
      </c>
      <c r="Y39" s="11">
        <f t="shared" si="12"/>
        <v>45770</v>
      </c>
      <c r="Z39" s="11">
        <f t="shared" si="12"/>
        <v>45771</v>
      </c>
      <c r="AA39" s="11">
        <f t="shared" si="12"/>
        <v>45772</v>
      </c>
      <c r="AB39" s="11">
        <f t="shared" si="12"/>
        <v>45773</v>
      </c>
      <c r="AC39" s="11">
        <f t="shared" si="12"/>
        <v>45774</v>
      </c>
      <c r="AD39" s="11">
        <f t="shared" si="12"/>
        <v>45775</v>
      </c>
      <c r="AE39" s="11">
        <f t="shared" si="12"/>
        <v>45776</v>
      </c>
      <c r="AF39" s="11">
        <f t="shared" si="12"/>
        <v>45777</v>
      </c>
      <c r="AG39" s="12" t="str">
        <f t="shared" si="12"/>
        <v/>
      </c>
      <c r="AH39" s="4"/>
      <c r="AI39" s="14" t="s">
        <v>42</v>
      </c>
      <c r="AJ39" s="41">
        <f>COUNT(C39:AG39)-AJ41</f>
        <v>30</v>
      </c>
      <c r="AL39" s="44"/>
      <c r="AM39" s="44"/>
      <c r="AN39" s="44">
        <f>AJ39</f>
        <v>30</v>
      </c>
      <c r="AO39" s="44"/>
      <c r="AP39" s="44"/>
      <c r="AQ39" s="44"/>
      <c r="AR39" s="44"/>
    </row>
    <row r="40" spans="1:44">
      <c r="B40" s="5" t="s">
        <v>4</v>
      </c>
      <c r="C40" s="21" t="str">
        <f t="shared" ref="C40:AG40" si="13">TEXT(C39,"aaa")</f>
        <v>火</v>
      </c>
      <c r="D40" s="16" t="str">
        <f t="shared" si="13"/>
        <v>水</v>
      </c>
      <c r="E40" s="16" t="str">
        <f t="shared" si="13"/>
        <v>木</v>
      </c>
      <c r="F40" s="16" t="str">
        <f t="shared" si="13"/>
        <v>金</v>
      </c>
      <c r="G40" s="16" t="str">
        <f t="shared" si="13"/>
        <v>土</v>
      </c>
      <c r="H40" s="16" t="str">
        <f t="shared" si="13"/>
        <v>日</v>
      </c>
      <c r="I40" s="16" t="str">
        <f t="shared" si="13"/>
        <v>月</v>
      </c>
      <c r="J40" s="16" t="str">
        <f t="shared" si="13"/>
        <v>火</v>
      </c>
      <c r="K40" s="16" t="str">
        <f t="shared" si="13"/>
        <v>水</v>
      </c>
      <c r="L40" s="16" t="str">
        <f t="shared" si="13"/>
        <v>木</v>
      </c>
      <c r="M40" s="16" t="str">
        <f t="shared" si="13"/>
        <v>金</v>
      </c>
      <c r="N40" s="16" t="str">
        <f t="shared" si="13"/>
        <v>土</v>
      </c>
      <c r="O40" s="16" t="str">
        <f t="shared" si="13"/>
        <v>日</v>
      </c>
      <c r="P40" s="16" t="str">
        <f t="shared" si="13"/>
        <v>月</v>
      </c>
      <c r="Q40" s="16" t="str">
        <f t="shared" si="13"/>
        <v>火</v>
      </c>
      <c r="R40" s="16" t="str">
        <f t="shared" si="13"/>
        <v>水</v>
      </c>
      <c r="S40" s="16" t="str">
        <f t="shared" si="13"/>
        <v>木</v>
      </c>
      <c r="T40" s="16" t="str">
        <f t="shared" si="13"/>
        <v>金</v>
      </c>
      <c r="U40" s="16" t="str">
        <f t="shared" si="13"/>
        <v>土</v>
      </c>
      <c r="V40" s="16" t="str">
        <f t="shared" si="13"/>
        <v>日</v>
      </c>
      <c r="W40" s="16" t="str">
        <f t="shared" si="13"/>
        <v>月</v>
      </c>
      <c r="X40" s="16" t="str">
        <f t="shared" si="13"/>
        <v>火</v>
      </c>
      <c r="Y40" s="16" t="str">
        <f t="shared" si="13"/>
        <v>水</v>
      </c>
      <c r="Z40" s="16" t="str">
        <f t="shared" si="13"/>
        <v>木</v>
      </c>
      <c r="AA40" s="16" t="str">
        <f t="shared" si="13"/>
        <v>金</v>
      </c>
      <c r="AB40" s="16" t="str">
        <f t="shared" si="13"/>
        <v>土</v>
      </c>
      <c r="AC40" s="16" t="str">
        <f t="shared" si="13"/>
        <v>日</v>
      </c>
      <c r="AD40" s="16" t="str">
        <f t="shared" si="13"/>
        <v>月</v>
      </c>
      <c r="AE40" s="16" t="str">
        <f t="shared" si="13"/>
        <v>火</v>
      </c>
      <c r="AF40" s="16" t="str">
        <f t="shared" si="13"/>
        <v>水</v>
      </c>
      <c r="AG40" s="17" t="str">
        <f t="shared" si="13"/>
        <v/>
      </c>
      <c r="AH40" s="1"/>
      <c r="AI40" s="14" t="s">
        <v>30</v>
      </c>
      <c r="AJ40" s="41">
        <f>COUNTIFS(C40:AG40,"土",C41:AG41,"")+COUNTIFS(C40:AG40,"日",C41:AG41,"")</f>
        <v>8</v>
      </c>
      <c r="AL40" s="44"/>
      <c r="AM40" s="44"/>
      <c r="AN40" s="44"/>
      <c r="AO40" s="44">
        <f>AJ40</f>
        <v>8</v>
      </c>
      <c r="AP40" s="44"/>
      <c r="AQ40" s="44"/>
      <c r="AR40" s="44"/>
    </row>
    <row r="41" spans="1:44" ht="13.5" customHeight="1">
      <c r="B41" s="91" t="s">
        <v>13</v>
      </c>
      <c r="C41" s="93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116"/>
      <c r="AC41" s="116"/>
      <c r="AD41" s="116"/>
      <c r="AE41" s="90"/>
      <c r="AF41" s="90"/>
      <c r="AG41" s="111"/>
      <c r="AH41" s="1"/>
      <c r="AI41" s="14" t="s">
        <v>43</v>
      </c>
      <c r="AJ41" s="41">
        <f>COUNTA(C41:AG42)</f>
        <v>0</v>
      </c>
      <c r="AL41" s="44"/>
      <c r="AM41" s="44"/>
      <c r="AN41" s="45"/>
      <c r="AO41" s="44"/>
      <c r="AP41" s="44">
        <f>AJ41</f>
        <v>0</v>
      </c>
      <c r="AQ41" s="44"/>
      <c r="AR41" s="44"/>
    </row>
    <row r="42" spans="1:44" ht="13.5" customHeight="1">
      <c r="B42" s="92"/>
      <c r="C42" s="93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117"/>
      <c r="AC42" s="117"/>
      <c r="AD42" s="117"/>
      <c r="AE42" s="90"/>
      <c r="AF42" s="90"/>
      <c r="AG42" s="111"/>
      <c r="AH42" s="1"/>
      <c r="AI42" s="14" t="s">
        <v>29</v>
      </c>
      <c r="AJ42" s="41">
        <f>COUNTA(C43:AG44)</f>
        <v>0</v>
      </c>
      <c r="AL42" s="44"/>
      <c r="AM42" s="44"/>
      <c r="AN42" s="44"/>
      <c r="AO42" s="44"/>
      <c r="AP42" s="44"/>
      <c r="AQ42" s="44">
        <f>AJ42</f>
        <v>0</v>
      </c>
      <c r="AR42" s="44"/>
    </row>
    <row r="43" spans="1:44" ht="13.5" customHeight="1">
      <c r="B43" s="112" t="s">
        <v>0</v>
      </c>
      <c r="C43" s="114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15"/>
      <c r="AG43" s="126"/>
      <c r="AH43" s="1"/>
      <c r="AI43" s="14" t="s">
        <v>7</v>
      </c>
      <c r="AJ43" s="7">
        <f>ROUNDDOWN(AJ42/AJ37,3)</f>
        <v>0</v>
      </c>
      <c r="AL43" s="44"/>
      <c r="AM43" s="44"/>
      <c r="AN43" s="44"/>
      <c r="AO43" s="44"/>
      <c r="AP43" s="44"/>
      <c r="AQ43" s="44"/>
      <c r="AR43" s="44"/>
    </row>
    <row r="44" spans="1:44">
      <c r="B44" s="113"/>
      <c r="C44" s="114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15"/>
      <c r="AG44" s="126"/>
      <c r="AH44" s="1"/>
      <c r="AI44" s="14" t="s">
        <v>8</v>
      </c>
      <c r="AJ44" s="6">
        <f>COUNTA(C45:AG45)</f>
        <v>0</v>
      </c>
      <c r="AL44" s="44"/>
      <c r="AM44" s="44"/>
      <c r="AN44" s="44"/>
      <c r="AO44" s="44"/>
      <c r="AP44" s="44"/>
      <c r="AQ44" s="44"/>
      <c r="AR44" s="44">
        <f>AJ44</f>
        <v>0</v>
      </c>
    </row>
    <row r="45" spans="1:44">
      <c r="B45" s="120" t="s">
        <v>5</v>
      </c>
      <c r="C45" s="122"/>
      <c r="D45" s="118"/>
      <c r="E45" s="118"/>
      <c r="F45" s="118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18"/>
      <c r="AG45" s="127"/>
      <c r="AH45" s="1"/>
      <c r="AI45" s="14" t="s">
        <v>3</v>
      </c>
      <c r="AJ45" s="7">
        <f>ROUNDDOWN(AJ44/AJ37,3)</f>
        <v>0</v>
      </c>
      <c r="AL45" s="64"/>
      <c r="AM45" s="64"/>
      <c r="AN45" s="64"/>
      <c r="AO45" s="64"/>
      <c r="AP45" s="64"/>
      <c r="AQ45" s="64"/>
      <c r="AR45" s="64"/>
    </row>
    <row r="46" spans="1:44">
      <c r="B46" s="121"/>
      <c r="C46" s="123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19"/>
      <c r="AG46" s="128"/>
      <c r="AH46" s="1"/>
      <c r="AI46" s="14" t="s">
        <v>31</v>
      </c>
      <c r="AJ46" s="32" t="str">
        <f>IF(7&gt;COUNT($C39:$AG39),"対象外",IF(OR(AJ44&gt;=AJ40,AJ45&gt;=0.285),"達成","未達成"))</f>
        <v>未達成</v>
      </c>
      <c r="AL46" s="64"/>
      <c r="AM46" s="64"/>
      <c r="AN46" s="64"/>
      <c r="AO46" s="64"/>
      <c r="AP46" s="64"/>
      <c r="AQ46" s="64"/>
      <c r="AR46" s="64"/>
    </row>
    <row r="47" spans="1:44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1"/>
      <c r="AI47" s="61"/>
      <c r="AJ47" s="62"/>
      <c r="AL47" s="64"/>
      <c r="AM47" s="64"/>
      <c r="AN47" s="64"/>
      <c r="AO47" s="64"/>
      <c r="AP47" s="64"/>
      <c r="AQ47" s="64"/>
      <c r="AR47" s="64"/>
    </row>
    <row r="48" spans="1:44" ht="9.75" customHeight="1"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1"/>
      <c r="AI48" s="36"/>
      <c r="AJ48" s="37"/>
      <c r="AL48" s="42" t="s">
        <v>41</v>
      </c>
      <c r="AM48" s="42" t="s">
        <v>38</v>
      </c>
      <c r="AN48" s="42" t="s">
        <v>42</v>
      </c>
      <c r="AO48" s="42" t="s">
        <v>30</v>
      </c>
      <c r="AP48" s="42" t="s">
        <v>43</v>
      </c>
      <c r="AQ48" s="42" t="s">
        <v>29</v>
      </c>
      <c r="AR48" s="42" t="s">
        <v>8</v>
      </c>
    </row>
    <row r="49" spans="1:44" ht="13.5" customHeight="1">
      <c r="A49" s="65" t="s">
        <v>16</v>
      </c>
      <c r="B49" s="15">
        <f>C51</f>
        <v>45778</v>
      </c>
      <c r="C49" s="2" t="s">
        <v>15</v>
      </c>
      <c r="D49" s="2"/>
      <c r="E49" s="2"/>
      <c r="F49" s="2"/>
      <c r="J49" s="2"/>
      <c r="K49" s="2"/>
      <c r="L49" s="2"/>
      <c r="P49" s="2"/>
      <c r="Q49" s="2"/>
      <c r="R49" s="2"/>
      <c r="V49" s="2"/>
      <c r="W49" s="2"/>
      <c r="X49" s="2"/>
      <c r="AB49" s="2"/>
      <c r="AC49" s="2"/>
      <c r="AD49" s="2"/>
      <c r="AF49" s="1"/>
      <c r="AI49" s="13" t="s">
        <v>41</v>
      </c>
      <c r="AJ49" s="46">
        <f>COUNT(C51:AG51)-AJ50</f>
        <v>31</v>
      </c>
      <c r="AL49" s="43">
        <f>AJ49</f>
        <v>31</v>
      </c>
      <c r="AM49" s="42"/>
      <c r="AN49" s="42"/>
      <c r="AO49" s="42"/>
      <c r="AP49" s="42"/>
      <c r="AQ49" s="44"/>
      <c r="AR49" s="44"/>
    </row>
    <row r="50" spans="1:44" ht="13.5" customHeight="1">
      <c r="B50" s="34" t="s">
        <v>39</v>
      </c>
      <c r="C50" s="47" t="str">
        <f>IF(C51="","",IF(OR(ISTEXT(C53),COUNT($C51:$AG51)&lt;7),"外",""))</f>
        <v/>
      </c>
      <c r="D50" s="47" t="str">
        <f t="shared" ref="D50:H50" si="14">IF(D51="","",IF(OR(ISTEXT(D53),COUNT($C51:$AG51)&lt;7),"外",""))</f>
        <v/>
      </c>
      <c r="E50" s="47" t="str">
        <f t="shared" si="14"/>
        <v/>
      </c>
      <c r="F50" s="47" t="str">
        <f t="shared" si="14"/>
        <v/>
      </c>
      <c r="G50" s="47" t="str">
        <f t="shared" si="14"/>
        <v/>
      </c>
      <c r="H50" s="47" t="str">
        <f t="shared" si="14"/>
        <v/>
      </c>
      <c r="I50" s="48" t="str">
        <f>IF(I51="","",IF(ISTEXT(I53),"外",""))</f>
        <v/>
      </c>
      <c r="J50" s="48" t="str">
        <f t="shared" ref="J50:AG50" si="15">IF(J51="","",IF(ISTEXT(J53),"外",""))</f>
        <v/>
      </c>
      <c r="K50" s="48" t="str">
        <f t="shared" si="15"/>
        <v/>
      </c>
      <c r="L50" s="48" t="str">
        <f t="shared" si="15"/>
        <v/>
      </c>
      <c r="M50" s="48" t="str">
        <f t="shared" si="15"/>
        <v/>
      </c>
      <c r="N50" s="48" t="str">
        <f t="shared" si="15"/>
        <v/>
      </c>
      <c r="O50" s="48" t="str">
        <f t="shared" si="15"/>
        <v/>
      </c>
      <c r="P50" s="48" t="str">
        <f t="shared" si="15"/>
        <v/>
      </c>
      <c r="Q50" s="48" t="str">
        <f t="shared" si="15"/>
        <v/>
      </c>
      <c r="R50" s="48" t="str">
        <f t="shared" si="15"/>
        <v/>
      </c>
      <c r="S50" s="48" t="str">
        <f t="shared" si="15"/>
        <v/>
      </c>
      <c r="T50" s="48" t="str">
        <f t="shared" si="15"/>
        <v/>
      </c>
      <c r="U50" s="48" t="str">
        <f t="shared" si="15"/>
        <v/>
      </c>
      <c r="V50" s="48" t="str">
        <f t="shared" si="15"/>
        <v/>
      </c>
      <c r="W50" s="48" t="str">
        <f t="shared" si="15"/>
        <v/>
      </c>
      <c r="X50" s="48" t="str">
        <f t="shared" si="15"/>
        <v/>
      </c>
      <c r="Y50" s="48" t="str">
        <f t="shared" si="15"/>
        <v/>
      </c>
      <c r="Z50" s="48" t="str">
        <f t="shared" si="15"/>
        <v/>
      </c>
      <c r="AA50" s="48" t="str">
        <f t="shared" si="15"/>
        <v/>
      </c>
      <c r="AB50" s="48" t="str">
        <f t="shared" si="15"/>
        <v/>
      </c>
      <c r="AC50" s="48" t="str">
        <f t="shared" si="15"/>
        <v/>
      </c>
      <c r="AD50" s="48" t="str">
        <f t="shared" si="15"/>
        <v/>
      </c>
      <c r="AE50" s="48" t="str">
        <f t="shared" si="15"/>
        <v/>
      </c>
      <c r="AF50" s="48" t="str">
        <f t="shared" si="15"/>
        <v/>
      </c>
      <c r="AG50" s="48" t="str">
        <f t="shared" si="15"/>
        <v/>
      </c>
      <c r="AI50" s="14" t="s">
        <v>38</v>
      </c>
      <c r="AJ50" s="41">
        <f>COUNTIF(C50:AG50,"外")</f>
        <v>0</v>
      </c>
      <c r="AL50" s="42"/>
      <c r="AM50" s="42">
        <f>AJ50</f>
        <v>0</v>
      </c>
      <c r="AN50" s="42"/>
      <c r="AO50" s="42"/>
      <c r="AP50" s="42"/>
      <c r="AQ50" s="44"/>
      <c r="AR50" s="44"/>
    </row>
    <row r="51" spans="1:44">
      <c r="B51" s="3" t="s">
        <v>9</v>
      </c>
      <c r="C51" s="30">
        <f>IF(EDATE(B37,1)&gt;$G$9,"",EDATE(B37,1))</f>
        <v>45778</v>
      </c>
      <c r="D51" s="11">
        <f>IF(MONTH($C51)&lt;MONTH($C51+C$1),"",IF(($C51+C$1)&gt;$G$9,"",IF(C51=EOMONTH(($C51-DAY($C51)+D$1),0),"",IF(C51="","",C51+1))))</f>
        <v>45779</v>
      </c>
      <c r="E51" s="11">
        <f t="shared" ref="E51:AG51" si="16">IF(MONTH($C51)&lt;MONTH($C51+D$1),"",IF(($C51+D$1)&gt;$G$9,"",IF(D51=EOMONTH(($C51-DAY($C51)+E$1),0),"",IF(D51="","",D51+1))))</f>
        <v>45780</v>
      </c>
      <c r="F51" s="11">
        <f t="shared" si="16"/>
        <v>45781</v>
      </c>
      <c r="G51" s="11">
        <f t="shared" si="16"/>
        <v>45782</v>
      </c>
      <c r="H51" s="11">
        <f t="shared" si="16"/>
        <v>45783</v>
      </c>
      <c r="I51" s="11">
        <f t="shared" si="16"/>
        <v>45784</v>
      </c>
      <c r="J51" s="11">
        <f t="shared" si="16"/>
        <v>45785</v>
      </c>
      <c r="K51" s="11">
        <f t="shared" si="16"/>
        <v>45786</v>
      </c>
      <c r="L51" s="11">
        <f t="shared" si="16"/>
        <v>45787</v>
      </c>
      <c r="M51" s="11">
        <f t="shared" si="16"/>
        <v>45788</v>
      </c>
      <c r="N51" s="11">
        <f t="shared" si="16"/>
        <v>45789</v>
      </c>
      <c r="O51" s="11">
        <f t="shared" si="16"/>
        <v>45790</v>
      </c>
      <c r="P51" s="11">
        <f t="shared" si="16"/>
        <v>45791</v>
      </c>
      <c r="Q51" s="11">
        <f t="shared" si="16"/>
        <v>45792</v>
      </c>
      <c r="R51" s="11">
        <f t="shared" si="16"/>
        <v>45793</v>
      </c>
      <c r="S51" s="11">
        <f t="shared" si="16"/>
        <v>45794</v>
      </c>
      <c r="T51" s="11">
        <f t="shared" si="16"/>
        <v>45795</v>
      </c>
      <c r="U51" s="11">
        <f t="shared" si="16"/>
        <v>45796</v>
      </c>
      <c r="V51" s="11">
        <f t="shared" si="16"/>
        <v>45797</v>
      </c>
      <c r="W51" s="11">
        <f t="shared" si="16"/>
        <v>45798</v>
      </c>
      <c r="X51" s="11">
        <f t="shared" si="16"/>
        <v>45799</v>
      </c>
      <c r="Y51" s="11">
        <f t="shared" si="16"/>
        <v>45800</v>
      </c>
      <c r="Z51" s="11">
        <f t="shared" si="16"/>
        <v>45801</v>
      </c>
      <c r="AA51" s="11">
        <f t="shared" si="16"/>
        <v>45802</v>
      </c>
      <c r="AB51" s="11">
        <f t="shared" si="16"/>
        <v>45803</v>
      </c>
      <c r="AC51" s="11">
        <f t="shared" si="16"/>
        <v>45804</v>
      </c>
      <c r="AD51" s="11">
        <f t="shared" si="16"/>
        <v>45805</v>
      </c>
      <c r="AE51" s="11">
        <f t="shared" si="16"/>
        <v>45806</v>
      </c>
      <c r="AF51" s="11">
        <f t="shared" si="16"/>
        <v>45807</v>
      </c>
      <c r="AG51" s="12">
        <f t="shared" si="16"/>
        <v>45808</v>
      </c>
      <c r="AH51" s="4"/>
      <c r="AI51" s="14" t="s">
        <v>42</v>
      </c>
      <c r="AJ51" s="41">
        <f>COUNT(C51:AG51)-AJ53</f>
        <v>31</v>
      </c>
      <c r="AL51" s="44"/>
      <c r="AM51" s="44"/>
      <c r="AN51" s="44">
        <f>AJ51</f>
        <v>31</v>
      </c>
      <c r="AO51" s="44"/>
      <c r="AP51" s="44"/>
      <c r="AQ51" s="44"/>
      <c r="AR51" s="44"/>
    </row>
    <row r="52" spans="1:44">
      <c r="B52" s="5" t="s">
        <v>4</v>
      </c>
      <c r="C52" s="21" t="str">
        <f t="shared" ref="C52:AG52" si="17">TEXT(C51,"aaa")</f>
        <v>木</v>
      </c>
      <c r="D52" s="16" t="str">
        <f t="shared" si="17"/>
        <v>金</v>
      </c>
      <c r="E52" s="16" t="str">
        <f t="shared" si="17"/>
        <v>土</v>
      </c>
      <c r="F52" s="16" t="str">
        <f t="shared" si="17"/>
        <v>日</v>
      </c>
      <c r="G52" s="16" t="str">
        <f t="shared" si="17"/>
        <v>月</v>
      </c>
      <c r="H52" s="16" t="str">
        <f t="shared" si="17"/>
        <v>火</v>
      </c>
      <c r="I52" s="16" t="str">
        <f t="shared" si="17"/>
        <v>水</v>
      </c>
      <c r="J52" s="16" t="str">
        <f t="shared" si="17"/>
        <v>木</v>
      </c>
      <c r="K52" s="16" t="str">
        <f t="shared" si="17"/>
        <v>金</v>
      </c>
      <c r="L52" s="16" t="str">
        <f t="shared" si="17"/>
        <v>土</v>
      </c>
      <c r="M52" s="16" t="str">
        <f t="shared" si="17"/>
        <v>日</v>
      </c>
      <c r="N52" s="16" t="str">
        <f t="shared" si="17"/>
        <v>月</v>
      </c>
      <c r="O52" s="16" t="str">
        <f t="shared" si="17"/>
        <v>火</v>
      </c>
      <c r="P52" s="16" t="str">
        <f t="shared" si="17"/>
        <v>水</v>
      </c>
      <c r="Q52" s="16" t="str">
        <f t="shared" si="17"/>
        <v>木</v>
      </c>
      <c r="R52" s="16" t="str">
        <f t="shared" si="17"/>
        <v>金</v>
      </c>
      <c r="S52" s="16" t="str">
        <f t="shared" si="17"/>
        <v>土</v>
      </c>
      <c r="T52" s="16" t="str">
        <f t="shared" si="17"/>
        <v>日</v>
      </c>
      <c r="U52" s="16" t="str">
        <f t="shared" si="17"/>
        <v>月</v>
      </c>
      <c r="V52" s="16" t="str">
        <f t="shared" si="17"/>
        <v>火</v>
      </c>
      <c r="W52" s="16" t="str">
        <f t="shared" si="17"/>
        <v>水</v>
      </c>
      <c r="X52" s="16" t="str">
        <f t="shared" si="17"/>
        <v>木</v>
      </c>
      <c r="Y52" s="16" t="str">
        <f t="shared" si="17"/>
        <v>金</v>
      </c>
      <c r="Z52" s="16" t="str">
        <f t="shared" si="17"/>
        <v>土</v>
      </c>
      <c r="AA52" s="16" t="str">
        <f t="shared" si="17"/>
        <v>日</v>
      </c>
      <c r="AB52" s="16" t="str">
        <f t="shared" si="17"/>
        <v>月</v>
      </c>
      <c r="AC52" s="16" t="str">
        <f t="shared" si="17"/>
        <v>火</v>
      </c>
      <c r="AD52" s="16" t="str">
        <f t="shared" si="17"/>
        <v>水</v>
      </c>
      <c r="AE52" s="16" t="str">
        <f t="shared" si="17"/>
        <v>木</v>
      </c>
      <c r="AF52" s="16" t="str">
        <f t="shared" si="17"/>
        <v>金</v>
      </c>
      <c r="AG52" s="17" t="str">
        <f t="shared" si="17"/>
        <v>土</v>
      </c>
      <c r="AH52" s="1"/>
      <c r="AI52" s="14" t="s">
        <v>30</v>
      </c>
      <c r="AJ52" s="41">
        <f>COUNTIFS(C52:AG52,"土",C53:AG53,"")+COUNTIFS(C52:AG52,"日",C53:AG53,"")</f>
        <v>9</v>
      </c>
      <c r="AL52" s="44"/>
      <c r="AM52" s="44"/>
      <c r="AN52" s="44"/>
      <c r="AO52" s="44">
        <f>AJ52</f>
        <v>9</v>
      </c>
      <c r="AP52" s="44"/>
      <c r="AQ52" s="44"/>
      <c r="AR52" s="44"/>
    </row>
    <row r="53" spans="1:44" ht="13.5" customHeight="1">
      <c r="B53" s="91" t="s">
        <v>13</v>
      </c>
      <c r="C53" s="93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116"/>
      <c r="AC53" s="116"/>
      <c r="AD53" s="116"/>
      <c r="AE53" s="90"/>
      <c r="AF53" s="90"/>
      <c r="AG53" s="111"/>
      <c r="AH53" s="1"/>
      <c r="AI53" s="14" t="s">
        <v>43</v>
      </c>
      <c r="AJ53" s="41">
        <f>COUNTA(C53:AG54)</f>
        <v>0</v>
      </c>
      <c r="AL53" s="44"/>
      <c r="AM53" s="44"/>
      <c r="AN53" s="45"/>
      <c r="AO53" s="44"/>
      <c r="AP53" s="44">
        <f>AJ53</f>
        <v>0</v>
      </c>
      <c r="AQ53" s="44"/>
      <c r="AR53" s="44"/>
    </row>
    <row r="54" spans="1:44" ht="13.5" customHeight="1">
      <c r="B54" s="92"/>
      <c r="C54" s="93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117"/>
      <c r="AC54" s="117"/>
      <c r="AD54" s="117"/>
      <c r="AE54" s="90"/>
      <c r="AF54" s="90"/>
      <c r="AG54" s="111"/>
      <c r="AH54" s="1"/>
      <c r="AI54" s="14" t="s">
        <v>29</v>
      </c>
      <c r="AJ54" s="41">
        <f>COUNTA(C55:AG56)</f>
        <v>0</v>
      </c>
      <c r="AL54" s="44"/>
      <c r="AM54" s="44"/>
      <c r="AN54" s="44"/>
      <c r="AO54" s="44"/>
      <c r="AP54" s="44"/>
      <c r="AQ54" s="44">
        <f>AJ54</f>
        <v>0</v>
      </c>
      <c r="AR54" s="44"/>
    </row>
    <row r="55" spans="1:44" ht="13.5" customHeight="1">
      <c r="B55" s="112" t="s">
        <v>0</v>
      </c>
      <c r="C55" s="114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24"/>
      <c r="AE55" s="115"/>
      <c r="AF55" s="115"/>
      <c r="AG55" s="126"/>
      <c r="AH55" s="1"/>
      <c r="AI55" s="14" t="s">
        <v>7</v>
      </c>
      <c r="AJ55" s="7">
        <f>ROUNDDOWN(AJ54/AJ49,3)</f>
        <v>0</v>
      </c>
      <c r="AL55" s="44"/>
      <c r="AM55" s="44"/>
      <c r="AN55" s="44"/>
      <c r="AO55" s="44"/>
      <c r="AP55" s="44"/>
      <c r="AQ55" s="44"/>
      <c r="AR55" s="44"/>
    </row>
    <row r="56" spans="1:44">
      <c r="B56" s="113"/>
      <c r="C56" s="114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25"/>
      <c r="AE56" s="115"/>
      <c r="AF56" s="115"/>
      <c r="AG56" s="126"/>
      <c r="AH56" s="1"/>
      <c r="AI56" s="14" t="s">
        <v>8</v>
      </c>
      <c r="AJ56" s="6">
        <f>COUNTA(C57:AG57)</f>
        <v>0</v>
      </c>
      <c r="AL56" s="44"/>
      <c r="AM56" s="44"/>
      <c r="AN56" s="44"/>
      <c r="AO56" s="44"/>
      <c r="AP56" s="44"/>
      <c r="AQ56" s="44"/>
      <c r="AR56" s="44">
        <f>AJ56</f>
        <v>0</v>
      </c>
    </row>
    <row r="57" spans="1:44">
      <c r="B57" s="120" t="s">
        <v>5</v>
      </c>
      <c r="C57" s="122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29"/>
      <c r="AE57" s="118"/>
      <c r="AF57" s="118"/>
      <c r="AG57" s="127"/>
      <c r="AH57" s="1"/>
      <c r="AI57" s="14" t="s">
        <v>3</v>
      </c>
      <c r="AJ57" s="7">
        <f>ROUNDDOWN(AJ56/AJ49,3)</f>
        <v>0</v>
      </c>
      <c r="AL57" s="64"/>
      <c r="AM57" s="64"/>
      <c r="AN57" s="64"/>
      <c r="AO57" s="64"/>
      <c r="AP57" s="64"/>
      <c r="AQ57" s="64"/>
      <c r="AR57" s="64"/>
    </row>
    <row r="58" spans="1:44">
      <c r="B58" s="121"/>
      <c r="C58" s="123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30"/>
      <c r="AE58" s="119"/>
      <c r="AF58" s="119"/>
      <c r="AG58" s="128"/>
      <c r="AH58" s="1"/>
      <c r="AI58" s="14" t="s">
        <v>31</v>
      </c>
      <c r="AJ58" s="32" t="str">
        <f>IF(7&gt;COUNT($C51:$AG51),"対象外",IF(OR(AJ56&gt;=AJ52,AJ57&gt;=0.285),"達成","未達成"))</f>
        <v>未達成</v>
      </c>
      <c r="AL58" s="64"/>
      <c r="AM58" s="64"/>
      <c r="AN58" s="64"/>
      <c r="AO58" s="64"/>
      <c r="AP58" s="64"/>
      <c r="AQ58" s="64"/>
      <c r="AR58" s="64"/>
    </row>
    <row r="59" spans="1:44">
      <c r="B59" s="5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1"/>
      <c r="AI59" s="61"/>
      <c r="AJ59" s="62"/>
      <c r="AL59" s="64"/>
      <c r="AM59" s="64"/>
      <c r="AN59" s="64"/>
      <c r="AO59" s="64"/>
      <c r="AP59" s="64"/>
      <c r="AQ59" s="64"/>
      <c r="AR59" s="64"/>
    </row>
    <row r="60" spans="1:44" ht="9.75" customHeight="1"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1"/>
      <c r="AI60" s="36"/>
      <c r="AJ60" s="37"/>
      <c r="AL60" s="42" t="s">
        <v>41</v>
      </c>
      <c r="AM60" s="42" t="s">
        <v>38</v>
      </c>
      <c r="AN60" s="42" t="s">
        <v>42</v>
      </c>
      <c r="AO60" s="42" t="s">
        <v>30</v>
      </c>
      <c r="AP60" s="42" t="s">
        <v>43</v>
      </c>
      <c r="AQ60" s="42" t="s">
        <v>29</v>
      </c>
      <c r="AR60" s="42" t="s">
        <v>8</v>
      </c>
    </row>
    <row r="61" spans="1:44" ht="13.5" customHeight="1">
      <c r="A61" s="65" t="s">
        <v>16</v>
      </c>
      <c r="B61" s="15">
        <f>C63</f>
        <v>45809</v>
      </c>
      <c r="C61" s="2" t="s">
        <v>15</v>
      </c>
      <c r="D61" s="2"/>
      <c r="E61" s="2"/>
      <c r="F61" s="2"/>
      <c r="J61" s="2"/>
      <c r="K61" s="2"/>
      <c r="L61" s="2"/>
      <c r="P61" s="2"/>
      <c r="Q61" s="2"/>
      <c r="R61" s="2"/>
      <c r="V61" s="2"/>
      <c r="W61" s="2"/>
      <c r="X61" s="2"/>
      <c r="AB61" s="2"/>
      <c r="AC61" s="2"/>
      <c r="AD61" s="2"/>
      <c r="AF61" s="1"/>
      <c r="AI61" s="13" t="s">
        <v>41</v>
      </c>
      <c r="AJ61" s="46">
        <f>COUNT(C63:AG63)-AJ62</f>
        <v>30</v>
      </c>
      <c r="AL61" s="43">
        <f>AJ61</f>
        <v>30</v>
      </c>
      <c r="AM61" s="42"/>
      <c r="AN61" s="42"/>
      <c r="AO61" s="42"/>
      <c r="AP61" s="42"/>
      <c r="AQ61" s="44"/>
      <c r="AR61" s="44"/>
    </row>
    <row r="62" spans="1:44" ht="13.5" customHeight="1">
      <c r="B62" s="34" t="s">
        <v>39</v>
      </c>
      <c r="C62" s="47" t="str">
        <f>IF(C63="","",IF(OR(ISTEXT(C65),COUNT($C63:$AG63)&lt;7),"外",""))</f>
        <v/>
      </c>
      <c r="D62" s="47" t="str">
        <f t="shared" ref="D62:H62" si="18">IF(D63="","",IF(OR(ISTEXT(D65),COUNT($C63:$AG63)&lt;7),"外",""))</f>
        <v/>
      </c>
      <c r="E62" s="47" t="str">
        <f t="shared" si="18"/>
        <v/>
      </c>
      <c r="F62" s="47" t="str">
        <f t="shared" si="18"/>
        <v/>
      </c>
      <c r="G62" s="47" t="str">
        <f t="shared" si="18"/>
        <v/>
      </c>
      <c r="H62" s="47" t="str">
        <f t="shared" si="18"/>
        <v/>
      </c>
      <c r="I62" s="48" t="str">
        <f>IF(I63="","",IF(ISTEXT(I65),"外",""))</f>
        <v/>
      </c>
      <c r="J62" s="48" t="str">
        <f t="shared" ref="J62:AG62" si="19">IF(J63="","",IF(ISTEXT(J65),"外",""))</f>
        <v/>
      </c>
      <c r="K62" s="48" t="str">
        <f t="shared" si="19"/>
        <v/>
      </c>
      <c r="L62" s="48" t="str">
        <f t="shared" si="19"/>
        <v/>
      </c>
      <c r="M62" s="48" t="str">
        <f t="shared" si="19"/>
        <v/>
      </c>
      <c r="N62" s="48" t="str">
        <f t="shared" si="19"/>
        <v/>
      </c>
      <c r="O62" s="48" t="str">
        <f t="shared" si="19"/>
        <v/>
      </c>
      <c r="P62" s="48" t="str">
        <f t="shared" si="19"/>
        <v/>
      </c>
      <c r="Q62" s="48" t="str">
        <f t="shared" si="19"/>
        <v/>
      </c>
      <c r="R62" s="48" t="str">
        <f t="shared" si="19"/>
        <v/>
      </c>
      <c r="S62" s="48" t="str">
        <f t="shared" si="19"/>
        <v/>
      </c>
      <c r="T62" s="48" t="str">
        <f t="shared" si="19"/>
        <v/>
      </c>
      <c r="U62" s="48" t="str">
        <f t="shared" si="19"/>
        <v/>
      </c>
      <c r="V62" s="48" t="str">
        <f t="shared" si="19"/>
        <v/>
      </c>
      <c r="W62" s="48" t="str">
        <f t="shared" si="19"/>
        <v/>
      </c>
      <c r="X62" s="48" t="str">
        <f t="shared" si="19"/>
        <v/>
      </c>
      <c r="Y62" s="48" t="str">
        <f t="shared" si="19"/>
        <v/>
      </c>
      <c r="Z62" s="48" t="str">
        <f t="shared" si="19"/>
        <v/>
      </c>
      <c r="AA62" s="48" t="str">
        <f t="shared" si="19"/>
        <v/>
      </c>
      <c r="AB62" s="48" t="str">
        <f t="shared" si="19"/>
        <v/>
      </c>
      <c r="AC62" s="48" t="str">
        <f t="shared" si="19"/>
        <v/>
      </c>
      <c r="AD62" s="48" t="str">
        <f t="shared" si="19"/>
        <v/>
      </c>
      <c r="AE62" s="48" t="str">
        <f t="shared" si="19"/>
        <v/>
      </c>
      <c r="AF62" s="48" t="str">
        <f t="shared" si="19"/>
        <v/>
      </c>
      <c r="AG62" s="48" t="str">
        <f t="shared" si="19"/>
        <v/>
      </c>
      <c r="AI62" s="14" t="s">
        <v>38</v>
      </c>
      <c r="AJ62" s="41">
        <f>COUNTIF(C62:AG62,"外")</f>
        <v>0</v>
      </c>
      <c r="AL62" s="42"/>
      <c r="AM62" s="42">
        <f>AJ62</f>
        <v>0</v>
      </c>
      <c r="AN62" s="42"/>
      <c r="AO62" s="42"/>
      <c r="AP62" s="42"/>
      <c r="AQ62" s="44"/>
      <c r="AR62" s="44"/>
    </row>
    <row r="63" spans="1:44">
      <c r="B63" s="3" t="s">
        <v>9</v>
      </c>
      <c r="C63" s="30">
        <f>IF(EDATE(B49,1)&gt;$G$9,"",EDATE(B49,1))</f>
        <v>45809</v>
      </c>
      <c r="D63" s="11">
        <f>IF(MONTH($C63)&lt;MONTH($C63+C$1),"",IF(($C63+C$1)&gt;$G$9,"",IF(C63=EOMONTH(($C63-DAY($C63)+D$1),0),"",IF(C63="","",C63+1))))</f>
        <v>45810</v>
      </c>
      <c r="E63" s="11">
        <f t="shared" ref="E63:AG63" si="20">IF(MONTH($C63)&lt;MONTH($C63+D$1),"",IF(($C63+D$1)&gt;$G$9,"",IF(D63=EOMONTH(($C63-DAY($C63)+E$1),0),"",IF(D63="","",D63+1))))</f>
        <v>45811</v>
      </c>
      <c r="F63" s="11">
        <f t="shared" si="20"/>
        <v>45812</v>
      </c>
      <c r="G63" s="11">
        <f t="shared" si="20"/>
        <v>45813</v>
      </c>
      <c r="H63" s="11">
        <f t="shared" si="20"/>
        <v>45814</v>
      </c>
      <c r="I63" s="11">
        <f t="shared" si="20"/>
        <v>45815</v>
      </c>
      <c r="J63" s="11">
        <f t="shared" si="20"/>
        <v>45816</v>
      </c>
      <c r="K63" s="11">
        <f t="shared" si="20"/>
        <v>45817</v>
      </c>
      <c r="L63" s="11">
        <f t="shared" si="20"/>
        <v>45818</v>
      </c>
      <c r="M63" s="11">
        <f t="shared" si="20"/>
        <v>45819</v>
      </c>
      <c r="N63" s="11">
        <f t="shared" si="20"/>
        <v>45820</v>
      </c>
      <c r="O63" s="11">
        <f t="shared" si="20"/>
        <v>45821</v>
      </c>
      <c r="P63" s="11">
        <f t="shared" si="20"/>
        <v>45822</v>
      </c>
      <c r="Q63" s="11">
        <f t="shared" si="20"/>
        <v>45823</v>
      </c>
      <c r="R63" s="11">
        <f t="shared" si="20"/>
        <v>45824</v>
      </c>
      <c r="S63" s="11">
        <f t="shared" si="20"/>
        <v>45825</v>
      </c>
      <c r="T63" s="11">
        <f t="shared" si="20"/>
        <v>45826</v>
      </c>
      <c r="U63" s="11">
        <f t="shared" si="20"/>
        <v>45827</v>
      </c>
      <c r="V63" s="11">
        <f t="shared" si="20"/>
        <v>45828</v>
      </c>
      <c r="W63" s="11">
        <f t="shared" si="20"/>
        <v>45829</v>
      </c>
      <c r="X63" s="11">
        <f t="shared" si="20"/>
        <v>45830</v>
      </c>
      <c r="Y63" s="11">
        <f t="shared" si="20"/>
        <v>45831</v>
      </c>
      <c r="Z63" s="11">
        <f t="shared" si="20"/>
        <v>45832</v>
      </c>
      <c r="AA63" s="11">
        <f t="shared" si="20"/>
        <v>45833</v>
      </c>
      <c r="AB63" s="11">
        <f t="shared" si="20"/>
        <v>45834</v>
      </c>
      <c r="AC63" s="11">
        <f t="shared" si="20"/>
        <v>45835</v>
      </c>
      <c r="AD63" s="11">
        <f t="shared" si="20"/>
        <v>45836</v>
      </c>
      <c r="AE63" s="11">
        <f t="shared" si="20"/>
        <v>45837</v>
      </c>
      <c r="AF63" s="11">
        <f t="shared" si="20"/>
        <v>45838</v>
      </c>
      <c r="AG63" s="12" t="str">
        <f t="shared" si="20"/>
        <v/>
      </c>
      <c r="AH63" s="4"/>
      <c r="AI63" s="14" t="s">
        <v>42</v>
      </c>
      <c r="AJ63" s="41">
        <f>COUNT(C63:AG63)-AJ65</f>
        <v>30</v>
      </c>
      <c r="AL63" s="44"/>
      <c r="AM63" s="44"/>
      <c r="AN63" s="44">
        <f>AJ63</f>
        <v>30</v>
      </c>
      <c r="AO63" s="44"/>
      <c r="AP63" s="44"/>
      <c r="AQ63" s="44"/>
      <c r="AR63" s="44"/>
    </row>
    <row r="64" spans="1:44">
      <c r="B64" s="5" t="s">
        <v>4</v>
      </c>
      <c r="C64" s="21" t="str">
        <f t="shared" ref="C64:AG64" si="21">TEXT(C63,"aaa")</f>
        <v>日</v>
      </c>
      <c r="D64" s="16" t="str">
        <f t="shared" si="21"/>
        <v>月</v>
      </c>
      <c r="E64" s="16" t="str">
        <f t="shared" si="21"/>
        <v>火</v>
      </c>
      <c r="F64" s="16" t="str">
        <f t="shared" si="21"/>
        <v>水</v>
      </c>
      <c r="G64" s="16" t="str">
        <f t="shared" si="21"/>
        <v>木</v>
      </c>
      <c r="H64" s="16" t="str">
        <f t="shared" si="21"/>
        <v>金</v>
      </c>
      <c r="I64" s="16" t="str">
        <f t="shared" si="21"/>
        <v>土</v>
      </c>
      <c r="J64" s="16" t="str">
        <f t="shared" si="21"/>
        <v>日</v>
      </c>
      <c r="K64" s="16" t="str">
        <f t="shared" si="21"/>
        <v>月</v>
      </c>
      <c r="L64" s="16" t="str">
        <f t="shared" si="21"/>
        <v>火</v>
      </c>
      <c r="M64" s="16" t="str">
        <f t="shared" si="21"/>
        <v>水</v>
      </c>
      <c r="N64" s="16" t="str">
        <f t="shared" si="21"/>
        <v>木</v>
      </c>
      <c r="O64" s="16" t="str">
        <f t="shared" si="21"/>
        <v>金</v>
      </c>
      <c r="P64" s="16" t="str">
        <f t="shared" si="21"/>
        <v>土</v>
      </c>
      <c r="Q64" s="16" t="str">
        <f t="shared" si="21"/>
        <v>日</v>
      </c>
      <c r="R64" s="16" t="str">
        <f t="shared" si="21"/>
        <v>月</v>
      </c>
      <c r="S64" s="16" t="str">
        <f t="shared" si="21"/>
        <v>火</v>
      </c>
      <c r="T64" s="16" t="str">
        <f t="shared" si="21"/>
        <v>水</v>
      </c>
      <c r="U64" s="16" t="str">
        <f t="shared" si="21"/>
        <v>木</v>
      </c>
      <c r="V64" s="16" t="str">
        <f t="shared" si="21"/>
        <v>金</v>
      </c>
      <c r="W64" s="16" t="str">
        <f t="shared" si="21"/>
        <v>土</v>
      </c>
      <c r="X64" s="16" t="str">
        <f t="shared" si="21"/>
        <v>日</v>
      </c>
      <c r="Y64" s="16" t="str">
        <f t="shared" si="21"/>
        <v>月</v>
      </c>
      <c r="Z64" s="16" t="str">
        <f t="shared" si="21"/>
        <v>火</v>
      </c>
      <c r="AA64" s="16" t="str">
        <f t="shared" si="21"/>
        <v>水</v>
      </c>
      <c r="AB64" s="16" t="str">
        <f t="shared" si="21"/>
        <v>木</v>
      </c>
      <c r="AC64" s="16" t="str">
        <f t="shared" si="21"/>
        <v>金</v>
      </c>
      <c r="AD64" s="16" t="str">
        <f t="shared" si="21"/>
        <v>土</v>
      </c>
      <c r="AE64" s="16" t="str">
        <f t="shared" si="21"/>
        <v>日</v>
      </c>
      <c r="AF64" s="16" t="str">
        <f t="shared" si="21"/>
        <v>月</v>
      </c>
      <c r="AG64" s="17" t="str">
        <f t="shared" si="21"/>
        <v/>
      </c>
      <c r="AH64" s="1"/>
      <c r="AI64" s="14" t="s">
        <v>30</v>
      </c>
      <c r="AJ64" s="41">
        <f>COUNTIFS(C64:AG64,"土",C65:AG65,"")+COUNTIFS(C64:AG64,"日",C65:AG65,"")</f>
        <v>9</v>
      </c>
      <c r="AL64" s="44"/>
      <c r="AM64" s="44"/>
      <c r="AN64" s="44"/>
      <c r="AO64" s="44">
        <f>AJ64</f>
        <v>9</v>
      </c>
      <c r="AP64" s="44"/>
      <c r="AQ64" s="44"/>
      <c r="AR64" s="44"/>
    </row>
    <row r="65" spans="1:44" ht="13.5" customHeight="1">
      <c r="B65" s="91" t="s">
        <v>13</v>
      </c>
      <c r="C65" s="93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116"/>
      <c r="AC65" s="116"/>
      <c r="AD65" s="116"/>
      <c r="AE65" s="90"/>
      <c r="AF65" s="90"/>
      <c r="AG65" s="111"/>
      <c r="AH65" s="1"/>
      <c r="AI65" s="14" t="s">
        <v>43</v>
      </c>
      <c r="AJ65" s="41">
        <f>COUNTA(C65:AG66)</f>
        <v>0</v>
      </c>
      <c r="AL65" s="44"/>
      <c r="AM65" s="44"/>
      <c r="AN65" s="45"/>
      <c r="AO65" s="44"/>
      <c r="AP65" s="44">
        <f>AJ65</f>
        <v>0</v>
      </c>
      <c r="AQ65" s="44"/>
      <c r="AR65" s="44"/>
    </row>
    <row r="66" spans="1:44" ht="13.5" customHeight="1">
      <c r="B66" s="92"/>
      <c r="C66" s="93"/>
      <c r="D66" s="90"/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117"/>
      <c r="AC66" s="117"/>
      <c r="AD66" s="117"/>
      <c r="AE66" s="90"/>
      <c r="AF66" s="90"/>
      <c r="AG66" s="111"/>
      <c r="AH66" s="1"/>
      <c r="AI66" s="14" t="s">
        <v>29</v>
      </c>
      <c r="AJ66" s="41">
        <f>COUNTA(C67:AG68)</f>
        <v>0</v>
      </c>
      <c r="AL66" s="44"/>
      <c r="AM66" s="44"/>
      <c r="AN66" s="44"/>
      <c r="AO66" s="44"/>
      <c r="AP66" s="44"/>
      <c r="AQ66" s="44">
        <f>AJ66</f>
        <v>0</v>
      </c>
      <c r="AR66" s="44"/>
    </row>
    <row r="67" spans="1:44" ht="13.5" customHeight="1">
      <c r="B67" s="112" t="s">
        <v>0</v>
      </c>
      <c r="C67" s="114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24"/>
      <c r="AC67" s="124"/>
      <c r="AD67" s="115"/>
      <c r="AE67" s="115"/>
      <c r="AF67" s="115"/>
      <c r="AG67" s="126"/>
      <c r="AH67" s="1"/>
      <c r="AI67" s="14" t="s">
        <v>7</v>
      </c>
      <c r="AJ67" s="7">
        <f>ROUNDDOWN(AJ66/AJ61,3)</f>
        <v>0</v>
      </c>
      <c r="AL67" s="44"/>
      <c r="AM67" s="44"/>
      <c r="AN67" s="44"/>
      <c r="AO67" s="44"/>
      <c r="AP67" s="44"/>
      <c r="AQ67" s="44"/>
      <c r="AR67" s="44"/>
    </row>
    <row r="68" spans="1:44">
      <c r="B68" s="113"/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25"/>
      <c r="AC68" s="125"/>
      <c r="AD68" s="115"/>
      <c r="AE68" s="115"/>
      <c r="AF68" s="115"/>
      <c r="AG68" s="126"/>
      <c r="AH68" s="1"/>
      <c r="AI68" s="14" t="s">
        <v>8</v>
      </c>
      <c r="AJ68" s="6">
        <f>COUNTA(C69:AG69)</f>
        <v>0</v>
      </c>
      <c r="AL68" s="44"/>
      <c r="AM68" s="44"/>
      <c r="AN68" s="44"/>
      <c r="AO68" s="44"/>
      <c r="AP68" s="44"/>
      <c r="AQ68" s="44"/>
      <c r="AR68" s="44">
        <f>AJ68</f>
        <v>0</v>
      </c>
    </row>
    <row r="69" spans="1:44">
      <c r="B69" s="120" t="s">
        <v>5</v>
      </c>
      <c r="C69" s="122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29"/>
      <c r="AC69" s="129"/>
      <c r="AD69" s="118"/>
      <c r="AE69" s="118"/>
      <c r="AF69" s="118"/>
      <c r="AG69" s="127"/>
      <c r="AH69" s="1"/>
      <c r="AI69" s="14" t="s">
        <v>3</v>
      </c>
      <c r="AJ69" s="7">
        <f>ROUNDDOWN(AJ68/AJ61,3)</f>
        <v>0</v>
      </c>
      <c r="AL69" s="64"/>
      <c r="AM69" s="64"/>
      <c r="AN69" s="64"/>
      <c r="AO69" s="64"/>
      <c r="AP69" s="64"/>
      <c r="AQ69" s="64"/>
      <c r="AR69" s="64"/>
    </row>
    <row r="70" spans="1:44">
      <c r="B70" s="121"/>
      <c r="C70" s="123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30"/>
      <c r="AC70" s="130"/>
      <c r="AD70" s="119"/>
      <c r="AE70" s="119"/>
      <c r="AF70" s="119"/>
      <c r="AG70" s="128"/>
      <c r="AH70" s="1"/>
      <c r="AI70" s="14" t="s">
        <v>31</v>
      </c>
      <c r="AJ70" s="32" t="str">
        <f>IF(7&gt;COUNT($C63:$AG63),"対象外",IF(OR(AJ68&gt;=AJ64,AJ69&gt;=0.285),"達成","未達成"))</f>
        <v>未達成</v>
      </c>
      <c r="AL70" s="64"/>
      <c r="AM70" s="64"/>
      <c r="AN70" s="64"/>
      <c r="AO70" s="64"/>
      <c r="AP70" s="64"/>
      <c r="AQ70" s="64"/>
      <c r="AR70" s="64"/>
    </row>
    <row r="71" spans="1:44">
      <c r="B71" s="52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1"/>
      <c r="AI71" s="61"/>
      <c r="AJ71" s="62"/>
      <c r="AL71" s="64"/>
      <c r="AM71" s="64"/>
      <c r="AN71" s="64"/>
      <c r="AO71" s="64"/>
      <c r="AP71" s="64"/>
      <c r="AQ71" s="64"/>
      <c r="AR71" s="64"/>
    </row>
    <row r="72" spans="1:44" ht="9.75" customHeight="1"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1"/>
      <c r="AI72" s="36"/>
      <c r="AJ72" s="37"/>
      <c r="AL72" s="42" t="s">
        <v>41</v>
      </c>
      <c r="AM72" s="42" t="s">
        <v>38</v>
      </c>
      <c r="AN72" s="42" t="s">
        <v>42</v>
      </c>
      <c r="AO72" s="42" t="s">
        <v>30</v>
      </c>
      <c r="AP72" s="42" t="s">
        <v>43</v>
      </c>
      <c r="AQ72" s="42" t="s">
        <v>29</v>
      </c>
      <c r="AR72" s="42" t="s">
        <v>8</v>
      </c>
    </row>
    <row r="73" spans="1:44" ht="13.5" customHeight="1">
      <c r="A73" s="65" t="s">
        <v>16</v>
      </c>
      <c r="B73" s="15">
        <f>C75</f>
        <v>45839</v>
      </c>
      <c r="C73" s="2" t="s">
        <v>15</v>
      </c>
      <c r="D73" s="2"/>
      <c r="E73" s="2"/>
      <c r="F73" s="2"/>
      <c r="J73" s="2"/>
      <c r="K73" s="2"/>
      <c r="L73" s="2"/>
      <c r="P73" s="2"/>
      <c r="Q73" s="2"/>
      <c r="R73" s="2"/>
      <c r="V73" s="2"/>
      <c r="W73" s="2"/>
      <c r="X73" s="2"/>
      <c r="AB73" s="2"/>
      <c r="AC73" s="2"/>
      <c r="AD73" s="2"/>
      <c r="AF73" s="1"/>
      <c r="AI73" s="13" t="s">
        <v>41</v>
      </c>
      <c r="AJ73" s="46">
        <f>COUNT(C75:AG75)-AJ74</f>
        <v>31</v>
      </c>
      <c r="AL73" s="43">
        <f>AJ73</f>
        <v>31</v>
      </c>
      <c r="AM73" s="42"/>
      <c r="AN73" s="42"/>
      <c r="AO73" s="42"/>
      <c r="AP73" s="42"/>
      <c r="AQ73" s="44"/>
      <c r="AR73" s="44"/>
    </row>
    <row r="74" spans="1:44" ht="13.5" customHeight="1">
      <c r="B74" s="34" t="s">
        <v>39</v>
      </c>
      <c r="C74" s="47" t="str">
        <f>IF(C75="","",IF(OR(ISTEXT(C77),COUNT($C75:$AG75)&lt;7),"外",""))</f>
        <v/>
      </c>
      <c r="D74" s="47" t="str">
        <f t="shared" ref="D74:H74" si="22">IF(D75="","",IF(OR(ISTEXT(D77),COUNT($C75:$AG75)&lt;7),"外",""))</f>
        <v/>
      </c>
      <c r="E74" s="47" t="str">
        <f t="shared" si="22"/>
        <v/>
      </c>
      <c r="F74" s="47" t="str">
        <f t="shared" si="22"/>
        <v/>
      </c>
      <c r="G74" s="47" t="str">
        <f t="shared" si="22"/>
        <v/>
      </c>
      <c r="H74" s="47" t="str">
        <f t="shared" si="22"/>
        <v/>
      </c>
      <c r="I74" s="48" t="str">
        <f>IF(I75="","",IF(ISTEXT(I77),"外",""))</f>
        <v/>
      </c>
      <c r="J74" s="48" t="str">
        <f t="shared" ref="J74:AG74" si="23">IF(J75="","",IF(ISTEXT(J77),"外",""))</f>
        <v/>
      </c>
      <c r="K74" s="48" t="str">
        <f t="shared" si="23"/>
        <v/>
      </c>
      <c r="L74" s="48" t="str">
        <f t="shared" si="23"/>
        <v/>
      </c>
      <c r="M74" s="48" t="str">
        <f t="shared" si="23"/>
        <v/>
      </c>
      <c r="N74" s="48" t="str">
        <f t="shared" si="23"/>
        <v/>
      </c>
      <c r="O74" s="48" t="str">
        <f t="shared" si="23"/>
        <v/>
      </c>
      <c r="P74" s="48" t="str">
        <f t="shared" si="23"/>
        <v/>
      </c>
      <c r="Q74" s="48" t="str">
        <f t="shared" si="23"/>
        <v/>
      </c>
      <c r="R74" s="48" t="str">
        <f t="shared" si="23"/>
        <v/>
      </c>
      <c r="S74" s="48" t="str">
        <f t="shared" si="23"/>
        <v/>
      </c>
      <c r="T74" s="48" t="str">
        <f t="shared" si="23"/>
        <v/>
      </c>
      <c r="U74" s="48" t="str">
        <f t="shared" si="23"/>
        <v/>
      </c>
      <c r="V74" s="48" t="str">
        <f t="shared" si="23"/>
        <v/>
      </c>
      <c r="W74" s="48" t="str">
        <f t="shared" si="23"/>
        <v/>
      </c>
      <c r="X74" s="48" t="str">
        <f t="shared" si="23"/>
        <v/>
      </c>
      <c r="Y74" s="48" t="str">
        <f t="shared" si="23"/>
        <v/>
      </c>
      <c r="Z74" s="48" t="str">
        <f t="shared" si="23"/>
        <v/>
      </c>
      <c r="AA74" s="48" t="str">
        <f t="shared" si="23"/>
        <v/>
      </c>
      <c r="AB74" s="48" t="str">
        <f t="shared" si="23"/>
        <v/>
      </c>
      <c r="AC74" s="48" t="str">
        <f t="shared" si="23"/>
        <v/>
      </c>
      <c r="AD74" s="48" t="str">
        <f t="shared" si="23"/>
        <v/>
      </c>
      <c r="AE74" s="48" t="str">
        <f t="shared" si="23"/>
        <v/>
      </c>
      <c r="AF74" s="48" t="str">
        <f t="shared" si="23"/>
        <v/>
      </c>
      <c r="AG74" s="48" t="str">
        <f t="shared" si="23"/>
        <v/>
      </c>
      <c r="AI74" s="14" t="s">
        <v>38</v>
      </c>
      <c r="AJ74" s="41">
        <f>COUNTIF(C74:AG74,"外")</f>
        <v>0</v>
      </c>
      <c r="AL74" s="42"/>
      <c r="AM74" s="42">
        <f>AJ74</f>
        <v>0</v>
      </c>
      <c r="AN74" s="42"/>
      <c r="AO74" s="42"/>
      <c r="AP74" s="42"/>
      <c r="AQ74" s="44"/>
      <c r="AR74" s="44"/>
    </row>
    <row r="75" spans="1:44">
      <c r="B75" s="3" t="s">
        <v>9</v>
      </c>
      <c r="C75" s="30">
        <f>IF(EDATE(B61,1)&gt;$G$9,"",EDATE(B61,1))</f>
        <v>45839</v>
      </c>
      <c r="D75" s="11">
        <f>IF(MONTH($C75)&lt;MONTH($C75+C$1),"",IF(($C75+C$1)&gt;$G$9,"",IF(C75=EOMONTH(($C75-DAY($C75)+D$1),0),"",IF(C75="","",C75+1))))</f>
        <v>45840</v>
      </c>
      <c r="E75" s="11">
        <f t="shared" ref="E75:AG75" si="24">IF(MONTH($C75)&lt;MONTH($C75+D$1),"",IF(($C75+D$1)&gt;$G$9,"",IF(D75=EOMONTH(($C75-DAY($C75)+E$1),0),"",IF(D75="","",D75+1))))</f>
        <v>45841</v>
      </c>
      <c r="F75" s="11">
        <f t="shared" si="24"/>
        <v>45842</v>
      </c>
      <c r="G75" s="11">
        <f t="shared" si="24"/>
        <v>45843</v>
      </c>
      <c r="H75" s="11">
        <f t="shared" si="24"/>
        <v>45844</v>
      </c>
      <c r="I75" s="11">
        <f t="shared" si="24"/>
        <v>45845</v>
      </c>
      <c r="J75" s="11">
        <f t="shared" si="24"/>
        <v>45846</v>
      </c>
      <c r="K75" s="11">
        <f t="shared" si="24"/>
        <v>45847</v>
      </c>
      <c r="L75" s="11">
        <f t="shared" si="24"/>
        <v>45848</v>
      </c>
      <c r="M75" s="11">
        <f t="shared" si="24"/>
        <v>45849</v>
      </c>
      <c r="N75" s="11">
        <f t="shared" si="24"/>
        <v>45850</v>
      </c>
      <c r="O75" s="11">
        <f t="shared" si="24"/>
        <v>45851</v>
      </c>
      <c r="P75" s="11">
        <f t="shared" si="24"/>
        <v>45852</v>
      </c>
      <c r="Q75" s="11">
        <f t="shared" si="24"/>
        <v>45853</v>
      </c>
      <c r="R75" s="11">
        <f t="shared" si="24"/>
        <v>45854</v>
      </c>
      <c r="S75" s="11">
        <f t="shared" si="24"/>
        <v>45855</v>
      </c>
      <c r="T75" s="11">
        <f t="shared" si="24"/>
        <v>45856</v>
      </c>
      <c r="U75" s="11">
        <f t="shared" si="24"/>
        <v>45857</v>
      </c>
      <c r="V75" s="11">
        <f t="shared" si="24"/>
        <v>45858</v>
      </c>
      <c r="W75" s="11">
        <f t="shared" si="24"/>
        <v>45859</v>
      </c>
      <c r="X75" s="11">
        <f t="shared" si="24"/>
        <v>45860</v>
      </c>
      <c r="Y75" s="11">
        <f t="shared" si="24"/>
        <v>45861</v>
      </c>
      <c r="Z75" s="11">
        <f t="shared" si="24"/>
        <v>45862</v>
      </c>
      <c r="AA75" s="11">
        <f t="shared" si="24"/>
        <v>45863</v>
      </c>
      <c r="AB75" s="11">
        <f t="shared" si="24"/>
        <v>45864</v>
      </c>
      <c r="AC75" s="11">
        <f t="shared" si="24"/>
        <v>45865</v>
      </c>
      <c r="AD75" s="11">
        <f t="shared" si="24"/>
        <v>45866</v>
      </c>
      <c r="AE75" s="11">
        <f t="shared" si="24"/>
        <v>45867</v>
      </c>
      <c r="AF75" s="11">
        <f t="shared" si="24"/>
        <v>45868</v>
      </c>
      <c r="AG75" s="12">
        <f t="shared" si="24"/>
        <v>45869</v>
      </c>
      <c r="AH75" s="4"/>
      <c r="AI75" s="14" t="s">
        <v>42</v>
      </c>
      <c r="AJ75" s="41">
        <f>COUNT(C75:AG75)-AJ77</f>
        <v>31</v>
      </c>
      <c r="AL75" s="44"/>
      <c r="AM75" s="44"/>
      <c r="AN75" s="44">
        <f>AJ75</f>
        <v>31</v>
      </c>
      <c r="AO75" s="44"/>
      <c r="AP75" s="44"/>
      <c r="AQ75" s="44"/>
      <c r="AR75" s="44"/>
    </row>
    <row r="76" spans="1:44">
      <c r="B76" s="5" t="s">
        <v>4</v>
      </c>
      <c r="C76" s="21" t="str">
        <f t="shared" ref="C76:AG76" si="25">TEXT(C75,"aaa")</f>
        <v>火</v>
      </c>
      <c r="D76" s="16" t="str">
        <f t="shared" si="25"/>
        <v>水</v>
      </c>
      <c r="E76" s="16" t="str">
        <f t="shared" si="25"/>
        <v>木</v>
      </c>
      <c r="F76" s="16" t="str">
        <f t="shared" si="25"/>
        <v>金</v>
      </c>
      <c r="G76" s="16" t="str">
        <f t="shared" si="25"/>
        <v>土</v>
      </c>
      <c r="H76" s="16" t="str">
        <f t="shared" si="25"/>
        <v>日</v>
      </c>
      <c r="I76" s="16" t="str">
        <f t="shared" si="25"/>
        <v>月</v>
      </c>
      <c r="J76" s="16" t="str">
        <f t="shared" si="25"/>
        <v>火</v>
      </c>
      <c r="K76" s="16" t="str">
        <f t="shared" si="25"/>
        <v>水</v>
      </c>
      <c r="L76" s="16" t="str">
        <f t="shared" si="25"/>
        <v>木</v>
      </c>
      <c r="M76" s="16" t="str">
        <f t="shared" si="25"/>
        <v>金</v>
      </c>
      <c r="N76" s="16" t="str">
        <f t="shared" si="25"/>
        <v>土</v>
      </c>
      <c r="O76" s="16" t="str">
        <f t="shared" si="25"/>
        <v>日</v>
      </c>
      <c r="P76" s="16" t="str">
        <f t="shared" si="25"/>
        <v>月</v>
      </c>
      <c r="Q76" s="16" t="str">
        <f t="shared" si="25"/>
        <v>火</v>
      </c>
      <c r="R76" s="16" t="str">
        <f t="shared" si="25"/>
        <v>水</v>
      </c>
      <c r="S76" s="16" t="str">
        <f t="shared" si="25"/>
        <v>木</v>
      </c>
      <c r="T76" s="16" t="str">
        <f t="shared" si="25"/>
        <v>金</v>
      </c>
      <c r="U76" s="16" t="str">
        <f t="shared" si="25"/>
        <v>土</v>
      </c>
      <c r="V76" s="16" t="str">
        <f t="shared" si="25"/>
        <v>日</v>
      </c>
      <c r="W76" s="16" t="str">
        <f t="shared" si="25"/>
        <v>月</v>
      </c>
      <c r="X76" s="16" t="str">
        <f t="shared" si="25"/>
        <v>火</v>
      </c>
      <c r="Y76" s="16" t="str">
        <f t="shared" si="25"/>
        <v>水</v>
      </c>
      <c r="Z76" s="16" t="str">
        <f t="shared" si="25"/>
        <v>木</v>
      </c>
      <c r="AA76" s="16" t="str">
        <f t="shared" si="25"/>
        <v>金</v>
      </c>
      <c r="AB76" s="16" t="str">
        <f t="shared" si="25"/>
        <v>土</v>
      </c>
      <c r="AC76" s="16" t="str">
        <f t="shared" si="25"/>
        <v>日</v>
      </c>
      <c r="AD76" s="16" t="str">
        <f t="shared" si="25"/>
        <v>月</v>
      </c>
      <c r="AE76" s="16" t="str">
        <f t="shared" si="25"/>
        <v>火</v>
      </c>
      <c r="AF76" s="16" t="str">
        <f t="shared" si="25"/>
        <v>水</v>
      </c>
      <c r="AG76" s="17" t="str">
        <f t="shared" si="25"/>
        <v>木</v>
      </c>
      <c r="AH76" s="1"/>
      <c r="AI76" s="14" t="s">
        <v>30</v>
      </c>
      <c r="AJ76" s="41">
        <f>COUNTIFS(C76:AG76,"土",C77:AG77,"")+COUNTIFS(C76:AG76,"日",C77:AG77,"")</f>
        <v>8</v>
      </c>
      <c r="AL76" s="44"/>
      <c r="AM76" s="44"/>
      <c r="AN76" s="44"/>
      <c r="AO76" s="44">
        <f>AJ76</f>
        <v>8</v>
      </c>
      <c r="AP76" s="44"/>
      <c r="AQ76" s="44"/>
      <c r="AR76" s="44"/>
    </row>
    <row r="77" spans="1:44" ht="13.5" customHeight="1">
      <c r="B77" s="91" t="s">
        <v>13</v>
      </c>
      <c r="C77" s="93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116"/>
      <c r="AC77" s="116"/>
      <c r="AD77" s="116"/>
      <c r="AE77" s="90"/>
      <c r="AF77" s="90"/>
      <c r="AG77" s="111"/>
      <c r="AH77" s="1"/>
      <c r="AI77" s="14" t="s">
        <v>43</v>
      </c>
      <c r="AJ77" s="41">
        <f>COUNTA(C77:AG78)</f>
        <v>0</v>
      </c>
      <c r="AL77" s="44"/>
      <c r="AM77" s="44"/>
      <c r="AN77" s="45"/>
      <c r="AO77" s="44"/>
      <c r="AP77" s="44">
        <f>AJ77</f>
        <v>0</v>
      </c>
      <c r="AQ77" s="44"/>
      <c r="AR77" s="44"/>
    </row>
    <row r="78" spans="1:44" ht="13.5" customHeight="1">
      <c r="B78" s="92"/>
      <c r="C78" s="93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117"/>
      <c r="AC78" s="117"/>
      <c r="AD78" s="117"/>
      <c r="AE78" s="90"/>
      <c r="AF78" s="90"/>
      <c r="AG78" s="111"/>
      <c r="AH78" s="1"/>
      <c r="AI78" s="14" t="s">
        <v>29</v>
      </c>
      <c r="AJ78" s="41">
        <f>COUNTA(C79:AG80)</f>
        <v>0</v>
      </c>
      <c r="AL78" s="44"/>
      <c r="AM78" s="44"/>
      <c r="AN78" s="44"/>
      <c r="AO78" s="44"/>
      <c r="AP78" s="44"/>
      <c r="AQ78" s="44">
        <f>AJ78</f>
        <v>0</v>
      </c>
      <c r="AR78" s="44"/>
    </row>
    <row r="79" spans="1:44" ht="13.5" customHeight="1">
      <c r="B79" s="112" t="s">
        <v>0</v>
      </c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26"/>
      <c r="AH79" s="1"/>
      <c r="AI79" s="14" t="s">
        <v>7</v>
      </c>
      <c r="AJ79" s="7">
        <f>ROUNDDOWN(AJ78/AJ73,3)</f>
        <v>0</v>
      </c>
      <c r="AL79" s="44"/>
      <c r="AM79" s="44"/>
      <c r="AN79" s="44"/>
      <c r="AO79" s="44"/>
      <c r="AP79" s="44"/>
      <c r="AQ79" s="44"/>
      <c r="AR79" s="44"/>
    </row>
    <row r="80" spans="1:44">
      <c r="B80" s="113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24"/>
      <c r="AF80" s="124"/>
      <c r="AG80" s="137"/>
      <c r="AH80" s="1"/>
      <c r="AI80" s="14" t="s">
        <v>8</v>
      </c>
      <c r="AJ80" s="6">
        <f>COUNTA(C81:AG81)</f>
        <v>0</v>
      </c>
      <c r="AL80" s="44"/>
      <c r="AM80" s="44"/>
      <c r="AN80" s="44"/>
      <c r="AO80" s="44"/>
      <c r="AP80" s="44"/>
      <c r="AQ80" s="44"/>
      <c r="AR80" s="44">
        <f>AJ80</f>
        <v>0</v>
      </c>
    </row>
    <row r="81" spans="1:44">
      <c r="B81" s="120" t="s">
        <v>5</v>
      </c>
      <c r="C81" s="118"/>
      <c r="D81" s="118"/>
      <c r="E81" s="118"/>
      <c r="F81" s="118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35"/>
      <c r="AE81" s="118"/>
      <c r="AF81" s="118"/>
      <c r="AG81" s="127"/>
      <c r="AH81" s="1"/>
      <c r="AI81" s="14" t="s">
        <v>3</v>
      </c>
      <c r="AJ81" s="7">
        <f>ROUNDDOWN(AJ80/AJ73,3)</f>
        <v>0</v>
      </c>
      <c r="AL81" s="64"/>
      <c r="AM81" s="64"/>
      <c r="AN81" s="64"/>
      <c r="AO81" s="64"/>
      <c r="AP81" s="64"/>
      <c r="AQ81" s="64"/>
      <c r="AR81" s="64"/>
    </row>
    <row r="82" spans="1:44">
      <c r="B82" s="121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38"/>
      <c r="AE82" s="119"/>
      <c r="AF82" s="119"/>
      <c r="AG82" s="128"/>
      <c r="AH82" s="1"/>
      <c r="AI82" s="14" t="s">
        <v>31</v>
      </c>
      <c r="AJ82" s="32" t="str">
        <f>IF(7&gt;COUNT($C75:$AG75),"対象外",IF(OR(AJ80&gt;=AJ76,AJ81&gt;=0.285),"達成","未達成"))</f>
        <v>未達成</v>
      </c>
      <c r="AL82" s="64"/>
      <c r="AM82" s="64"/>
      <c r="AN82" s="64"/>
      <c r="AO82" s="64"/>
      <c r="AP82" s="64"/>
      <c r="AQ82" s="64"/>
      <c r="AR82" s="64"/>
    </row>
    <row r="83" spans="1:44"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1"/>
      <c r="AI83" s="61"/>
      <c r="AJ83" s="62"/>
      <c r="AL83" s="64"/>
      <c r="AM83" s="64"/>
      <c r="AN83" s="64"/>
      <c r="AO83" s="64"/>
      <c r="AP83" s="64"/>
      <c r="AQ83" s="64"/>
      <c r="AR83" s="64"/>
    </row>
    <row r="84" spans="1:44" ht="9.75" customHeight="1"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1"/>
      <c r="AI84" s="54"/>
      <c r="AJ84" s="37"/>
      <c r="AL84" s="59"/>
      <c r="AM84" s="59"/>
      <c r="AN84" s="59"/>
      <c r="AO84" s="59"/>
      <c r="AP84" s="59"/>
      <c r="AQ84" s="59"/>
      <c r="AR84" s="59"/>
    </row>
    <row r="86" spans="1:44" ht="17.25">
      <c r="B86" s="58" t="str">
        <f>$B$5</f>
        <v>休日取得</v>
      </c>
      <c r="C86" s="66" t="str">
        <f>$C$5</f>
        <v>計画表</v>
      </c>
      <c r="D86" s="66"/>
      <c r="E86" s="66"/>
      <c r="F86" s="57" t="str">
        <f>$F$5</f>
        <v>（現場閉所による週休２日工事）</v>
      </c>
      <c r="L86" s="24"/>
    </row>
    <row r="87" spans="1:44">
      <c r="B87" s="2"/>
      <c r="R87" s="2"/>
    </row>
    <row r="88" spans="1:44">
      <c r="B88" s="2"/>
      <c r="C88" s="78" t="str">
        <f>$B$7</f>
        <v>工事名</v>
      </c>
      <c r="D88" s="78"/>
      <c r="E88" s="78"/>
      <c r="F88" s="78"/>
      <c r="G88" s="1" t="s">
        <v>10</v>
      </c>
      <c r="H88" s="22" t="str">
        <f>$G$7</f>
        <v>〇〇〇〇線道路改良工事（２－１）</v>
      </c>
      <c r="I88" s="22"/>
      <c r="J88" s="22"/>
      <c r="K88" s="22"/>
      <c r="L88" s="22"/>
      <c r="M88" s="22"/>
      <c r="N88" s="22"/>
      <c r="O88" s="22"/>
      <c r="P88" s="22"/>
      <c r="Q88" s="22"/>
      <c r="S88" s="2"/>
    </row>
    <row r="89" spans="1:44">
      <c r="B89" s="2"/>
      <c r="C89" s="78" t="str">
        <f>$B$8</f>
        <v>対象期間開始日</v>
      </c>
      <c r="D89" s="78"/>
      <c r="E89" s="78"/>
      <c r="F89" s="78"/>
      <c r="G89" s="1" t="s">
        <v>10</v>
      </c>
      <c r="H89" s="155">
        <f>$G$8</f>
        <v>45712</v>
      </c>
      <c r="I89" s="155"/>
      <c r="J89" s="155"/>
      <c r="K89" s="155"/>
      <c r="L89" s="155"/>
      <c r="S89" s="2"/>
    </row>
    <row r="90" spans="1:44">
      <c r="B90" s="2"/>
      <c r="C90" s="97" t="str">
        <f>$B$9</f>
        <v>工事完成日※(予定)</v>
      </c>
      <c r="D90" s="97"/>
      <c r="E90" s="97"/>
      <c r="F90" s="97"/>
      <c r="G90" s="1" t="s">
        <v>10</v>
      </c>
      <c r="H90" s="98">
        <f>$G$9</f>
        <v>46393</v>
      </c>
      <c r="I90" s="98"/>
      <c r="J90" s="98"/>
      <c r="K90" s="98"/>
      <c r="L90" s="98"/>
      <c r="M90" s="99" t="str">
        <f>$L$9</f>
        <v>工事期間</v>
      </c>
      <c r="N90" s="99"/>
      <c r="O90" s="99"/>
      <c r="P90" s="1" t="s">
        <v>10</v>
      </c>
      <c r="Q90" s="100">
        <f>$P$9</f>
        <v>682</v>
      </c>
      <c r="R90" s="100"/>
      <c r="S90" s="100"/>
    </row>
    <row r="91" spans="1:44">
      <c r="B91" s="2"/>
      <c r="C91" s="63" t="str">
        <f>$B$10</f>
        <v>受注者名</v>
      </c>
      <c r="D91" s="2"/>
      <c r="E91" s="2"/>
      <c r="F91" s="2"/>
      <c r="G91" s="1" t="s">
        <v>10</v>
      </c>
      <c r="H91" s="22" t="str">
        <f>$G$10</f>
        <v>（株）○○建設</v>
      </c>
      <c r="I91" s="22"/>
      <c r="J91" s="22"/>
      <c r="K91" s="22"/>
      <c r="L91" s="22"/>
      <c r="M91" s="22"/>
      <c r="N91" s="22"/>
      <c r="O91" s="22"/>
      <c r="P91" s="22"/>
      <c r="Q91" s="22"/>
    </row>
    <row r="92" spans="1:44">
      <c r="B92" s="2"/>
      <c r="C92" s="63" t="str">
        <f>$B$11</f>
        <v>※工事完成日：完成届にある受注者が完成とした現在日のこと</v>
      </c>
      <c r="D92" s="2"/>
      <c r="E92" s="2"/>
      <c r="F92" s="2"/>
      <c r="H92" s="23"/>
      <c r="I92" s="23"/>
      <c r="J92" s="23"/>
      <c r="K92" s="23"/>
      <c r="L92" s="23"/>
      <c r="M92" s="23"/>
      <c r="N92" s="23"/>
      <c r="O92" s="23"/>
      <c r="P92" s="23"/>
      <c r="Q92" s="23"/>
    </row>
    <row r="93" spans="1:44" ht="9.75" customHeight="1"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1"/>
      <c r="AI93" s="36"/>
      <c r="AJ93" s="37"/>
      <c r="AL93" s="42" t="s">
        <v>41</v>
      </c>
      <c r="AM93" s="42" t="s">
        <v>38</v>
      </c>
      <c r="AN93" s="42" t="s">
        <v>42</v>
      </c>
      <c r="AO93" s="42" t="s">
        <v>30</v>
      </c>
      <c r="AP93" s="42" t="s">
        <v>43</v>
      </c>
      <c r="AQ93" s="42" t="s">
        <v>29</v>
      </c>
      <c r="AR93" s="42" t="s">
        <v>8</v>
      </c>
    </row>
    <row r="94" spans="1:44" ht="13.5" customHeight="1">
      <c r="A94" s="65" t="s">
        <v>16</v>
      </c>
      <c r="B94" s="15">
        <f>C96</f>
        <v>45870</v>
      </c>
      <c r="C94" s="2" t="s">
        <v>15</v>
      </c>
      <c r="D94" s="2"/>
      <c r="E94" s="2"/>
      <c r="F94" s="2"/>
      <c r="J94" s="2"/>
      <c r="K94" s="2"/>
      <c r="L94" s="2"/>
      <c r="P94" s="2"/>
      <c r="Q94" s="2"/>
      <c r="R94" s="2"/>
      <c r="V94" s="2"/>
      <c r="W94" s="2"/>
      <c r="X94" s="2"/>
      <c r="AB94" s="2"/>
      <c r="AC94" s="2"/>
      <c r="AD94" s="2"/>
      <c r="AF94" s="1"/>
      <c r="AI94" s="13" t="s">
        <v>41</v>
      </c>
      <c r="AJ94" s="46">
        <f>COUNT(C96:AG96)-AJ95</f>
        <v>31</v>
      </c>
      <c r="AL94" s="43">
        <f>AJ94</f>
        <v>31</v>
      </c>
      <c r="AM94" s="42"/>
      <c r="AN94" s="42"/>
      <c r="AO94" s="42"/>
      <c r="AP94" s="42"/>
      <c r="AQ94" s="44"/>
      <c r="AR94" s="44"/>
    </row>
    <row r="95" spans="1:44" ht="13.5" customHeight="1">
      <c r="B95" s="34" t="s">
        <v>39</v>
      </c>
      <c r="C95" s="47" t="str">
        <f t="shared" ref="C95:H95" si="26">IF(C96="","",IF(OR(ISTEXT(C98),COUNT($C96:$AG96)&lt;7),"外",""))</f>
        <v/>
      </c>
      <c r="D95" s="47" t="str">
        <f t="shared" si="26"/>
        <v/>
      </c>
      <c r="E95" s="47" t="str">
        <f t="shared" si="26"/>
        <v/>
      </c>
      <c r="F95" s="47" t="str">
        <f t="shared" si="26"/>
        <v/>
      </c>
      <c r="G95" s="47" t="str">
        <f t="shared" si="26"/>
        <v/>
      </c>
      <c r="H95" s="47" t="str">
        <f t="shared" si="26"/>
        <v/>
      </c>
      <c r="I95" s="48" t="str">
        <f>IF(I96="","",IF(ISTEXT(I98),"外",""))</f>
        <v/>
      </c>
      <c r="J95" s="48" t="str">
        <f t="shared" ref="J95:AG95" si="27">IF(J96="","",IF(ISTEXT(J98),"外",""))</f>
        <v/>
      </c>
      <c r="K95" s="48" t="str">
        <f t="shared" si="27"/>
        <v/>
      </c>
      <c r="L95" s="48" t="str">
        <f t="shared" si="27"/>
        <v/>
      </c>
      <c r="M95" s="48" t="str">
        <f t="shared" si="27"/>
        <v/>
      </c>
      <c r="N95" s="48" t="str">
        <f t="shared" si="27"/>
        <v/>
      </c>
      <c r="O95" s="48" t="str">
        <f t="shared" si="27"/>
        <v/>
      </c>
      <c r="P95" s="48" t="str">
        <f t="shared" si="27"/>
        <v/>
      </c>
      <c r="Q95" s="48" t="str">
        <f t="shared" si="27"/>
        <v/>
      </c>
      <c r="R95" s="48" t="str">
        <f t="shared" si="27"/>
        <v/>
      </c>
      <c r="S95" s="48" t="str">
        <f t="shared" si="27"/>
        <v/>
      </c>
      <c r="T95" s="48" t="str">
        <f t="shared" si="27"/>
        <v/>
      </c>
      <c r="U95" s="48" t="str">
        <f t="shared" si="27"/>
        <v/>
      </c>
      <c r="V95" s="48" t="str">
        <f t="shared" si="27"/>
        <v/>
      </c>
      <c r="W95" s="48" t="str">
        <f t="shared" si="27"/>
        <v/>
      </c>
      <c r="X95" s="48" t="str">
        <f t="shared" si="27"/>
        <v/>
      </c>
      <c r="Y95" s="48" t="str">
        <f t="shared" si="27"/>
        <v/>
      </c>
      <c r="Z95" s="48" t="str">
        <f t="shared" si="27"/>
        <v/>
      </c>
      <c r="AA95" s="48" t="str">
        <f t="shared" si="27"/>
        <v/>
      </c>
      <c r="AB95" s="48" t="str">
        <f t="shared" si="27"/>
        <v/>
      </c>
      <c r="AC95" s="48" t="str">
        <f t="shared" si="27"/>
        <v/>
      </c>
      <c r="AD95" s="48" t="str">
        <f t="shared" si="27"/>
        <v/>
      </c>
      <c r="AE95" s="48" t="str">
        <f t="shared" si="27"/>
        <v/>
      </c>
      <c r="AF95" s="48" t="str">
        <f t="shared" si="27"/>
        <v/>
      </c>
      <c r="AG95" s="48" t="str">
        <f t="shared" si="27"/>
        <v/>
      </c>
      <c r="AI95" s="14" t="s">
        <v>38</v>
      </c>
      <c r="AJ95" s="41">
        <f>COUNTIF(C95:AG95,"外")</f>
        <v>0</v>
      </c>
      <c r="AL95" s="42"/>
      <c r="AM95" s="42">
        <f>AJ95</f>
        <v>0</v>
      </c>
      <c r="AN95" s="42"/>
      <c r="AO95" s="42"/>
      <c r="AP95" s="42"/>
      <c r="AQ95" s="44"/>
      <c r="AR95" s="44"/>
    </row>
    <row r="96" spans="1:44">
      <c r="B96" s="3" t="s">
        <v>9</v>
      </c>
      <c r="C96" s="30">
        <f>IF(EDATE(B73,1)&gt;$G$9,"",EDATE(B73,1))</f>
        <v>45870</v>
      </c>
      <c r="D96" s="11">
        <f t="shared" ref="D96:AG96" si="28">IF(MONTH($C96)&lt;MONTH($C96+C$1),"",IF(($C96+C$1)&gt;$G$9,"",IF(C96=EOMONTH(($C96-DAY($C96)+D$1),0),"",IF(C96="","",C96+1))))</f>
        <v>45871</v>
      </c>
      <c r="E96" s="11">
        <f t="shared" si="28"/>
        <v>45872</v>
      </c>
      <c r="F96" s="11">
        <f t="shared" si="28"/>
        <v>45873</v>
      </c>
      <c r="G96" s="11">
        <f t="shared" si="28"/>
        <v>45874</v>
      </c>
      <c r="H96" s="11">
        <f t="shared" si="28"/>
        <v>45875</v>
      </c>
      <c r="I96" s="11">
        <f t="shared" si="28"/>
        <v>45876</v>
      </c>
      <c r="J96" s="11">
        <f t="shared" si="28"/>
        <v>45877</v>
      </c>
      <c r="K96" s="11">
        <f t="shared" si="28"/>
        <v>45878</v>
      </c>
      <c r="L96" s="11">
        <f t="shared" si="28"/>
        <v>45879</v>
      </c>
      <c r="M96" s="11">
        <f t="shared" si="28"/>
        <v>45880</v>
      </c>
      <c r="N96" s="11">
        <f t="shared" si="28"/>
        <v>45881</v>
      </c>
      <c r="O96" s="11">
        <f t="shared" si="28"/>
        <v>45882</v>
      </c>
      <c r="P96" s="11">
        <f t="shared" si="28"/>
        <v>45883</v>
      </c>
      <c r="Q96" s="11">
        <f t="shared" si="28"/>
        <v>45884</v>
      </c>
      <c r="R96" s="11">
        <f t="shared" si="28"/>
        <v>45885</v>
      </c>
      <c r="S96" s="11">
        <f t="shared" si="28"/>
        <v>45886</v>
      </c>
      <c r="T96" s="11">
        <f t="shared" si="28"/>
        <v>45887</v>
      </c>
      <c r="U96" s="11">
        <f t="shared" si="28"/>
        <v>45888</v>
      </c>
      <c r="V96" s="11">
        <f t="shared" si="28"/>
        <v>45889</v>
      </c>
      <c r="W96" s="11">
        <f t="shared" si="28"/>
        <v>45890</v>
      </c>
      <c r="X96" s="11">
        <f t="shared" si="28"/>
        <v>45891</v>
      </c>
      <c r="Y96" s="11">
        <f t="shared" si="28"/>
        <v>45892</v>
      </c>
      <c r="Z96" s="11">
        <f t="shared" si="28"/>
        <v>45893</v>
      </c>
      <c r="AA96" s="11">
        <f t="shared" si="28"/>
        <v>45894</v>
      </c>
      <c r="AB96" s="11">
        <f t="shared" si="28"/>
        <v>45895</v>
      </c>
      <c r="AC96" s="11">
        <f t="shared" si="28"/>
        <v>45896</v>
      </c>
      <c r="AD96" s="11">
        <f t="shared" si="28"/>
        <v>45897</v>
      </c>
      <c r="AE96" s="11">
        <f t="shared" si="28"/>
        <v>45898</v>
      </c>
      <c r="AF96" s="11">
        <f t="shared" si="28"/>
        <v>45899</v>
      </c>
      <c r="AG96" s="12">
        <f t="shared" si="28"/>
        <v>45900</v>
      </c>
      <c r="AH96" s="4"/>
      <c r="AI96" s="14" t="s">
        <v>42</v>
      </c>
      <c r="AJ96" s="41">
        <f>COUNT(C96:AG96)-AJ98</f>
        <v>31</v>
      </c>
      <c r="AL96" s="44"/>
      <c r="AM96" s="44"/>
      <c r="AN96" s="44">
        <f>AJ96</f>
        <v>31</v>
      </c>
      <c r="AO96" s="44"/>
      <c r="AP96" s="44"/>
      <c r="AQ96" s="44"/>
      <c r="AR96" s="44"/>
    </row>
    <row r="97" spans="1:44">
      <c r="B97" s="5" t="s">
        <v>4</v>
      </c>
      <c r="C97" s="21" t="str">
        <f t="shared" ref="C97:AG97" si="29">TEXT(C96,"aaa")</f>
        <v>金</v>
      </c>
      <c r="D97" s="16" t="str">
        <f t="shared" si="29"/>
        <v>土</v>
      </c>
      <c r="E97" s="16" t="str">
        <f t="shared" si="29"/>
        <v>日</v>
      </c>
      <c r="F97" s="16" t="str">
        <f t="shared" si="29"/>
        <v>月</v>
      </c>
      <c r="G97" s="16" t="str">
        <f t="shared" si="29"/>
        <v>火</v>
      </c>
      <c r="H97" s="16" t="str">
        <f t="shared" si="29"/>
        <v>水</v>
      </c>
      <c r="I97" s="16" t="str">
        <f t="shared" si="29"/>
        <v>木</v>
      </c>
      <c r="J97" s="16" t="str">
        <f t="shared" si="29"/>
        <v>金</v>
      </c>
      <c r="K97" s="16" t="str">
        <f t="shared" si="29"/>
        <v>土</v>
      </c>
      <c r="L97" s="16" t="str">
        <f t="shared" si="29"/>
        <v>日</v>
      </c>
      <c r="M97" s="16" t="str">
        <f t="shared" si="29"/>
        <v>月</v>
      </c>
      <c r="N97" s="16" t="str">
        <f t="shared" si="29"/>
        <v>火</v>
      </c>
      <c r="O97" s="16" t="str">
        <f t="shared" si="29"/>
        <v>水</v>
      </c>
      <c r="P97" s="16" t="str">
        <f t="shared" si="29"/>
        <v>木</v>
      </c>
      <c r="Q97" s="16" t="str">
        <f t="shared" si="29"/>
        <v>金</v>
      </c>
      <c r="R97" s="16" t="str">
        <f t="shared" si="29"/>
        <v>土</v>
      </c>
      <c r="S97" s="16" t="str">
        <f t="shared" si="29"/>
        <v>日</v>
      </c>
      <c r="T97" s="16" t="str">
        <f t="shared" si="29"/>
        <v>月</v>
      </c>
      <c r="U97" s="16" t="str">
        <f t="shared" si="29"/>
        <v>火</v>
      </c>
      <c r="V97" s="16" t="str">
        <f t="shared" si="29"/>
        <v>水</v>
      </c>
      <c r="W97" s="16" t="str">
        <f t="shared" si="29"/>
        <v>木</v>
      </c>
      <c r="X97" s="16" t="str">
        <f t="shared" si="29"/>
        <v>金</v>
      </c>
      <c r="Y97" s="16" t="str">
        <f t="shared" si="29"/>
        <v>土</v>
      </c>
      <c r="Z97" s="16" t="str">
        <f t="shared" si="29"/>
        <v>日</v>
      </c>
      <c r="AA97" s="16" t="str">
        <f t="shared" si="29"/>
        <v>月</v>
      </c>
      <c r="AB97" s="16" t="str">
        <f t="shared" si="29"/>
        <v>火</v>
      </c>
      <c r="AC97" s="16" t="str">
        <f t="shared" si="29"/>
        <v>水</v>
      </c>
      <c r="AD97" s="16" t="str">
        <f t="shared" si="29"/>
        <v>木</v>
      </c>
      <c r="AE97" s="16" t="str">
        <f t="shared" si="29"/>
        <v>金</v>
      </c>
      <c r="AF97" s="16" t="str">
        <f t="shared" si="29"/>
        <v>土</v>
      </c>
      <c r="AG97" s="17" t="str">
        <f t="shared" si="29"/>
        <v>日</v>
      </c>
      <c r="AH97" s="1"/>
      <c r="AI97" s="14" t="s">
        <v>30</v>
      </c>
      <c r="AJ97" s="41">
        <f>COUNTIFS(C97:AG97,"土",C98:AG98,"")+COUNTIFS(C97:AG97,"日",C98:AG98,"")</f>
        <v>10</v>
      </c>
      <c r="AL97" s="44"/>
      <c r="AM97" s="44"/>
      <c r="AN97" s="44"/>
      <c r="AO97" s="44">
        <f>AJ97</f>
        <v>10</v>
      </c>
      <c r="AP97" s="44"/>
      <c r="AQ97" s="44"/>
      <c r="AR97" s="44"/>
    </row>
    <row r="98" spans="1:44" ht="13.5" customHeight="1">
      <c r="B98" s="91" t="s">
        <v>13</v>
      </c>
      <c r="C98" s="93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116"/>
      <c r="AC98" s="116"/>
      <c r="AD98" s="116"/>
      <c r="AE98" s="90"/>
      <c r="AF98" s="90"/>
      <c r="AG98" s="111"/>
      <c r="AH98" s="1"/>
      <c r="AI98" s="14" t="s">
        <v>43</v>
      </c>
      <c r="AJ98" s="41">
        <f>COUNTA(C98:AG99)</f>
        <v>0</v>
      </c>
      <c r="AL98" s="44"/>
      <c r="AM98" s="44"/>
      <c r="AN98" s="45"/>
      <c r="AO98" s="44"/>
      <c r="AP98" s="44">
        <f>AJ98</f>
        <v>0</v>
      </c>
      <c r="AQ98" s="44"/>
      <c r="AR98" s="44"/>
    </row>
    <row r="99" spans="1:44" ht="13.5" customHeight="1">
      <c r="B99" s="92"/>
      <c r="C99" s="93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117"/>
      <c r="AC99" s="117"/>
      <c r="AD99" s="117"/>
      <c r="AE99" s="90"/>
      <c r="AF99" s="90"/>
      <c r="AG99" s="111"/>
      <c r="AH99" s="1"/>
      <c r="AI99" s="14" t="s">
        <v>29</v>
      </c>
      <c r="AJ99" s="41">
        <f>COUNTA(C100:AG101)</f>
        <v>0</v>
      </c>
      <c r="AL99" s="44"/>
      <c r="AM99" s="44"/>
      <c r="AN99" s="44"/>
      <c r="AO99" s="44"/>
      <c r="AP99" s="44"/>
      <c r="AQ99" s="44">
        <f>AJ99</f>
        <v>0</v>
      </c>
      <c r="AR99" s="44"/>
    </row>
    <row r="100" spans="1:44" ht="13.5" customHeight="1">
      <c r="B100" s="112" t="s">
        <v>0</v>
      </c>
      <c r="C100" s="114"/>
      <c r="D100" s="115"/>
      <c r="E100" s="115"/>
      <c r="F100" s="115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24"/>
      <c r="AD100" s="124"/>
      <c r="AE100" s="115"/>
      <c r="AF100" s="115"/>
      <c r="AG100" s="137"/>
      <c r="AH100" s="1"/>
      <c r="AI100" s="14" t="s">
        <v>7</v>
      </c>
      <c r="AJ100" s="7">
        <f>ROUNDDOWN(AJ99/AJ94,3)</f>
        <v>0</v>
      </c>
      <c r="AL100" s="44"/>
      <c r="AM100" s="44"/>
      <c r="AN100" s="44"/>
      <c r="AO100" s="44"/>
      <c r="AP100" s="44"/>
      <c r="AQ100" s="44"/>
      <c r="AR100" s="44"/>
    </row>
    <row r="101" spans="1:44">
      <c r="B101" s="113"/>
      <c r="C101" s="139"/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5"/>
      <c r="O101" s="124"/>
      <c r="P101" s="124"/>
      <c r="Q101" s="124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25"/>
      <c r="AD101" s="125"/>
      <c r="AE101" s="115"/>
      <c r="AF101" s="115"/>
      <c r="AG101" s="142"/>
      <c r="AH101" s="1"/>
      <c r="AI101" s="14" t="s">
        <v>8</v>
      </c>
      <c r="AJ101" s="6">
        <f>COUNTA(C102:AG102)</f>
        <v>0</v>
      </c>
      <c r="AL101" s="44"/>
      <c r="AM101" s="44"/>
      <c r="AN101" s="44"/>
      <c r="AO101" s="44"/>
      <c r="AP101" s="44"/>
      <c r="AQ101" s="44"/>
      <c r="AR101" s="44">
        <f>AJ101</f>
        <v>0</v>
      </c>
    </row>
    <row r="102" spans="1:44">
      <c r="B102" s="120" t="s">
        <v>5</v>
      </c>
      <c r="C102" s="153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45"/>
      <c r="O102" s="118"/>
      <c r="P102" s="118"/>
      <c r="Q102" s="118"/>
      <c r="R102" s="153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29"/>
      <c r="AD102" s="129"/>
      <c r="AE102" s="118"/>
      <c r="AF102" s="118"/>
      <c r="AG102" s="143"/>
      <c r="AH102" s="1"/>
      <c r="AI102" s="14" t="s">
        <v>3</v>
      </c>
      <c r="AJ102" s="7">
        <f>ROUNDDOWN(AJ101/AJ94,3)</f>
        <v>0</v>
      </c>
      <c r="AL102" s="64"/>
      <c r="AM102" s="64"/>
      <c r="AN102" s="64"/>
      <c r="AO102" s="64"/>
      <c r="AP102" s="64"/>
      <c r="AQ102" s="64"/>
      <c r="AR102" s="64"/>
    </row>
    <row r="103" spans="1:44">
      <c r="B103" s="121"/>
      <c r="C103" s="154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46"/>
      <c r="O103" s="119"/>
      <c r="P103" s="119"/>
      <c r="Q103" s="119"/>
      <c r="R103" s="154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30"/>
      <c r="AD103" s="130"/>
      <c r="AE103" s="119"/>
      <c r="AF103" s="119"/>
      <c r="AG103" s="144"/>
      <c r="AH103" s="1"/>
      <c r="AI103" s="14" t="s">
        <v>31</v>
      </c>
      <c r="AJ103" s="32" t="str">
        <f>IF(7&gt;COUNT($C96:$AG96),"対象外",IF(OR(AJ101&gt;=AJ97,AJ102&gt;=0.285),"達成","未達成"))</f>
        <v>未達成</v>
      </c>
      <c r="AL103" s="64"/>
      <c r="AM103" s="64"/>
      <c r="AN103" s="64"/>
      <c r="AO103" s="64"/>
      <c r="AP103" s="64"/>
      <c r="AQ103" s="64"/>
      <c r="AR103" s="64"/>
    </row>
    <row r="104" spans="1:44"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1"/>
      <c r="AI104" s="61"/>
      <c r="AJ104" s="62"/>
      <c r="AL104" s="64"/>
      <c r="AM104" s="64"/>
      <c r="AN104" s="64"/>
      <c r="AO104" s="64"/>
      <c r="AP104" s="64"/>
      <c r="AQ104" s="64"/>
      <c r="AR104" s="64"/>
    </row>
    <row r="105" spans="1:44" ht="9.75" customHeight="1"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1"/>
      <c r="AI105" s="36"/>
      <c r="AJ105" s="37"/>
      <c r="AL105" s="42" t="s">
        <v>41</v>
      </c>
      <c r="AM105" s="42" t="s">
        <v>38</v>
      </c>
      <c r="AN105" s="42" t="s">
        <v>42</v>
      </c>
      <c r="AO105" s="42" t="s">
        <v>30</v>
      </c>
      <c r="AP105" s="42" t="s">
        <v>43</v>
      </c>
      <c r="AQ105" s="42" t="s">
        <v>29</v>
      </c>
      <c r="AR105" s="42" t="s">
        <v>8</v>
      </c>
    </row>
    <row r="106" spans="1:44" ht="13.5" customHeight="1">
      <c r="A106" s="65" t="s">
        <v>16</v>
      </c>
      <c r="B106" s="15">
        <f>C108</f>
        <v>45901</v>
      </c>
      <c r="C106" s="2" t="s">
        <v>15</v>
      </c>
      <c r="D106" s="2"/>
      <c r="E106" s="2"/>
      <c r="F106" s="2"/>
      <c r="J106" s="2"/>
      <c r="K106" s="2"/>
      <c r="L106" s="2"/>
      <c r="P106" s="2"/>
      <c r="Q106" s="2"/>
      <c r="R106" s="2"/>
      <c r="V106" s="2"/>
      <c r="W106" s="2"/>
      <c r="X106" s="2"/>
      <c r="AB106" s="2"/>
      <c r="AC106" s="2"/>
      <c r="AD106" s="2"/>
      <c r="AF106" s="1"/>
      <c r="AI106" s="13" t="s">
        <v>41</v>
      </c>
      <c r="AJ106" s="46">
        <f>COUNT(C108:AG108)-AJ107</f>
        <v>30</v>
      </c>
      <c r="AL106" s="43">
        <f>AJ106</f>
        <v>30</v>
      </c>
      <c r="AM106" s="42"/>
      <c r="AN106" s="42"/>
      <c r="AO106" s="42"/>
      <c r="AP106" s="42"/>
      <c r="AQ106" s="44"/>
      <c r="AR106" s="44"/>
    </row>
    <row r="107" spans="1:44" ht="13.5" customHeight="1">
      <c r="B107" s="34" t="s">
        <v>39</v>
      </c>
      <c r="C107" s="47" t="str">
        <f t="shared" ref="C107:H107" si="30">IF(C108="","",IF(OR(ISTEXT(C110),COUNT($C108:$AG108)&lt;7),"外",""))</f>
        <v/>
      </c>
      <c r="D107" s="47" t="str">
        <f t="shared" si="30"/>
        <v/>
      </c>
      <c r="E107" s="47" t="str">
        <f t="shared" si="30"/>
        <v/>
      </c>
      <c r="F107" s="47" t="str">
        <f t="shared" si="30"/>
        <v/>
      </c>
      <c r="G107" s="47" t="str">
        <f t="shared" si="30"/>
        <v/>
      </c>
      <c r="H107" s="47" t="str">
        <f t="shared" si="30"/>
        <v/>
      </c>
      <c r="I107" s="48" t="str">
        <f>IF(I108="","",IF(ISTEXT(I110),"外",""))</f>
        <v/>
      </c>
      <c r="J107" s="48" t="str">
        <f t="shared" ref="J107:AG107" si="31">IF(J108="","",IF(ISTEXT(J110),"外",""))</f>
        <v/>
      </c>
      <c r="K107" s="48" t="str">
        <f t="shared" si="31"/>
        <v/>
      </c>
      <c r="L107" s="48" t="str">
        <f t="shared" si="31"/>
        <v/>
      </c>
      <c r="M107" s="48" t="str">
        <f t="shared" si="31"/>
        <v/>
      </c>
      <c r="N107" s="48" t="str">
        <f t="shared" si="31"/>
        <v/>
      </c>
      <c r="O107" s="48" t="str">
        <f t="shared" si="31"/>
        <v/>
      </c>
      <c r="P107" s="48" t="str">
        <f t="shared" si="31"/>
        <v/>
      </c>
      <c r="Q107" s="48" t="str">
        <f t="shared" si="31"/>
        <v/>
      </c>
      <c r="R107" s="48" t="str">
        <f t="shared" si="31"/>
        <v/>
      </c>
      <c r="S107" s="48" t="str">
        <f t="shared" si="31"/>
        <v/>
      </c>
      <c r="T107" s="48" t="str">
        <f t="shared" si="31"/>
        <v/>
      </c>
      <c r="U107" s="48" t="str">
        <f t="shared" si="31"/>
        <v/>
      </c>
      <c r="V107" s="48" t="str">
        <f t="shared" si="31"/>
        <v/>
      </c>
      <c r="W107" s="48" t="str">
        <f t="shared" si="31"/>
        <v/>
      </c>
      <c r="X107" s="48" t="str">
        <f t="shared" si="31"/>
        <v/>
      </c>
      <c r="Y107" s="48" t="str">
        <f t="shared" si="31"/>
        <v/>
      </c>
      <c r="Z107" s="48" t="str">
        <f t="shared" si="31"/>
        <v/>
      </c>
      <c r="AA107" s="48" t="str">
        <f t="shared" si="31"/>
        <v/>
      </c>
      <c r="AB107" s="48" t="str">
        <f t="shared" si="31"/>
        <v/>
      </c>
      <c r="AC107" s="48" t="str">
        <f t="shared" si="31"/>
        <v/>
      </c>
      <c r="AD107" s="48" t="str">
        <f t="shared" si="31"/>
        <v/>
      </c>
      <c r="AE107" s="48" t="str">
        <f t="shared" si="31"/>
        <v/>
      </c>
      <c r="AF107" s="48" t="str">
        <f t="shared" si="31"/>
        <v/>
      </c>
      <c r="AG107" s="48" t="str">
        <f t="shared" si="31"/>
        <v/>
      </c>
      <c r="AI107" s="14" t="s">
        <v>38</v>
      </c>
      <c r="AJ107" s="41">
        <f>COUNTIF(C107:AG107,"外")</f>
        <v>0</v>
      </c>
      <c r="AL107" s="42"/>
      <c r="AM107" s="42">
        <f>AJ107</f>
        <v>0</v>
      </c>
      <c r="AN107" s="42"/>
      <c r="AO107" s="42"/>
      <c r="AP107" s="42"/>
      <c r="AQ107" s="44"/>
      <c r="AR107" s="44"/>
    </row>
    <row r="108" spans="1:44">
      <c r="B108" s="3" t="s">
        <v>9</v>
      </c>
      <c r="C108" s="30">
        <f>IF(EDATE(B94,1)&gt;$G$9,"",EDATE(B94,1))</f>
        <v>45901</v>
      </c>
      <c r="D108" s="11">
        <f t="shared" ref="D108:AG108" si="32">IF(MONTH($C108)&lt;MONTH($C108+C$1),"",IF(($C108+C$1)&gt;$G$9,"",IF(C108=EOMONTH(($C108-DAY($C108)+D$1),0),"",IF(C108="","",C108+1))))</f>
        <v>45902</v>
      </c>
      <c r="E108" s="11">
        <f t="shared" si="32"/>
        <v>45903</v>
      </c>
      <c r="F108" s="11">
        <f t="shared" si="32"/>
        <v>45904</v>
      </c>
      <c r="G108" s="11">
        <f t="shared" si="32"/>
        <v>45905</v>
      </c>
      <c r="H108" s="11">
        <f t="shared" si="32"/>
        <v>45906</v>
      </c>
      <c r="I108" s="11">
        <f t="shared" si="32"/>
        <v>45907</v>
      </c>
      <c r="J108" s="11">
        <f t="shared" si="32"/>
        <v>45908</v>
      </c>
      <c r="K108" s="11">
        <f t="shared" si="32"/>
        <v>45909</v>
      </c>
      <c r="L108" s="11">
        <f t="shared" si="32"/>
        <v>45910</v>
      </c>
      <c r="M108" s="11">
        <f t="shared" si="32"/>
        <v>45911</v>
      </c>
      <c r="N108" s="11">
        <f t="shared" si="32"/>
        <v>45912</v>
      </c>
      <c r="O108" s="11">
        <f t="shared" si="32"/>
        <v>45913</v>
      </c>
      <c r="P108" s="11">
        <f t="shared" si="32"/>
        <v>45914</v>
      </c>
      <c r="Q108" s="11">
        <f t="shared" si="32"/>
        <v>45915</v>
      </c>
      <c r="R108" s="11">
        <f t="shared" si="32"/>
        <v>45916</v>
      </c>
      <c r="S108" s="11">
        <f t="shared" si="32"/>
        <v>45917</v>
      </c>
      <c r="T108" s="11">
        <f t="shared" si="32"/>
        <v>45918</v>
      </c>
      <c r="U108" s="11">
        <f t="shared" si="32"/>
        <v>45919</v>
      </c>
      <c r="V108" s="11">
        <f t="shared" si="32"/>
        <v>45920</v>
      </c>
      <c r="W108" s="11">
        <f t="shared" si="32"/>
        <v>45921</v>
      </c>
      <c r="X108" s="11">
        <f t="shared" si="32"/>
        <v>45922</v>
      </c>
      <c r="Y108" s="11">
        <f t="shared" si="32"/>
        <v>45923</v>
      </c>
      <c r="Z108" s="11">
        <f t="shared" si="32"/>
        <v>45924</v>
      </c>
      <c r="AA108" s="11">
        <f t="shared" si="32"/>
        <v>45925</v>
      </c>
      <c r="AB108" s="11">
        <f t="shared" si="32"/>
        <v>45926</v>
      </c>
      <c r="AC108" s="11">
        <f t="shared" si="32"/>
        <v>45927</v>
      </c>
      <c r="AD108" s="11">
        <f t="shared" si="32"/>
        <v>45928</v>
      </c>
      <c r="AE108" s="11">
        <f t="shared" si="32"/>
        <v>45929</v>
      </c>
      <c r="AF108" s="11">
        <f t="shared" si="32"/>
        <v>45930</v>
      </c>
      <c r="AG108" s="12" t="str">
        <f t="shared" si="32"/>
        <v/>
      </c>
      <c r="AH108" s="4"/>
      <c r="AI108" s="14" t="s">
        <v>42</v>
      </c>
      <c r="AJ108" s="41">
        <f>COUNT(C108:AG108)-AJ110</f>
        <v>30</v>
      </c>
      <c r="AL108" s="44"/>
      <c r="AM108" s="44"/>
      <c r="AN108" s="44">
        <f>AJ108</f>
        <v>30</v>
      </c>
      <c r="AO108" s="44"/>
      <c r="AP108" s="44"/>
      <c r="AQ108" s="44"/>
      <c r="AR108" s="44"/>
    </row>
    <row r="109" spans="1:44">
      <c r="B109" s="5" t="s">
        <v>4</v>
      </c>
      <c r="C109" s="21" t="str">
        <f t="shared" ref="C109:AG109" si="33">TEXT(C108,"aaa")</f>
        <v>月</v>
      </c>
      <c r="D109" s="16" t="str">
        <f t="shared" si="33"/>
        <v>火</v>
      </c>
      <c r="E109" s="16" t="str">
        <f t="shared" si="33"/>
        <v>水</v>
      </c>
      <c r="F109" s="16" t="str">
        <f t="shared" si="33"/>
        <v>木</v>
      </c>
      <c r="G109" s="16" t="str">
        <f t="shared" si="33"/>
        <v>金</v>
      </c>
      <c r="H109" s="16" t="str">
        <f t="shared" si="33"/>
        <v>土</v>
      </c>
      <c r="I109" s="16" t="str">
        <f t="shared" si="33"/>
        <v>日</v>
      </c>
      <c r="J109" s="16" t="str">
        <f t="shared" si="33"/>
        <v>月</v>
      </c>
      <c r="K109" s="16" t="str">
        <f t="shared" si="33"/>
        <v>火</v>
      </c>
      <c r="L109" s="16" t="str">
        <f t="shared" si="33"/>
        <v>水</v>
      </c>
      <c r="M109" s="16" t="str">
        <f t="shared" si="33"/>
        <v>木</v>
      </c>
      <c r="N109" s="16" t="str">
        <f t="shared" si="33"/>
        <v>金</v>
      </c>
      <c r="O109" s="16" t="str">
        <f t="shared" si="33"/>
        <v>土</v>
      </c>
      <c r="P109" s="16" t="str">
        <f t="shared" si="33"/>
        <v>日</v>
      </c>
      <c r="Q109" s="16" t="str">
        <f t="shared" si="33"/>
        <v>月</v>
      </c>
      <c r="R109" s="16" t="str">
        <f t="shared" si="33"/>
        <v>火</v>
      </c>
      <c r="S109" s="16" t="str">
        <f t="shared" si="33"/>
        <v>水</v>
      </c>
      <c r="T109" s="16" t="str">
        <f t="shared" si="33"/>
        <v>木</v>
      </c>
      <c r="U109" s="16" t="str">
        <f t="shared" si="33"/>
        <v>金</v>
      </c>
      <c r="V109" s="16" t="str">
        <f t="shared" si="33"/>
        <v>土</v>
      </c>
      <c r="W109" s="16" t="str">
        <f t="shared" si="33"/>
        <v>日</v>
      </c>
      <c r="X109" s="16" t="str">
        <f t="shared" si="33"/>
        <v>月</v>
      </c>
      <c r="Y109" s="16" t="str">
        <f t="shared" si="33"/>
        <v>火</v>
      </c>
      <c r="Z109" s="16" t="str">
        <f t="shared" si="33"/>
        <v>水</v>
      </c>
      <c r="AA109" s="16" t="str">
        <f t="shared" si="33"/>
        <v>木</v>
      </c>
      <c r="AB109" s="16" t="str">
        <f t="shared" si="33"/>
        <v>金</v>
      </c>
      <c r="AC109" s="16" t="str">
        <f t="shared" si="33"/>
        <v>土</v>
      </c>
      <c r="AD109" s="16" t="str">
        <f t="shared" si="33"/>
        <v>日</v>
      </c>
      <c r="AE109" s="16" t="str">
        <f t="shared" si="33"/>
        <v>月</v>
      </c>
      <c r="AF109" s="16" t="str">
        <f t="shared" si="33"/>
        <v>火</v>
      </c>
      <c r="AG109" s="17" t="str">
        <f t="shared" si="33"/>
        <v/>
      </c>
      <c r="AH109" s="1"/>
      <c r="AI109" s="14" t="s">
        <v>30</v>
      </c>
      <c r="AJ109" s="41">
        <f>COUNTIFS(C109:AG109,"土",C110:AG110,"")+COUNTIFS(C109:AG109,"日",C110:AG110,"")</f>
        <v>8</v>
      </c>
      <c r="AL109" s="44"/>
      <c r="AM109" s="44"/>
      <c r="AN109" s="44"/>
      <c r="AO109" s="44">
        <f>AJ109</f>
        <v>8</v>
      </c>
      <c r="AP109" s="44"/>
      <c r="AQ109" s="44"/>
      <c r="AR109" s="44"/>
    </row>
    <row r="110" spans="1:44" ht="13.5" customHeight="1">
      <c r="B110" s="91" t="s">
        <v>13</v>
      </c>
      <c r="C110" s="93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116"/>
      <c r="AC110" s="116"/>
      <c r="AD110" s="116"/>
      <c r="AE110" s="90"/>
      <c r="AF110" s="90"/>
      <c r="AG110" s="111"/>
      <c r="AH110" s="1"/>
      <c r="AI110" s="14" t="s">
        <v>43</v>
      </c>
      <c r="AJ110" s="41">
        <f>COUNTA(C110:AG111)</f>
        <v>0</v>
      </c>
      <c r="AL110" s="44"/>
      <c r="AM110" s="44"/>
      <c r="AN110" s="45"/>
      <c r="AO110" s="44"/>
      <c r="AP110" s="44">
        <f>AJ110</f>
        <v>0</v>
      </c>
      <c r="AQ110" s="44"/>
      <c r="AR110" s="44"/>
    </row>
    <row r="111" spans="1:44" ht="13.5" customHeight="1">
      <c r="B111" s="92"/>
      <c r="C111" s="93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117"/>
      <c r="AC111" s="117"/>
      <c r="AD111" s="117"/>
      <c r="AE111" s="90"/>
      <c r="AF111" s="90"/>
      <c r="AG111" s="111"/>
      <c r="AH111" s="1"/>
      <c r="AI111" s="14" t="s">
        <v>29</v>
      </c>
      <c r="AJ111" s="41">
        <f>COUNTA(C112:AG113)</f>
        <v>0</v>
      </c>
      <c r="AL111" s="44"/>
      <c r="AM111" s="44"/>
      <c r="AN111" s="44"/>
      <c r="AO111" s="44"/>
      <c r="AP111" s="44"/>
      <c r="AQ111" s="44">
        <f>AJ111</f>
        <v>0</v>
      </c>
      <c r="AR111" s="44"/>
    </row>
    <row r="112" spans="1:44" ht="13.5" customHeight="1">
      <c r="B112" s="112" t="s">
        <v>0</v>
      </c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24"/>
      <c r="AC112" s="115"/>
      <c r="AD112" s="115"/>
      <c r="AE112" s="115"/>
      <c r="AF112" s="115"/>
      <c r="AG112" s="126"/>
      <c r="AH112" s="1"/>
      <c r="AI112" s="14" t="s">
        <v>7</v>
      </c>
      <c r="AJ112" s="7">
        <f>ROUNDDOWN(AJ111/AJ106,3)</f>
        <v>0</v>
      </c>
      <c r="AL112" s="44"/>
      <c r="AM112" s="44"/>
      <c r="AN112" s="44"/>
      <c r="AO112" s="44"/>
      <c r="AP112" s="44"/>
      <c r="AQ112" s="44"/>
      <c r="AR112" s="44"/>
    </row>
    <row r="113" spans="1:44">
      <c r="B113" s="113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25"/>
      <c r="AC113" s="115"/>
      <c r="AD113" s="115"/>
      <c r="AE113" s="115"/>
      <c r="AF113" s="115"/>
      <c r="AG113" s="126"/>
      <c r="AH113" s="1"/>
      <c r="AI113" s="14" t="s">
        <v>8</v>
      </c>
      <c r="AJ113" s="6">
        <f>COUNTA(C114:AG114)</f>
        <v>0</v>
      </c>
      <c r="AL113" s="44"/>
      <c r="AM113" s="44"/>
      <c r="AN113" s="44"/>
      <c r="AO113" s="44"/>
      <c r="AP113" s="44"/>
      <c r="AQ113" s="44"/>
      <c r="AR113" s="44">
        <f>AJ113</f>
        <v>0</v>
      </c>
    </row>
    <row r="114" spans="1:44">
      <c r="B114" s="120" t="s">
        <v>5</v>
      </c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27"/>
      <c r="AH114" s="1"/>
      <c r="AI114" s="14" t="s">
        <v>3</v>
      </c>
      <c r="AJ114" s="7">
        <f>ROUNDDOWN(AJ113/AJ106,3)</f>
        <v>0</v>
      </c>
      <c r="AL114" s="64"/>
      <c r="AM114" s="64"/>
      <c r="AN114" s="64"/>
      <c r="AO114" s="64"/>
      <c r="AP114" s="64"/>
      <c r="AQ114" s="64"/>
      <c r="AR114" s="64"/>
    </row>
    <row r="115" spans="1:44">
      <c r="B115" s="121"/>
      <c r="C115" s="119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28"/>
      <c r="AH115" s="1"/>
      <c r="AI115" s="14" t="s">
        <v>31</v>
      </c>
      <c r="AJ115" s="32" t="str">
        <f>IF(7&gt;COUNT($C108:$AG108),"対象外",IF(OR(AJ113&gt;=AJ109,AJ114&gt;=0.285),"達成","未達成"))</f>
        <v>未達成</v>
      </c>
      <c r="AL115" s="64"/>
      <c r="AM115" s="64"/>
      <c r="AN115" s="64"/>
      <c r="AO115" s="64"/>
      <c r="AP115" s="64"/>
      <c r="AQ115" s="64"/>
      <c r="AR115" s="64"/>
    </row>
    <row r="116" spans="1:44">
      <c r="B116" s="52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1"/>
      <c r="AI116" s="61"/>
      <c r="AJ116" s="62"/>
      <c r="AL116" s="64"/>
      <c r="AM116" s="64"/>
      <c r="AN116" s="64"/>
      <c r="AO116" s="64"/>
      <c r="AP116" s="64"/>
      <c r="AQ116" s="64"/>
      <c r="AR116" s="64"/>
    </row>
    <row r="117" spans="1:44" ht="9.75" customHeight="1">
      <c r="B117" s="2"/>
      <c r="C117" s="63"/>
      <c r="D117" s="2"/>
      <c r="E117" s="2"/>
      <c r="F117" s="2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AL117" s="42" t="s">
        <v>41</v>
      </c>
      <c r="AM117" s="42" t="s">
        <v>38</v>
      </c>
      <c r="AN117" s="42" t="s">
        <v>42</v>
      </c>
      <c r="AO117" s="42" t="s">
        <v>30</v>
      </c>
      <c r="AP117" s="42" t="s">
        <v>43</v>
      </c>
      <c r="AQ117" s="42" t="s">
        <v>29</v>
      </c>
      <c r="AR117" s="42" t="s">
        <v>8</v>
      </c>
    </row>
    <row r="118" spans="1:44" ht="13.5" customHeight="1">
      <c r="A118" s="65" t="s">
        <v>16</v>
      </c>
      <c r="B118" s="15">
        <f>C120</f>
        <v>45931</v>
      </c>
      <c r="C118" s="2" t="s">
        <v>15</v>
      </c>
      <c r="D118" s="2"/>
      <c r="E118" s="2"/>
      <c r="F118" s="2"/>
      <c r="J118" s="2"/>
      <c r="K118" s="2"/>
      <c r="L118" s="2"/>
      <c r="P118" s="2"/>
      <c r="Q118" s="2"/>
      <c r="R118" s="2"/>
      <c r="V118" s="2"/>
      <c r="W118" s="2"/>
      <c r="X118" s="2"/>
      <c r="AB118" s="2"/>
      <c r="AC118" s="2"/>
      <c r="AD118" s="2"/>
      <c r="AF118" s="1"/>
      <c r="AI118" s="13" t="s">
        <v>41</v>
      </c>
      <c r="AJ118" s="46">
        <f>COUNT(C120:AG120)-AJ119</f>
        <v>31</v>
      </c>
      <c r="AL118" s="43">
        <f>AJ118</f>
        <v>31</v>
      </c>
      <c r="AM118" s="42"/>
      <c r="AN118" s="42"/>
      <c r="AO118" s="42"/>
      <c r="AP118" s="42"/>
      <c r="AQ118" s="44"/>
      <c r="AR118" s="44"/>
    </row>
    <row r="119" spans="1:44" ht="13.5" customHeight="1">
      <c r="B119" s="34" t="s">
        <v>39</v>
      </c>
      <c r="C119" s="47" t="str">
        <f>IF(C120="","",IF(OR(ISTEXT(C122),COUNT($C120:$AG120)&lt;7),"外",""))</f>
        <v/>
      </c>
      <c r="D119" s="47" t="str">
        <f t="shared" ref="D119:H119" si="34">IF(D120="","",IF(OR(ISTEXT(D122),COUNT($C120:$AG120)&lt;7),"外",""))</f>
        <v/>
      </c>
      <c r="E119" s="47" t="str">
        <f t="shared" si="34"/>
        <v/>
      </c>
      <c r="F119" s="47" t="str">
        <f t="shared" si="34"/>
        <v/>
      </c>
      <c r="G119" s="47" t="str">
        <f t="shared" si="34"/>
        <v/>
      </c>
      <c r="H119" s="47" t="str">
        <f t="shared" si="34"/>
        <v/>
      </c>
      <c r="I119" s="48" t="str">
        <f>IF(I120="","",IF(ISTEXT(I122),"外",""))</f>
        <v/>
      </c>
      <c r="J119" s="48" t="str">
        <f t="shared" ref="J119:AG119" si="35">IF(J120="","",IF(ISTEXT(J122),"外",""))</f>
        <v/>
      </c>
      <c r="K119" s="48" t="str">
        <f t="shared" si="35"/>
        <v/>
      </c>
      <c r="L119" s="48" t="str">
        <f t="shared" si="35"/>
        <v/>
      </c>
      <c r="M119" s="48" t="str">
        <f t="shared" si="35"/>
        <v/>
      </c>
      <c r="N119" s="48" t="str">
        <f t="shared" si="35"/>
        <v/>
      </c>
      <c r="O119" s="48" t="str">
        <f t="shared" si="35"/>
        <v/>
      </c>
      <c r="P119" s="48" t="str">
        <f t="shared" si="35"/>
        <v/>
      </c>
      <c r="Q119" s="48" t="str">
        <f t="shared" si="35"/>
        <v/>
      </c>
      <c r="R119" s="48" t="str">
        <f t="shared" si="35"/>
        <v/>
      </c>
      <c r="S119" s="48" t="str">
        <f t="shared" si="35"/>
        <v/>
      </c>
      <c r="T119" s="48" t="str">
        <f t="shared" si="35"/>
        <v/>
      </c>
      <c r="U119" s="48" t="str">
        <f t="shared" si="35"/>
        <v/>
      </c>
      <c r="V119" s="48" t="str">
        <f t="shared" si="35"/>
        <v/>
      </c>
      <c r="W119" s="48" t="str">
        <f t="shared" si="35"/>
        <v/>
      </c>
      <c r="X119" s="48" t="str">
        <f t="shared" si="35"/>
        <v/>
      </c>
      <c r="Y119" s="48" t="str">
        <f t="shared" si="35"/>
        <v/>
      </c>
      <c r="Z119" s="48" t="str">
        <f t="shared" si="35"/>
        <v/>
      </c>
      <c r="AA119" s="48" t="str">
        <f t="shared" si="35"/>
        <v/>
      </c>
      <c r="AB119" s="48" t="str">
        <f t="shared" si="35"/>
        <v/>
      </c>
      <c r="AC119" s="48" t="str">
        <f t="shared" si="35"/>
        <v/>
      </c>
      <c r="AD119" s="48" t="str">
        <f t="shared" si="35"/>
        <v/>
      </c>
      <c r="AE119" s="48" t="str">
        <f t="shared" si="35"/>
        <v/>
      </c>
      <c r="AF119" s="48" t="str">
        <f t="shared" si="35"/>
        <v/>
      </c>
      <c r="AG119" s="48" t="str">
        <f t="shared" si="35"/>
        <v/>
      </c>
      <c r="AI119" s="14" t="s">
        <v>38</v>
      </c>
      <c r="AJ119" s="41">
        <f>COUNTIF(C119:AG119,"外")</f>
        <v>0</v>
      </c>
      <c r="AL119" s="42"/>
      <c r="AM119" s="42">
        <f>AJ119</f>
        <v>0</v>
      </c>
      <c r="AN119" s="42"/>
      <c r="AO119" s="42"/>
      <c r="AP119" s="42"/>
      <c r="AQ119" s="44"/>
      <c r="AR119" s="44"/>
    </row>
    <row r="120" spans="1:44">
      <c r="B120" s="3" t="s">
        <v>9</v>
      </c>
      <c r="C120" s="31">
        <f>IF(EDATE(B106,1)&gt;$G$9,"",EDATE(B106,1))</f>
        <v>45931</v>
      </c>
      <c r="D120" s="11">
        <f t="shared" ref="D120:AG120" si="36">IF(MONTH($C120)&lt;MONTH($C120+C$1),"",IF(($C120+C$1)&gt;$G$9,"",IF(C120=EOMONTH(($C120-DAY($C120)+D$1),0),"",IF(C120="","",C120+1))))</f>
        <v>45932</v>
      </c>
      <c r="E120" s="11">
        <f t="shared" si="36"/>
        <v>45933</v>
      </c>
      <c r="F120" s="11">
        <f t="shared" si="36"/>
        <v>45934</v>
      </c>
      <c r="G120" s="11">
        <f t="shared" si="36"/>
        <v>45935</v>
      </c>
      <c r="H120" s="11">
        <f t="shared" si="36"/>
        <v>45936</v>
      </c>
      <c r="I120" s="11">
        <f t="shared" si="36"/>
        <v>45937</v>
      </c>
      <c r="J120" s="11">
        <f t="shared" si="36"/>
        <v>45938</v>
      </c>
      <c r="K120" s="11">
        <f t="shared" si="36"/>
        <v>45939</v>
      </c>
      <c r="L120" s="11">
        <f t="shared" si="36"/>
        <v>45940</v>
      </c>
      <c r="M120" s="11">
        <f t="shared" si="36"/>
        <v>45941</v>
      </c>
      <c r="N120" s="11">
        <f t="shared" si="36"/>
        <v>45942</v>
      </c>
      <c r="O120" s="11">
        <f t="shared" si="36"/>
        <v>45943</v>
      </c>
      <c r="P120" s="11">
        <f t="shared" si="36"/>
        <v>45944</v>
      </c>
      <c r="Q120" s="11">
        <f t="shared" si="36"/>
        <v>45945</v>
      </c>
      <c r="R120" s="11">
        <f t="shared" si="36"/>
        <v>45946</v>
      </c>
      <c r="S120" s="11">
        <f t="shared" si="36"/>
        <v>45947</v>
      </c>
      <c r="T120" s="11">
        <f t="shared" si="36"/>
        <v>45948</v>
      </c>
      <c r="U120" s="11">
        <f t="shared" si="36"/>
        <v>45949</v>
      </c>
      <c r="V120" s="11">
        <f t="shared" si="36"/>
        <v>45950</v>
      </c>
      <c r="W120" s="11">
        <f t="shared" si="36"/>
        <v>45951</v>
      </c>
      <c r="X120" s="11">
        <f t="shared" si="36"/>
        <v>45952</v>
      </c>
      <c r="Y120" s="11">
        <f t="shared" si="36"/>
        <v>45953</v>
      </c>
      <c r="Z120" s="11">
        <f t="shared" si="36"/>
        <v>45954</v>
      </c>
      <c r="AA120" s="11">
        <f t="shared" si="36"/>
        <v>45955</v>
      </c>
      <c r="AB120" s="11">
        <f t="shared" si="36"/>
        <v>45956</v>
      </c>
      <c r="AC120" s="11">
        <f t="shared" si="36"/>
        <v>45957</v>
      </c>
      <c r="AD120" s="11">
        <f t="shared" si="36"/>
        <v>45958</v>
      </c>
      <c r="AE120" s="11">
        <f t="shared" si="36"/>
        <v>45959</v>
      </c>
      <c r="AF120" s="11">
        <f t="shared" si="36"/>
        <v>45960</v>
      </c>
      <c r="AG120" s="12">
        <f t="shared" si="36"/>
        <v>45961</v>
      </c>
      <c r="AH120" s="4"/>
      <c r="AI120" s="14" t="s">
        <v>42</v>
      </c>
      <c r="AJ120" s="41">
        <f>COUNT(C120:AG120)-AJ122</f>
        <v>31</v>
      </c>
      <c r="AL120" s="44"/>
      <c r="AM120" s="44"/>
      <c r="AN120" s="44">
        <f>AJ120</f>
        <v>31</v>
      </c>
      <c r="AO120" s="44"/>
      <c r="AP120" s="44"/>
      <c r="AQ120" s="44"/>
      <c r="AR120" s="44"/>
    </row>
    <row r="121" spans="1:44">
      <c r="B121" s="5" t="s">
        <v>4</v>
      </c>
      <c r="C121" s="18" t="str">
        <f t="shared" ref="C121:AG121" si="37">TEXT(C120,"aaa")</f>
        <v>水</v>
      </c>
      <c r="D121" s="16" t="str">
        <f t="shared" si="37"/>
        <v>木</v>
      </c>
      <c r="E121" s="16" t="str">
        <f t="shared" si="37"/>
        <v>金</v>
      </c>
      <c r="F121" s="16" t="str">
        <f t="shared" si="37"/>
        <v>土</v>
      </c>
      <c r="G121" s="16" t="str">
        <f t="shared" si="37"/>
        <v>日</v>
      </c>
      <c r="H121" s="16" t="str">
        <f t="shared" si="37"/>
        <v>月</v>
      </c>
      <c r="I121" s="16" t="str">
        <f t="shared" si="37"/>
        <v>火</v>
      </c>
      <c r="J121" s="16" t="str">
        <f t="shared" si="37"/>
        <v>水</v>
      </c>
      <c r="K121" s="16" t="str">
        <f t="shared" si="37"/>
        <v>木</v>
      </c>
      <c r="L121" s="16" t="str">
        <f t="shared" si="37"/>
        <v>金</v>
      </c>
      <c r="M121" s="16" t="str">
        <f t="shared" si="37"/>
        <v>土</v>
      </c>
      <c r="N121" s="16" t="str">
        <f t="shared" si="37"/>
        <v>日</v>
      </c>
      <c r="O121" s="16" t="str">
        <f t="shared" si="37"/>
        <v>月</v>
      </c>
      <c r="P121" s="16" t="str">
        <f t="shared" si="37"/>
        <v>火</v>
      </c>
      <c r="Q121" s="16" t="str">
        <f t="shared" si="37"/>
        <v>水</v>
      </c>
      <c r="R121" s="16" t="str">
        <f t="shared" si="37"/>
        <v>木</v>
      </c>
      <c r="S121" s="16" t="str">
        <f t="shared" si="37"/>
        <v>金</v>
      </c>
      <c r="T121" s="16" t="str">
        <f t="shared" si="37"/>
        <v>土</v>
      </c>
      <c r="U121" s="16" t="str">
        <f t="shared" si="37"/>
        <v>日</v>
      </c>
      <c r="V121" s="16" t="str">
        <f t="shared" si="37"/>
        <v>月</v>
      </c>
      <c r="W121" s="16" t="str">
        <f t="shared" si="37"/>
        <v>火</v>
      </c>
      <c r="X121" s="16" t="str">
        <f t="shared" si="37"/>
        <v>水</v>
      </c>
      <c r="Y121" s="16" t="str">
        <f t="shared" si="37"/>
        <v>木</v>
      </c>
      <c r="Z121" s="16" t="str">
        <f t="shared" si="37"/>
        <v>金</v>
      </c>
      <c r="AA121" s="16" t="str">
        <f t="shared" si="37"/>
        <v>土</v>
      </c>
      <c r="AB121" s="16" t="str">
        <f t="shared" si="37"/>
        <v>日</v>
      </c>
      <c r="AC121" s="16" t="str">
        <f t="shared" si="37"/>
        <v>月</v>
      </c>
      <c r="AD121" s="16" t="str">
        <f t="shared" si="37"/>
        <v>火</v>
      </c>
      <c r="AE121" s="16" t="str">
        <f t="shared" si="37"/>
        <v>水</v>
      </c>
      <c r="AF121" s="16" t="str">
        <f t="shared" si="37"/>
        <v>木</v>
      </c>
      <c r="AG121" s="17" t="str">
        <f t="shared" si="37"/>
        <v>金</v>
      </c>
      <c r="AH121" s="1"/>
      <c r="AI121" s="14" t="s">
        <v>30</v>
      </c>
      <c r="AJ121" s="41">
        <f>COUNTIFS(C121:AG121,"土",C122:AG122,"")+COUNTIFS(C121:AG121,"日",C122:AG122,"")</f>
        <v>8</v>
      </c>
      <c r="AL121" s="44"/>
      <c r="AM121" s="44"/>
      <c r="AN121" s="44"/>
      <c r="AO121" s="44">
        <f>AJ121</f>
        <v>8</v>
      </c>
      <c r="AP121" s="44"/>
      <c r="AQ121" s="44"/>
      <c r="AR121" s="44"/>
    </row>
    <row r="122" spans="1:44" ht="13.5" customHeight="1">
      <c r="B122" s="91" t="s">
        <v>13</v>
      </c>
      <c r="C122" s="93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116"/>
      <c r="AC122" s="116"/>
      <c r="AD122" s="116"/>
      <c r="AE122" s="90"/>
      <c r="AF122" s="90"/>
      <c r="AG122" s="111"/>
      <c r="AH122" s="1"/>
      <c r="AI122" s="14" t="s">
        <v>43</v>
      </c>
      <c r="AJ122" s="41">
        <f>COUNTA(C122:AG123)</f>
        <v>0</v>
      </c>
      <c r="AL122" s="44"/>
      <c r="AM122" s="44"/>
      <c r="AN122" s="45"/>
      <c r="AO122" s="44"/>
      <c r="AP122" s="44">
        <f>AJ122</f>
        <v>0</v>
      </c>
      <c r="AQ122" s="44"/>
      <c r="AR122" s="44"/>
    </row>
    <row r="123" spans="1:44" ht="13.5" customHeight="1">
      <c r="B123" s="92"/>
      <c r="C123" s="93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117"/>
      <c r="AC123" s="117"/>
      <c r="AD123" s="117"/>
      <c r="AE123" s="90"/>
      <c r="AF123" s="90"/>
      <c r="AG123" s="111"/>
      <c r="AH123" s="1"/>
      <c r="AI123" s="14" t="s">
        <v>29</v>
      </c>
      <c r="AJ123" s="41">
        <f>COUNTA(C124:AG125)</f>
        <v>0</v>
      </c>
      <c r="AL123" s="44"/>
      <c r="AM123" s="44"/>
      <c r="AN123" s="44"/>
      <c r="AO123" s="44"/>
      <c r="AP123" s="44"/>
      <c r="AQ123" s="44">
        <f>AJ123</f>
        <v>0</v>
      </c>
      <c r="AR123" s="44"/>
    </row>
    <row r="124" spans="1:44" ht="13.5" customHeight="1">
      <c r="B124" s="112" t="s">
        <v>0</v>
      </c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24"/>
      <c r="AD124" s="124"/>
      <c r="AE124" s="115"/>
      <c r="AF124" s="115"/>
      <c r="AG124" s="126"/>
      <c r="AH124" s="1"/>
      <c r="AI124" s="14" t="s">
        <v>7</v>
      </c>
      <c r="AJ124" s="7">
        <f>ROUNDDOWN(AJ123/AJ118,3)</f>
        <v>0</v>
      </c>
      <c r="AL124" s="44"/>
      <c r="AM124" s="44"/>
      <c r="AN124" s="44"/>
      <c r="AO124" s="44"/>
      <c r="AP124" s="44"/>
      <c r="AQ124" s="44"/>
      <c r="AR124" s="44"/>
    </row>
    <row r="125" spans="1:44">
      <c r="B125" s="113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25"/>
      <c r="AD125" s="125"/>
      <c r="AE125" s="115"/>
      <c r="AF125" s="115"/>
      <c r="AG125" s="126"/>
      <c r="AH125" s="1"/>
      <c r="AI125" s="14" t="s">
        <v>8</v>
      </c>
      <c r="AJ125" s="6">
        <f>COUNTA(C126:AG126)</f>
        <v>0</v>
      </c>
      <c r="AL125" s="44"/>
      <c r="AM125" s="44"/>
      <c r="AN125" s="44"/>
      <c r="AO125" s="44"/>
      <c r="AP125" s="44"/>
      <c r="AQ125" s="44"/>
      <c r="AR125" s="44">
        <f>AJ125</f>
        <v>0</v>
      </c>
    </row>
    <row r="126" spans="1:44">
      <c r="B126" s="120" t="s">
        <v>5</v>
      </c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29"/>
      <c r="AD126" s="129"/>
      <c r="AE126" s="118"/>
      <c r="AF126" s="118"/>
      <c r="AG126" s="127"/>
      <c r="AH126" s="1"/>
      <c r="AI126" s="14" t="s">
        <v>3</v>
      </c>
      <c r="AJ126" s="7">
        <f>ROUNDDOWN(AJ125/AJ118,3)</f>
        <v>0</v>
      </c>
      <c r="AL126" s="64"/>
      <c r="AM126" s="64"/>
      <c r="AN126" s="64"/>
      <c r="AO126" s="64"/>
      <c r="AP126" s="64"/>
      <c r="AQ126" s="64"/>
      <c r="AR126" s="64"/>
    </row>
    <row r="127" spans="1:44">
      <c r="B127" s="121"/>
      <c r="C127" s="119"/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30"/>
      <c r="AD127" s="130"/>
      <c r="AE127" s="119"/>
      <c r="AF127" s="119"/>
      <c r="AG127" s="128"/>
      <c r="AH127" s="1"/>
      <c r="AI127" s="14" t="s">
        <v>31</v>
      </c>
      <c r="AJ127" s="32" t="str">
        <f>IF(7&gt;COUNT($C120:$AG120),"対象外",IF(OR(AJ125&gt;=AJ121,AJ126&gt;=0.285),"達成","未達成"))</f>
        <v>未達成</v>
      </c>
      <c r="AL127" s="64"/>
      <c r="AM127" s="64"/>
      <c r="AN127" s="64"/>
      <c r="AO127" s="64"/>
      <c r="AP127" s="64"/>
      <c r="AQ127" s="64"/>
      <c r="AR127" s="64"/>
    </row>
    <row r="128" spans="1:44">
      <c r="B128" s="52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1"/>
      <c r="AI128" s="61"/>
      <c r="AJ128" s="62"/>
      <c r="AL128" s="64"/>
      <c r="AM128" s="64"/>
      <c r="AN128" s="64"/>
      <c r="AO128" s="64"/>
      <c r="AP128" s="64"/>
      <c r="AQ128" s="64"/>
      <c r="AR128" s="64"/>
    </row>
    <row r="129" spans="1:44" ht="9.75" customHeight="1">
      <c r="B129" s="63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L129" s="42" t="s">
        <v>41</v>
      </c>
      <c r="AM129" s="42" t="s">
        <v>38</v>
      </c>
      <c r="AN129" s="42" t="s">
        <v>42</v>
      </c>
      <c r="AO129" s="42" t="s">
        <v>30</v>
      </c>
      <c r="AP129" s="42" t="s">
        <v>43</v>
      </c>
      <c r="AQ129" s="42" t="s">
        <v>29</v>
      </c>
      <c r="AR129" s="42" t="s">
        <v>8</v>
      </c>
    </row>
    <row r="130" spans="1:44" ht="13.5" customHeight="1">
      <c r="A130" s="65" t="s">
        <v>16</v>
      </c>
      <c r="B130" s="15">
        <f>C132</f>
        <v>45962</v>
      </c>
      <c r="C130" s="2" t="s">
        <v>15</v>
      </c>
      <c r="D130" s="2"/>
      <c r="E130" s="2"/>
      <c r="F130" s="2"/>
      <c r="J130" s="2"/>
      <c r="K130" s="2"/>
      <c r="L130" s="2"/>
      <c r="P130" s="2"/>
      <c r="Q130" s="2"/>
      <c r="R130" s="2"/>
      <c r="V130" s="2"/>
      <c r="W130" s="2"/>
      <c r="X130" s="2"/>
      <c r="AB130" s="2"/>
      <c r="AC130" s="2"/>
      <c r="AD130" s="2"/>
      <c r="AF130" s="1"/>
      <c r="AI130" s="13" t="s">
        <v>41</v>
      </c>
      <c r="AJ130" s="46">
        <f>COUNT(C132:AG132)-AJ131</f>
        <v>30</v>
      </c>
      <c r="AL130" s="43">
        <f>AJ130</f>
        <v>30</v>
      </c>
      <c r="AM130" s="42"/>
      <c r="AN130" s="42"/>
      <c r="AO130" s="42"/>
      <c r="AP130" s="42"/>
      <c r="AQ130" s="44"/>
      <c r="AR130" s="44"/>
    </row>
    <row r="131" spans="1:44" ht="13.5" customHeight="1">
      <c r="B131" s="34" t="s">
        <v>39</v>
      </c>
      <c r="C131" s="47" t="str">
        <f>IF(C132="","",IF(OR(ISTEXT(C134),COUNT($C132:$AG132)&lt;7),"外",""))</f>
        <v/>
      </c>
      <c r="D131" s="47" t="str">
        <f t="shared" ref="D131:H131" si="38">IF(D132="","",IF(OR(ISTEXT(D134),COUNT($C132:$AG132)&lt;7),"外",""))</f>
        <v/>
      </c>
      <c r="E131" s="47" t="str">
        <f t="shared" si="38"/>
        <v/>
      </c>
      <c r="F131" s="47" t="str">
        <f t="shared" si="38"/>
        <v/>
      </c>
      <c r="G131" s="47" t="str">
        <f t="shared" si="38"/>
        <v/>
      </c>
      <c r="H131" s="47" t="str">
        <f t="shared" si="38"/>
        <v/>
      </c>
      <c r="I131" s="48" t="str">
        <f>IF(I132="","",IF(ISTEXT(I134),"外",""))</f>
        <v/>
      </c>
      <c r="J131" s="48" t="str">
        <f t="shared" ref="J131:AG131" si="39">IF(J132="","",IF(ISTEXT(J134),"外",""))</f>
        <v/>
      </c>
      <c r="K131" s="48" t="str">
        <f t="shared" si="39"/>
        <v/>
      </c>
      <c r="L131" s="48" t="str">
        <f t="shared" si="39"/>
        <v/>
      </c>
      <c r="M131" s="48" t="str">
        <f t="shared" si="39"/>
        <v/>
      </c>
      <c r="N131" s="48" t="str">
        <f t="shared" si="39"/>
        <v/>
      </c>
      <c r="O131" s="48" t="str">
        <f t="shared" si="39"/>
        <v/>
      </c>
      <c r="P131" s="48" t="str">
        <f t="shared" si="39"/>
        <v/>
      </c>
      <c r="Q131" s="48" t="str">
        <f t="shared" si="39"/>
        <v/>
      </c>
      <c r="R131" s="48" t="str">
        <f t="shared" si="39"/>
        <v/>
      </c>
      <c r="S131" s="48" t="str">
        <f t="shared" si="39"/>
        <v/>
      </c>
      <c r="T131" s="48" t="str">
        <f t="shared" si="39"/>
        <v/>
      </c>
      <c r="U131" s="48" t="str">
        <f t="shared" si="39"/>
        <v/>
      </c>
      <c r="V131" s="48" t="str">
        <f t="shared" si="39"/>
        <v/>
      </c>
      <c r="W131" s="48" t="str">
        <f t="shared" si="39"/>
        <v/>
      </c>
      <c r="X131" s="48" t="str">
        <f t="shared" si="39"/>
        <v/>
      </c>
      <c r="Y131" s="48" t="str">
        <f t="shared" si="39"/>
        <v/>
      </c>
      <c r="Z131" s="48" t="str">
        <f t="shared" si="39"/>
        <v/>
      </c>
      <c r="AA131" s="48" t="str">
        <f t="shared" si="39"/>
        <v/>
      </c>
      <c r="AB131" s="48" t="str">
        <f t="shared" si="39"/>
        <v/>
      </c>
      <c r="AC131" s="48" t="str">
        <f t="shared" si="39"/>
        <v/>
      </c>
      <c r="AD131" s="48" t="str">
        <f t="shared" si="39"/>
        <v/>
      </c>
      <c r="AE131" s="48" t="str">
        <f t="shared" si="39"/>
        <v/>
      </c>
      <c r="AF131" s="48" t="str">
        <f t="shared" si="39"/>
        <v/>
      </c>
      <c r="AG131" s="48" t="str">
        <f t="shared" si="39"/>
        <v/>
      </c>
      <c r="AI131" s="14" t="s">
        <v>38</v>
      </c>
      <c r="AJ131" s="41">
        <f>COUNTIF(C131:AG131,"外")</f>
        <v>0</v>
      </c>
      <c r="AL131" s="42"/>
      <c r="AM131" s="42">
        <f>AJ131</f>
        <v>0</v>
      </c>
      <c r="AN131" s="42"/>
      <c r="AO131" s="42"/>
      <c r="AP131" s="42"/>
      <c r="AQ131" s="44"/>
      <c r="AR131" s="44"/>
    </row>
    <row r="132" spans="1:44">
      <c r="B132" s="3" t="s">
        <v>9</v>
      </c>
      <c r="C132" s="30">
        <f>IF(EDATE(B118,1)&gt;$G$9,"",EDATE(B118,1))</f>
        <v>45962</v>
      </c>
      <c r="D132" s="11">
        <f>IF(MONTH($C132)&lt;MONTH($C132+C$1),"",IF(($C132+C$1)&gt;$G$9,"",IF(C132=EOMONTH(($C132-DAY($C132)+D$1),0),"",IF(C132="","",C132+1))))</f>
        <v>45963</v>
      </c>
      <c r="E132" s="11">
        <f t="shared" ref="E132:AG132" si="40">IF(MONTH($C132)&lt;MONTH($C132+D$1),"",IF(($C132+D$1)&gt;$G$9,"",IF(D132=EOMONTH(($C132-DAY($C132)+E$1),0),"",IF(D132="","",D132+1))))</f>
        <v>45964</v>
      </c>
      <c r="F132" s="11">
        <f t="shared" si="40"/>
        <v>45965</v>
      </c>
      <c r="G132" s="11">
        <f t="shared" si="40"/>
        <v>45966</v>
      </c>
      <c r="H132" s="11">
        <f t="shared" si="40"/>
        <v>45967</v>
      </c>
      <c r="I132" s="11">
        <f t="shared" si="40"/>
        <v>45968</v>
      </c>
      <c r="J132" s="11">
        <f t="shared" si="40"/>
        <v>45969</v>
      </c>
      <c r="K132" s="11">
        <f t="shared" si="40"/>
        <v>45970</v>
      </c>
      <c r="L132" s="11">
        <f t="shared" si="40"/>
        <v>45971</v>
      </c>
      <c r="M132" s="11">
        <f t="shared" si="40"/>
        <v>45972</v>
      </c>
      <c r="N132" s="11">
        <f t="shared" si="40"/>
        <v>45973</v>
      </c>
      <c r="O132" s="11">
        <f t="shared" si="40"/>
        <v>45974</v>
      </c>
      <c r="P132" s="11">
        <f t="shared" si="40"/>
        <v>45975</v>
      </c>
      <c r="Q132" s="11">
        <f t="shared" si="40"/>
        <v>45976</v>
      </c>
      <c r="R132" s="11">
        <f t="shared" si="40"/>
        <v>45977</v>
      </c>
      <c r="S132" s="11">
        <f t="shared" si="40"/>
        <v>45978</v>
      </c>
      <c r="T132" s="11">
        <f t="shared" si="40"/>
        <v>45979</v>
      </c>
      <c r="U132" s="11">
        <f t="shared" si="40"/>
        <v>45980</v>
      </c>
      <c r="V132" s="11">
        <f t="shared" si="40"/>
        <v>45981</v>
      </c>
      <c r="W132" s="11">
        <f t="shared" si="40"/>
        <v>45982</v>
      </c>
      <c r="X132" s="11">
        <f t="shared" si="40"/>
        <v>45983</v>
      </c>
      <c r="Y132" s="11">
        <f t="shared" si="40"/>
        <v>45984</v>
      </c>
      <c r="Z132" s="11">
        <f t="shared" si="40"/>
        <v>45985</v>
      </c>
      <c r="AA132" s="11">
        <f t="shared" si="40"/>
        <v>45986</v>
      </c>
      <c r="AB132" s="11">
        <f t="shared" si="40"/>
        <v>45987</v>
      </c>
      <c r="AC132" s="11">
        <f t="shared" si="40"/>
        <v>45988</v>
      </c>
      <c r="AD132" s="11">
        <f t="shared" si="40"/>
        <v>45989</v>
      </c>
      <c r="AE132" s="11">
        <f t="shared" si="40"/>
        <v>45990</v>
      </c>
      <c r="AF132" s="11">
        <f t="shared" si="40"/>
        <v>45991</v>
      </c>
      <c r="AG132" s="12" t="str">
        <f t="shared" si="40"/>
        <v/>
      </c>
      <c r="AH132" s="4"/>
      <c r="AI132" s="14" t="s">
        <v>42</v>
      </c>
      <c r="AJ132" s="41">
        <f>COUNT(C132:AG132)-AJ134</f>
        <v>30</v>
      </c>
      <c r="AL132" s="44"/>
      <c r="AM132" s="44"/>
      <c r="AN132" s="44">
        <f>AJ132</f>
        <v>30</v>
      </c>
      <c r="AO132" s="44"/>
      <c r="AP132" s="44"/>
      <c r="AQ132" s="44"/>
      <c r="AR132" s="44"/>
    </row>
    <row r="133" spans="1:44">
      <c r="B133" s="5" t="s">
        <v>4</v>
      </c>
      <c r="C133" s="21" t="str">
        <f t="shared" ref="C133:AG133" si="41">TEXT(C132,"aaa")</f>
        <v>土</v>
      </c>
      <c r="D133" s="16" t="str">
        <f t="shared" si="41"/>
        <v>日</v>
      </c>
      <c r="E133" s="16" t="str">
        <f t="shared" si="41"/>
        <v>月</v>
      </c>
      <c r="F133" s="16" t="str">
        <f t="shared" si="41"/>
        <v>火</v>
      </c>
      <c r="G133" s="16" t="str">
        <f t="shared" si="41"/>
        <v>水</v>
      </c>
      <c r="H133" s="16" t="str">
        <f t="shared" si="41"/>
        <v>木</v>
      </c>
      <c r="I133" s="16" t="str">
        <f t="shared" si="41"/>
        <v>金</v>
      </c>
      <c r="J133" s="16" t="str">
        <f t="shared" si="41"/>
        <v>土</v>
      </c>
      <c r="K133" s="16" t="str">
        <f t="shared" si="41"/>
        <v>日</v>
      </c>
      <c r="L133" s="16" t="str">
        <f t="shared" si="41"/>
        <v>月</v>
      </c>
      <c r="M133" s="16" t="str">
        <f t="shared" si="41"/>
        <v>火</v>
      </c>
      <c r="N133" s="16" t="str">
        <f t="shared" si="41"/>
        <v>水</v>
      </c>
      <c r="O133" s="16" t="str">
        <f t="shared" si="41"/>
        <v>木</v>
      </c>
      <c r="P133" s="16" t="str">
        <f t="shared" si="41"/>
        <v>金</v>
      </c>
      <c r="Q133" s="16" t="str">
        <f t="shared" si="41"/>
        <v>土</v>
      </c>
      <c r="R133" s="16" t="str">
        <f t="shared" si="41"/>
        <v>日</v>
      </c>
      <c r="S133" s="16" t="str">
        <f t="shared" si="41"/>
        <v>月</v>
      </c>
      <c r="T133" s="16" t="str">
        <f t="shared" si="41"/>
        <v>火</v>
      </c>
      <c r="U133" s="16" t="str">
        <f t="shared" si="41"/>
        <v>水</v>
      </c>
      <c r="V133" s="16" t="str">
        <f t="shared" si="41"/>
        <v>木</v>
      </c>
      <c r="W133" s="16" t="str">
        <f t="shared" si="41"/>
        <v>金</v>
      </c>
      <c r="X133" s="16" t="str">
        <f t="shared" si="41"/>
        <v>土</v>
      </c>
      <c r="Y133" s="16" t="str">
        <f t="shared" si="41"/>
        <v>日</v>
      </c>
      <c r="Z133" s="16" t="str">
        <f t="shared" si="41"/>
        <v>月</v>
      </c>
      <c r="AA133" s="16" t="str">
        <f t="shared" si="41"/>
        <v>火</v>
      </c>
      <c r="AB133" s="16" t="str">
        <f t="shared" si="41"/>
        <v>水</v>
      </c>
      <c r="AC133" s="16" t="str">
        <f t="shared" si="41"/>
        <v>木</v>
      </c>
      <c r="AD133" s="16" t="str">
        <f t="shared" si="41"/>
        <v>金</v>
      </c>
      <c r="AE133" s="16" t="str">
        <f t="shared" si="41"/>
        <v>土</v>
      </c>
      <c r="AF133" s="16" t="str">
        <f t="shared" si="41"/>
        <v>日</v>
      </c>
      <c r="AG133" s="17" t="str">
        <f t="shared" si="41"/>
        <v/>
      </c>
      <c r="AH133" s="1"/>
      <c r="AI133" s="14" t="s">
        <v>30</v>
      </c>
      <c r="AJ133" s="41">
        <f>COUNTIFS(C133:AG133,"土",C134:AG134,"")+COUNTIFS(C133:AG133,"日",C134:AG134,"")</f>
        <v>10</v>
      </c>
      <c r="AL133" s="44"/>
      <c r="AM133" s="44"/>
      <c r="AN133" s="44"/>
      <c r="AO133" s="44">
        <f>AJ133</f>
        <v>10</v>
      </c>
      <c r="AP133" s="44"/>
      <c r="AQ133" s="44"/>
      <c r="AR133" s="44"/>
    </row>
    <row r="134" spans="1:44" ht="13.5" customHeight="1">
      <c r="B134" s="91" t="s">
        <v>13</v>
      </c>
      <c r="C134" s="93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116"/>
      <c r="AC134" s="116"/>
      <c r="AD134" s="116"/>
      <c r="AE134" s="90"/>
      <c r="AF134" s="90"/>
      <c r="AG134" s="111"/>
      <c r="AH134" s="1"/>
      <c r="AI134" s="14" t="s">
        <v>43</v>
      </c>
      <c r="AJ134" s="41">
        <f>COUNTA(C134:AG135)</f>
        <v>0</v>
      </c>
      <c r="AL134" s="44"/>
      <c r="AM134" s="44"/>
      <c r="AN134" s="45"/>
      <c r="AO134" s="44"/>
      <c r="AP134" s="44">
        <f>AJ134</f>
        <v>0</v>
      </c>
      <c r="AQ134" s="44"/>
      <c r="AR134" s="44"/>
    </row>
    <row r="135" spans="1:44" ht="13.5" customHeight="1">
      <c r="B135" s="92"/>
      <c r="C135" s="93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117"/>
      <c r="AC135" s="117"/>
      <c r="AD135" s="117"/>
      <c r="AE135" s="90"/>
      <c r="AF135" s="90"/>
      <c r="AG135" s="111"/>
      <c r="AH135" s="1"/>
      <c r="AI135" s="14" t="s">
        <v>29</v>
      </c>
      <c r="AJ135" s="41">
        <f>COUNTA(C136:AG137)</f>
        <v>0</v>
      </c>
      <c r="AL135" s="44"/>
      <c r="AM135" s="44"/>
      <c r="AN135" s="44"/>
      <c r="AO135" s="44"/>
      <c r="AP135" s="44"/>
      <c r="AQ135" s="44">
        <f>AJ135</f>
        <v>0</v>
      </c>
      <c r="AR135" s="44"/>
    </row>
    <row r="136" spans="1:44" ht="13.5" customHeight="1">
      <c r="B136" s="112" t="s">
        <v>0</v>
      </c>
      <c r="C136" s="114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24"/>
      <c r="AC136" s="124"/>
      <c r="AD136" s="124"/>
      <c r="AE136" s="115"/>
      <c r="AF136" s="115"/>
      <c r="AG136" s="126"/>
      <c r="AH136" s="1"/>
      <c r="AI136" s="14" t="s">
        <v>7</v>
      </c>
      <c r="AJ136" s="7">
        <f>ROUNDDOWN(AJ135/AJ130,3)</f>
        <v>0</v>
      </c>
      <c r="AL136" s="44"/>
      <c r="AM136" s="44"/>
      <c r="AN136" s="44"/>
      <c r="AO136" s="44"/>
      <c r="AP136" s="44"/>
      <c r="AQ136" s="44"/>
      <c r="AR136" s="44"/>
    </row>
    <row r="137" spans="1:44">
      <c r="B137" s="113"/>
      <c r="C137" s="114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24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25"/>
      <c r="AC137" s="125"/>
      <c r="AD137" s="125"/>
      <c r="AE137" s="115"/>
      <c r="AF137" s="115"/>
      <c r="AG137" s="126"/>
      <c r="AH137" s="1"/>
      <c r="AI137" s="14" t="s">
        <v>8</v>
      </c>
      <c r="AJ137" s="6">
        <f>COUNTA(C138:AG138)</f>
        <v>0</v>
      </c>
      <c r="AL137" s="44"/>
      <c r="AM137" s="44"/>
      <c r="AN137" s="44"/>
      <c r="AO137" s="44"/>
      <c r="AP137" s="44"/>
      <c r="AQ137" s="44"/>
      <c r="AR137" s="44">
        <f>AJ137</f>
        <v>0</v>
      </c>
    </row>
    <row r="138" spans="1:44">
      <c r="B138" s="120" t="s">
        <v>5</v>
      </c>
      <c r="C138" s="132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29"/>
      <c r="Q138" s="118"/>
      <c r="R138" s="118"/>
      <c r="S138" s="129"/>
      <c r="T138" s="129"/>
      <c r="U138" s="129"/>
      <c r="V138" s="129"/>
      <c r="W138" s="129"/>
      <c r="X138" s="118"/>
      <c r="Y138" s="118"/>
      <c r="Z138" s="129"/>
      <c r="AA138" s="129"/>
      <c r="AB138" s="129"/>
      <c r="AC138" s="129"/>
      <c r="AD138" s="129"/>
      <c r="AE138" s="118"/>
      <c r="AF138" s="118"/>
      <c r="AG138" s="143"/>
      <c r="AH138" s="1"/>
      <c r="AI138" s="14" t="s">
        <v>3</v>
      </c>
      <c r="AJ138" s="7">
        <f>ROUNDDOWN(AJ137/AJ130,3)</f>
        <v>0</v>
      </c>
      <c r="AL138" s="64"/>
      <c r="AM138" s="64"/>
      <c r="AN138" s="64"/>
      <c r="AO138" s="64"/>
      <c r="AP138" s="64"/>
      <c r="AQ138" s="64"/>
      <c r="AR138" s="64"/>
    </row>
    <row r="139" spans="1:44">
      <c r="B139" s="121"/>
      <c r="C139" s="133"/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34"/>
      <c r="Q139" s="119"/>
      <c r="R139" s="119"/>
      <c r="S139" s="134"/>
      <c r="T139" s="134"/>
      <c r="U139" s="134"/>
      <c r="V139" s="134"/>
      <c r="W139" s="134"/>
      <c r="X139" s="119"/>
      <c r="Y139" s="119"/>
      <c r="Z139" s="134"/>
      <c r="AA139" s="134"/>
      <c r="AB139" s="134"/>
      <c r="AC139" s="134"/>
      <c r="AD139" s="134"/>
      <c r="AE139" s="119"/>
      <c r="AF139" s="119"/>
      <c r="AG139" s="144"/>
      <c r="AH139" s="1"/>
      <c r="AI139" s="14" t="s">
        <v>31</v>
      </c>
      <c r="AJ139" s="32" t="str">
        <f>IF(7&gt;COUNT($C132:$AG132),"対象外",IF(OR(AJ137&gt;=AJ133,AJ138&gt;=0.285),"達成","未達成"))</f>
        <v>未達成</v>
      </c>
      <c r="AL139" s="64"/>
      <c r="AM139" s="64"/>
      <c r="AN139" s="64"/>
      <c r="AO139" s="64"/>
      <c r="AP139" s="64"/>
      <c r="AQ139" s="64"/>
      <c r="AR139" s="64"/>
    </row>
    <row r="140" spans="1:44">
      <c r="B140" s="52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1"/>
      <c r="AI140" s="61"/>
      <c r="AJ140" s="62"/>
      <c r="AL140" s="64"/>
      <c r="AM140" s="64"/>
      <c r="AN140" s="64"/>
      <c r="AO140" s="64"/>
      <c r="AP140" s="64"/>
      <c r="AQ140" s="64"/>
      <c r="AR140" s="64"/>
    </row>
    <row r="141" spans="1:44" ht="9.75" customHeight="1"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1"/>
      <c r="AI141" s="36"/>
      <c r="AJ141" s="37"/>
      <c r="AL141" s="42" t="s">
        <v>41</v>
      </c>
      <c r="AM141" s="42" t="s">
        <v>38</v>
      </c>
      <c r="AN141" s="42" t="s">
        <v>42</v>
      </c>
      <c r="AO141" s="42" t="s">
        <v>30</v>
      </c>
      <c r="AP141" s="42" t="s">
        <v>43</v>
      </c>
      <c r="AQ141" s="42" t="s">
        <v>29</v>
      </c>
      <c r="AR141" s="42" t="s">
        <v>8</v>
      </c>
    </row>
    <row r="142" spans="1:44" ht="13.5" customHeight="1">
      <c r="A142" s="65" t="s">
        <v>16</v>
      </c>
      <c r="B142" s="15">
        <f>C144</f>
        <v>45992</v>
      </c>
      <c r="C142" s="2" t="s">
        <v>15</v>
      </c>
      <c r="D142" s="2"/>
      <c r="E142" s="2"/>
      <c r="F142" s="2"/>
      <c r="J142" s="2"/>
      <c r="K142" s="2"/>
      <c r="L142" s="2"/>
      <c r="P142" s="2"/>
      <c r="Q142" s="2"/>
      <c r="R142" s="2"/>
      <c r="V142" s="2"/>
      <c r="W142" s="2"/>
      <c r="X142" s="2"/>
      <c r="AB142" s="2"/>
      <c r="AC142" s="2"/>
      <c r="AD142" s="2"/>
      <c r="AF142" s="1"/>
      <c r="AI142" s="13" t="s">
        <v>41</v>
      </c>
      <c r="AJ142" s="46">
        <f>COUNT(C144:AG144)-AJ143</f>
        <v>31</v>
      </c>
      <c r="AL142" s="43">
        <f>AJ142</f>
        <v>31</v>
      </c>
      <c r="AM142" s="42"/>
      <c r="AN142" s="42"/>
      <c r="AO142" s="42"/>
      <c r="AP142" s="42"/>
      <c r="AQ142" s="44"/>
      <c r="AR142" s="44"/>
    </row>
    <row r="143" spans="1:44" ht="13.5" customHeight="1">
      <c r="B143" s="34" t="s">
        <v>39</v>
      </c>
      <c r="C143" s="47" t="str">
        <f>IF(C144="","",IF(OR(ISTEXT(C146),COUNT($C144:$AG144)&lt;7),"外",""))</f>
        <v/>
      </c>
      <c r="D143" s="47" t="str">
        <f t="shared" ref="D143:H143" si="42">IF(D144="","",IF(OR(ISTEXT(D146),COUNT($C144:$AG144)&lt;7),"外",""))</f>
        <v/>
      </c>
      <c r="E143" s="47" t="str">
        <f t="shared" si="42"/>
        <v/>
      </c>
      <c r="F143" s="47" t="str">
        <f t="shared" si="42"/>
        <v/>
      </c>
      <c r="G143" s="47" t="str">
        <f t="shared" si="42"/>
        <v/>
      </c>
      <c r="H143" s="47" t="str">
        <f t="shared" si="42"/>
        <v/>
      </c>
      <c r="I143" s="48" t="str">
        <f>IF(I144="","",IF(ISTEXT(I146),"外",""))</f>
        <v/>
      </c>
      <c r="J143" s="48" t="str">
        <f t="shared" ref="J143:AG143" si="43">IF(J144="","",IF(ISTEXT(J146),"外",""))</f>
        <v/>
      </c>
      <c r="K143" s="48" t="str">
        <f t="shared" si="43"/>
        <v/>
      </c>
      <c r="L143" s="48" t="str">
        <f t="shared" si="43"/>
        <v/>
      </c>
      <c r="M143" s="48" t="str">
        <f t="shared" si="43"/>
        <v/>
      </c>
      <c r="N143" s="48" t="str">
        <f t="shared" si="43"/>
        <v/>
      </c>
      <c r="O143" s="48" t="str">
        <f t="shared" si="43"/>
        <v/>
      </c>
      <c r="P143" s="48" t="str">
        <f t="shared" si="43"/>
        <v/>
      </c>
      <c r="Q143" s="48" t="str">
        <f t="shared" si="43"/>
        <v/>
      </c>
      <c r="R143" s="48" t="str">
        <f t="shared" si="43"/>
        <v/>
      </c>
      <c r="S143" s="48" t="str">
        <f t="shared" si="43"/>
        <v/>
      </c>
      <c r="T143" s="48" t="str">
        <f t="shared" si="43"/>
        <v/>
      </c>
      <c r="U143" s="48" t="str">
        <f t="shared" si="43"/>
        <v/>
      </c>
      <c r="V143" s="48" t="str">
        <f t="shared" si="43"/>
        <v/>
      </c>
      <c r="W143" s="48" t="str">
        <f t="shared" si="43"/>
        <v/>
      </c>
      <c r="X143" s="48" t="str">
        <f t="shared" si="43"/>
        <v/>
      </c>
      <c r="Y143" s="48" t="str">
        <f t="shared" si="43"/>
        <v/>
      </c>
      <c r="Z143" s="48" t="str">
        <f t="shared" si="43"/>
        <v/>
      </c>
      <c r="AA143" s="48" t="str">
        <f t="shared" si="43"/>
        <v/>
      </c>
      <c r="AB143" s="48" t="str">
        <f t="shared" si="43"/>
        <v/>
      </c>
      <c r="AC143" s="48" t="str">
        <f t="shared" si="43"/>
        <v/>
      </c>
      <c r="AD143" s="48" t="str">
        <f t="shared" si="43"/>
        <v/>
      </c>
      <c r="AE143" s="48" t="str">
        <f t="shared" si="43"/>
        <v/>
      </c>
      <c r="AF143" s="48" t="str">
        <f t="shared" si="43"/>
        <v/>
      </c>
      <c r="AG143" s="48" t="str">
        <f t="shared" si="43"/>
        <v/>
      </c>
      <c r="AI143" s="14" t="s">
        <v>38</v>
      </c>
      <c r="AJ143" s="41">
        <f>COUNTIF(C143:AG143,"外")</f>
        <v>0</v>
      </c>
      <c r="AL143" s="42"/>
      <c r="AM143" s="42">
        <f>AJ143</f>
        <v>0</v>
      </c>
      <c r="AN143" s="42"/>
      <c r="AO143" s="42"/>
      <c r="AP143" s="42"/>
      <c r="AQ143" s="44"/>
      <c r="AR143" s="44"/>
    </row>
    <row r="144" spans="1:44">
      <c r="B144" s="3" t="s">
        <v>9</v>
      </c>
      <c r="C144" s="30">
        <f>IF(EDATE(B130,1)&gt;$G$9,"",EDATE(B130,1))</f>
        <v>45992</v>
      </c>
      <c r="D144" s="11">
        <f>IF(MONTH($C144)&lt;MONTH($C144+C$1),"",IF(($C144+C$1)&gt;$G$9,"",IF(C144=EOMONTH(($C144-DAY($C144)+D$1),0),"",IF(C144="","",C144+1))))</f>
        <v>45993</v>
      </c>
      <c r="E144" s="11">
        <f t="shared" ref="E144:AG144" si="44">IF(MONTH($C144)&lt;MONTH($C144+D$1),"",IF(($C144+D$1)&gt;$G$9,"",IF(D144=EOMONTH(($C144-DAY($C144)+E$1),0),"",IF(D144="","",D144+1))))</f>
        <v>45994</v>
      </c>
      <c r="F144" s="11">
        <f t="shared" si="44"/>
        <v>45995</v>
      </c>
      <c r="G144" s="11">
        <f t="shared" si="44"/>
        <v>45996</v>
      </c>
      <c r="H144" s="11">
        <f t="shared" si="44"/>
        <v>45997</v>
      </c>
      <c r="I144" s="11">
        <f t="shared" si="44"/>
        <v>45998</v>
      </c>
      <c r="J144" s="11">
        <f t="shared" si="44"/>
        <v>45999</v>
      </c>
      <c r="K144" s="11">
        <f t="shared" si="44"/>
        <v>46000</v>
      </c>
      <c r="L144" s="11">
        <f t="shared" si="44"/>
        <v>46001</v>
      </c>
      <c r="M144" s="11">
        <f t="shared" si="44"/>
        <v>46002</v>
      </c>
      <c r="N144" s="11">
        <f t="shared" si="44"/>
        <v>46003</v>
      </c>
      <c r="O144" s="11">
        <f t="shared" si="44"/>
        <v>46004</v>
      </c>
      <c r="P144" s="11">
        <f t="shared" si="44"/>
        <v>46005</v>
      </c>
      <c r="Q144" s="11">
        <f t="shared" si="44"/>
        <v>46006</v>
      </c>
      <c r="R144" s="11">
        <f t="shared" si="44"/>
        <v>46007</v>
      </c>
      <c r="S144" s="11">
        <f t="shared" si="44"/>
        <v>46008</v>
      </c>
      <c r="T144" s="11">
        <f t="shared" si="44"/>
        <v>46009</v>
      </c>
      <c r="U144" s="11">
        <f t="shared" si="44"/>
        <v>46010</v>
      </c>
      <c r="V144" s="11">
        <f t="shared" si="44"/>
        <v>46011</v>
      </c>
      <c r="W144" s="11">
        <f t="shared" si="44"/>
        <v>46012</v>
      </c>
      <c r="X144" s="11">
        <f t="shared" si="44"/>
        <v>46013</v>
      </c>
      <c r="Y144" s="11">
        <f t="shared" si="44"/>
        <v>46014</v>
      </c>
      <c r="Z144" s="11">
        <f t="shared" si="44"/>
        <v>46015</v>
      </c>
      <c r="AA144" s="11">
        <f t="shared" si="44"/>
        <v>46016</v>
      </c>
      <c r="AB144" s="11">
        <f t="shared" si="44"/>
        <v>46017</v>
      </c>
      <c r="AC144" s="11">
        <f t="shared" si="44"/>
        <v>46018</v>
      </c>
      <c r="AD144" s="11">
        <f t="shared" si="44"/>
        <v>46019</v>
      </c>
      <c r="AE144" s="11">
        <f t="shared" si="44"/>
        <v>46020</v>
      </c>
      <c r="AF144" s="11">
        <f t="shared" si="44"/>
        <v>46021</v>
      </c>
      <c r="AG144" s="12">
        <f t="shared" si="44"/>
        <v>46022</v>
      </c>
      <c r="AH144" s="4"/>
      <c r="AI144" s="14" t="s">
        <v>42</v>
      </c>
      <c r="AJ144" s="41">
        <f>COUNT(C144:AG144)-AJ146</f>
        <v>31</v>
      </c>
      <c r="AL144" s="44"/>
      <c r="AM144" s="44"/>
      <c r="AN144" s="44">
        <f>AJ144</f>
        <v>31</v>
      </c>
      <c r="AO144" s="44"/>
      <c r="AP144" s="44"/>
      <c r="AQ144" s="44"/>
      <c r="AR144" s="44"/>
    </row>
    <row r="145" spans="1:44">
      <c r="B145" s="5" t="s">
        <v>4</v>
      </c>
      <c r="C145" s="21" t="str">
        <f t="shared" ref="C145:AG145" si="45">TEXT(C144,"aaa")</f>
        <v>月</v>
      </c>
      <c r="D145" s="16" t="str">
        <f t="shared" si="45"/>
        <v>火</v>
      </c>
      <c r="E145" s="16" t="str">
        <f t="shared" si="45"/>
        <v>水</v>
      </c>
      <c r="F145" s="16" t="str">
        <f t="shared" si="45"/>
        <v>木</v>
      </c>
      <c r="G145" s="16" t="str">
        <f t="shared" si="45"/>
        <v>金</v>
      </c>
      <c r="H145" s="16" t="str">
        <f t="shared" si="45"/>
        <v>土</v>
      </c>
      <c r="I145" s="16" t="str">
        <f t="shared" si="45"/>
        <v>日</v>
      </c>
      <c r="J145" s="16" t="str">
        <f t="shared" si="45"/>
        <v>月</v>
      </c>
      <c r="K145" s="16" t="str">
        <f t="shared" si="45"/>
        <v>火</v>
      </c>
      <c r="L145" s="16" t="str">
        <f t="shared" si="45"/>
        <v>水</v>
      </c>
      <c r="M145" s="16" t="str">
        <f t="shared" si="45"/>
        <v>木</v>
      </c>
      <c r="N145" s="16" t="str">
        <f t="shared" si="45"/>
        <v>金</v>
      </c>
      <c r="O145" s="16" t="str">
        <f t="shared" si="45"/>
        <v>土</v>
      </c>
      <c r="P145" s="16" t="str">
        <f t="shared" si="45"/>
        <v>日</v>
      </c>
      <c r="Q145" s="16" t="str">
        <f t="shared" si="45"/>
        <v>月</v>
      </c>
      <c r="R145" s="16" t="str">
        <f t="shared" si="45"/>
        <v>火</v>
      </c>
      <c r="S145" s="16" t="str">
        <f t="shared" si="45"/>
        <v>水</v>
      </c>
      <c r="T145" s="16" t="str">
        <f t="shared" si="45"/>
        <v>木</v>
      </c>
      <c r="U145" s="16" t="str">
        <f t="shared" si="45"/>
        <v>金</v>
      </c>
      <c r="V145" s="16" t="str">
        <f t="shared" si="45"/>
        <v>土</v>
      </c>
      <c r="W145" s="16" t="str">
        <f t="shared" si="45"/>
        <v>日</v>
      </c>
      <c r="X145" s="16" t="str">
        <f t="shared" si="45"/>
        <v>月</v>
      </c>
      <c r="Y145" s="16" t="str">
        <f t="shared" si="45"/>
        <v>火</v>
      </c>
      <c r="Z145" s="16" t="str">
        <f t="shared" si="45"/>
        <v>水</v>
      </c>
      <c r="AA145" s="16" t="str">
        <f t="shared" si="45"/>
        <v>木</v>
      </c>
      <c r="AB145" s="16" t="str">
        <f t="shared" si="45"/>
        <v>金</v>
      </c>
      <c r="AC145" s="16" t="str">
        <f t="shared" si="45"/>
        <v>土</v>
      </c>
      <c r="AD145" s="16" t="str">
        <f t="shared" si="45"/>
        <v>日</v>
      </c>
      <c r="AE145" s="16" t="str">
        <f t="shared" si="45"/>
        <v>月</v>
      </c>
      <c r="AF145" s="16" t="str">
        <f t="shared" si="45"/>
        <v>火</v>
      </c>
      <c r="AG145" s="17" t="str">
        <f t="shared" si="45"/>
        <v>水</v>
      </c>
      <c r="AH145" s="1"/>
      <c r="AI145" s="14" t="s">
        <v>30</v>
      </c>
      <c r="AJ145" s="41">
        <f>COUNTIFS(C145:AG145,"土",C146:AG146,"")+COUNTIFS(C145:AG145,"日",C146:AG146,"")</f>
        <v>8</v>
      </c>
      <c r="AL145" s="44"/>
      <c r="AM145" s="44"/>
      <c r="AN145" s="44"/>
      <c r="AO145" s="44">
        <f>AJ145</f>
        <v>8</v>
      </c>
      <c r="AP145" s="44"/>
      <c r="AQ145" s="44"/>
      <c r="AR145" s="44"/>
    </row>
    <row r="146" spans="1:44" ht="13.5" customHeight="1">
      <c r="B146" s="91" t="s">
        <v>13</v>
      </c>
      <c r="C146" s="93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116"/>
      <c r="AC146" s="116"/>
      <c r="AD146" s="116"/>
      <c r="AE146" s="90"/>
      <c r="AF146" s="90"/>
      <c r="AG146" s="111"/>
      <c r="AH146" s="1"/>
      <c r="AI146" s="14" t="s">
        <v>43</v>
      </c>
      <c r="AJ146" s="41">
        <f>COUNTA(C146:AG147)</f>
        <v>0</v>
      </c>
      <c r="AL146" s="44"/>
      <c r="AM146" s="44"/>
      <c r="AN146" s="45"/>
      <c r="AO146" s="44"/>
      <c r="AP146" s="44">
        <f>AJ146</f>
        <v>0</v>
      </c>
      <c r="AQ146" s="44"/>
      <c r="AR146" s="44"/>
    </row>
    <row r="147" spans="1:44" ht="13.5" customHeight="1">
      <c r="B147" s="92"/>
      <c r="C147" s="93"/>
      <c r="D147" s="90"/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117"/>
      <c r="AC147" s="117"/>
      <c r="AD147" s="117"/>
      <c r="AE147" s="90"/>
      <c r="AF147" s="90"/>
      <c r="AG147" s="111"/>
      <c r="AH147" s="1"/>
      <c r="AI147" s="14" t="s">
        <v>29</v>
      </c>
      <c r="AJ147" s="41">
        <f>COUNTA(C148:AG149)</f>
        <v>0</v>
      </c>
      <c r="AL147" s="44"/>
      <c r="AM147" s="44"/>
      <c r="AN147" s="44"/>
      <c r="AO147" s="44"/>
      <c r="AP147" s="44"/>
      <c r="AQ147" s="44">
        <f>AJ147</f>
        <v>0</v>
      </c>
      <c r="AR147" s="44"/>
    </row>
    <row r="148" spans="1:44" ht="13.5" customHeight="1">
      <c r="B148" s="112" t="s">
        <v>0</v>
      </c>
      <c r="C148" s="114"/>
      <c r="D148" s="115"/>
      <c r="E148" s="115"/>
      <c r="F148" s="115"/>
      <c r="G148" s="115"/>
      <c r="H148" s="115"/>
      <c r="I148" s="115"/>
      <c r="J148" s="115"/>
      <c r="K148" s="115"/>
      <c r="L148" s="115"/>
      <c r="M148" s="115"/>
      <c r="N148" s="115"/>
      <c r="O148" s="115"/>
      <c r="P148" s="115"/>
      <c r="Q148" s="115"/>
      <c r="R148" s="124"/>
      <c r="S148" s="115"/>
      <c r="T148" s="115"/>
      <c r="U148" s="124"/>
      <c r="V148" s="115"/>
      <c r="W148" s="115"/>
      <c r="X148" s="124"/>
      <c r="Y148" s="124"/>
      <c r="Z148" s="124"/>
      <c r="AA148" s="124"/>
      <c r="AB148" s="124"/>
      <c r="AC148" s="115"/>
      <c r="AD148" s="115"/>
      <c r="AE148" s="124"/>
      <c r="AF148" s="115"/>
      <c r="AG148" s="126"/>
      <c r="AH148" s="1"/>
      <c r="AI148" s="14" t="s">
        <v>7</v>
      </c>
      <c r="AJ148" s="7">
        <f>ROUNDDOWN(AJ147/AJ142,3)</f>
        <v>0</v>
      </c>
      <c r="AL148" s="44"/>
      <c r="AM148" s="44"/>
      <c r="AN148" s="44"/>
      <c r="AO148" s="44"/>
      <c r="AP148" s="44"/>
      <c r="AQ148" s="44"/>
      <c r="AR148" s="44"/>
    </row>
    <row r="149" spans="1:44">
      <c r="B149" s="113"/>
      <c r="C149" s="114"/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5"/>
      <c r="O149" s="115"/>
      <c r="P149" s="115"/>
      <c r="Q149" s="115"/>
      <c r="R149" s="131"/>
      <c r="S149" s="115"/>
      <c r="T149" s="115"/>
      <c r="U149" s="131"/>
      <c r="V149" s="115"/>
      <c r="W149" s="115"/>
      <c r="X149" s="131"/>
      <c r="Y149" s="131"/>
      <c r="Z149" s="131"/>
      <c r="AA149" s="131"/>
      <c r="AB149" s="131"/>
      <c r="AC149" s="115"/>
      <c r="AD149" s="115"/>
      <c r="AE149" s="156"/>
      <c r="AF149" s="124"/>
      <c r="AG149" s="137"/>
      <c r="AH149" s="1"/>
      <c r="AI149" s="14" t="s">
        <v>8</v>
      </c>
      <c r="AJ149" s="6">
        <f>COUNTA(C150:AG150)</f>
        <v>0</v>
      </c>
      <c r="AL149" s="44"/>
      <c r="AM149" s="44"/>
      <c r="AN149" s="44"/>
      <c r="AO149" s="44"/>
      <c r="AP149" s="44"/>
      <c r="AQ149" s="44"/>
      <c r="AR149" s="44">
        <f>AJ149</f>
        <v>0</v>
      </c>
    </row>
    <row r="150" spans="1:44">
      <c r="B150" s="120" t="s">
        <v>5</v>
      </c>
      <c r="C150" s="122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29"/>
      <c r="S150" s="118"/>
      <c r="T150" s="118"/>
      <c r="U150" s="129"/>
      <c r="V150" s="118"/>
      <c r="W150" s="118"/>
      <c r="X150" s="129"/>
      <c r="Y150" s="129"/>
      <c r="Z150" s="129"/>
      <c r="AA150" s="129"/>
      <c r="AB150" s="129"/>
      <c r="AC150" s="118"/>
      <c r="AD150" s="145"/>
      <c r="AE150" s="129"/>
      <c r="AF150" s="118"/>
      <c r="AG150" s="127"/>
      <c r="AH150" s="1"/>
      <c r="AI150" s="14" t="s">
        <v>3</v>
      </c>
      <c r="AJ150" s="7">
        <f>ROUNDDOWN(AJ149/AJ142,3)</f>
        <v>0</v>
      </c>
      <c r="AL150" s="64"/>
      <c r="AM150" s="64"/>
      <c r="AN150" s="64"/>
      <c r="AO150" s="64"/>
      <c r="AP150" s="64"/>
      <c r="AQ150" s="64"/>
      <c r="AR150" s="64"/>
    </row>
    <row r="151" spans="1:44">
      <c r="B151" s="121"/>
      <c r="C151" s="123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34"/>
      <c r="S151" s="119"/>
      <c r="T151" s="119"/>
      <c r="U151" s="134"/>
      <c r="V151" s="119"/>
      <c r="W151" s="119"/>
      <c r="X151" s="134"/>
      <c r="Y151" s="134"/>
      <c r="Z151" s="134"/>
      <c r="AA151" s="134"/>
      <c r="AB151" s="134"/>
      <c r="AC151" s="119"/>
      <c r="AD151" s="146"/>
      <c r="AE151" s="134"/>
      <c r="AF151" s="119"/>
      <c r="AG151" s="128"/>
      <c r="AH151" s="1"/>
      <c r="AI151" s="14" t="s">
        <v>31</v>
      </c>
      <c r="AJ151" s="32" t="str">
        <f>IF(7&gt;COUNT($C144:$AG144),"対象外",IF(OR(AJ149&gt;=AJ145,AJ150&gt;=0.285),"達成","未達成"))</f>
        <v>未達成</v>
      </c>
      <c r="AL151" s="64"/>
      <c r="AM151" s="64"/>
      <c r="AN151" s="64"/>
      <c r="AO151" s="64"/>
      <c r="AP151" s="64"/>
      <c r="AQ151" s="64"/>
      <c r="AR151" s="64"/>
    </row>
    <row r="152" spans="1:44">
      <c r="B152" s="52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1"/>
      <c r="AI152" s="61"/>
      <c r="AJ152" s="62"/>
      <c r="AL152" s="64"/>
      <c r="AM152" s="64"/>
      <c r="AN152" s="64"/>
      <c r="AO152" s="64"/>
      <c r="AP152" s="64"/>
      <c r="AQ152" s="64"/>
      <c r="AR152" s="64"/>
    </row>
    <row r="153" spans="1:44" ht="9.75" customHeight="1"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1"/>
      <c r="AI153" s="36"/>
      <c r="AJ153" s="37"/>
      <c r="AL153" s="42" t="s">
        <v>41</v>
      </c>
      <c r="AM153" s="42" t="s">
        <v>38</v>
      </c>
      <c r="AN153" s="42" t="s">
        <v>42</v>
      </c>
      <c r="AO153" s="42" t="s">
        <v>30</v>
      </c>
      <c r="AP153" s="42" t="s">
        <v>43</v>
      </c>
      <c r="AQ153" s="42" t="s">
        <v>29</v>
      </c>
      <c r="AR153" s="42" t="s">
        <v>8</v>
      </c>
    </row>
    <row r="154" spans="1:44" ht="13.5" customHeight="1">
      <c r="A154" s="65" t="s">
        <v>16</v>
      </c>
      <c r="B154" s="15">
        <f>C156</f>
        <v>46023</v>
      </c>
      <c r="C154" s="2" t="s">
        <v>15</v>
      </c>
      <c r="D154" s="2"/>
      <c r="E154" s="2"/>
      <c r="F154" s="2"/>
      <c r="J154" s="2"/>
      <c r="K154" s="2"/>
      <c r="L154" s="2"/>
      <c r="P154" s="2"/>
      <c r="Q154" s="2"/>
      <c r="R154" s="2"/>
      <c r="V154" s="2"/>
      <c r="W154" s="2"/>
      <c r="X154" s="2"/>
      <c r="AB154" s="2"/>
      <c r="AC154" s="2"/>
      <c r="AD154" s="2"/>
      <c r="AF154" s="1"/>
      <c r="AI154" s="13" t="s">
        <v>41</v>
      </c>
      <c r="AJ154" s="46">
        <f>COUNT(C156:AG156)-AJ155</f>
        <v>31</v>
      </c>
      <c r="AL154" s="43">
        <f>AJ154</f>
        <v>31</v>
      </c>
      <c r="AM154" s="42"/>
      <c r="AN154" s="42"/>
      <c r="AO154" s="42"/>
      <c r="AP154" s="42"/>
      <c r="AQ154" s="44"/>
      <c r="AR154" s="44"/>
    </row>
    <row r="155" spans="1:44" ht="13.5" customHeight="1">
      <c r="B155" s="34" t="s">
        <v>39</v>
      </c>
      <c r="C155" s="47" t="str">
        <f>IF(C156="","",IF(OR(ISTEXT(C158),COUNT($C156:$AG156)&lt;7),"外",""))</f>
        <v/>
      </c>
      <c r="D155" s="47" t="str">
        <f t="shared" ref="D155:H155" si="46">IF(D156="","",IF(OR(ISTEXT(D158),COUNT($C156:$AG156)&lt;7),"外",""))</f>
        <v/>
      </c>
      <c r="E155" s="47" t="str">
        <f t="shared" si="46"/>
        <v/>
      </c>
      <c r="F155" s="47" t="str">
        <f t="shared" si="46"/>
        <v/>
      </c>
      <c r="G155" s="47" t="str">
        <f t="shared" si="46"/>
        <v/>
      </c>
      <c r="H155" s="47" t="str">
        <f t="shared" si="46"/>
        <v/>
      </c>
      <c r="I155" s="48" t="str">
        <f>IF(I156="","",IF(ISTEXT(I158),"外",""))</f>
        <v/>
      </c>
      <c r="J155" s="48" t="str">
        <f t="shared" ref="J155:AG155" si="47">IF(J156="","",IF(ISTEXT(J158),"外",""))</f>
        <v/>
      </c>
      <c r="K155" s="48" t="str">
        <f t="shared" si="47"/>
        <v/>
      </c>
      <c r="L155" s="48" t="str">
        <f t="shared" si="47"/>
        <v/>
      </c>
      <c r="M155" s="48" t="str">
        <f t="shared" si="47"/>
        <v/>
      </c>
      <c r="N155" s="48" t="str">
        <f t="shared" si="47"/>
        <v/>
      </c>
      <c r="O155" s="48" t="str">
        <f t="shared" si="47"/>
        <v/>
      </c>
      <c r="P155" s="48" t="str">
        <f t="shared" si="47"/>
        <v/>
      </c>
      <c r="Q155" s="48" t="str">
        <f t="shared" si="47"/>
        <v/>
      </c>
      <c r="R155" s="48" t="str">
        <f t="shared" si="47"/>
        <v/>
      </c>
      <c r="S155" s="48" t="str">
        <f t="shared" si="47"/>
        <v/>
      </c>
      <c r="T155" s="48" t="str">
        <f t="shared" si="47"/>
        <v/>
      </c>
      <c r="U155" s="48" t="str">
        <f t="shared" si="47"/>
        <v/>
      </c>
      <c r="V155" s="48" t="str">
        <f t="shared" si="47"/>
        <v/>
      </c>
      <c r="W155" s="48" t="str">
        <f t="shared" si="47"/>
        <v/>
      </c>
      <c r="X155" s="48" t="str">
        <f t="shared" si="47"/>
        <v/>
      </c>
      <c r="Y155" s="48" t="str">
        <f t="shared" si="47"/>
        <v/>
      </c>
      <c r="Z155" s="48" t="str">
        <f t="shared" si="47"/>
        <v/>
      </c>
      <c r="AA155" s="48" t="str">
        <f t="shared" si="47"/>
        <v/>
      </c>
      <c r="AB155" s="48" t="str">
        <f t="shared" si="47"/>
        <v/>
      </c>
      <c r="AC155" s="48" t="str">
        <f t="shared" si="47"/>
        <v/>
      </c>
      <c r="AD155" s="48" t="str">
        <f t="shared" si="47"/>
        <v/>
      </c>
      <c r="AE155" s="48" t="str">
        <f t="shared" si="47"/>
        <v/>
      </c>
      <c r="AF155" s="48" t="str">
        <f t="shared" si="47"/>
        <v/>
      </c>
      <c r="AG155" s="48" t="str">
        <f t="shared" si="47"/>
        <v/>
      </c>
      <c r="AI155" s="14" t="s">
        <v>38</v>
      </c>
      <c r="AJ155" s="41">
        <f>COUNTIF(C155:AG155,"外")</f>
        <v>0</v>
      </c>
      <c r="AL155" s="42"/>
      <c r="AM155" s="42">
        <f>AJ155</f>
        <v>0</v>
      </c>
      <c r="AN155" s="42"/>
      <c r="AO155" s="42"/>
      <c r="AP155" s="42"/>
      <c r="AQ155" s="44"/>
      <c r="AR155" s="44"/>
    </row>
    <row r="156" spans="1:44">
      <c r="B156" s="3" t="s">
        <v>9</v>
      </c>
      <c r="C156" s="30">
        <f>IF(EDATE(B142,1)&gt;$G$9,"",EDATE(B142,1))</f>
        <v>46023</v>
      </c>
      <c r="D156" s="11">
        <f>IF(MONTH($C156)&lt;MONTH($C156+C$1),"",IF(($C156+C$1)&gt;$G$9,"",IF(C156=EOMONTH(($C156-DAY($C156)+D$1),0),"",IF(C156="","",C156+1))))</f>
        <v>46024</v>
      </c>
      <c r="E156" s="11">
        <f t="shared" ref="E156:AG156" si="48">IF(MONTH($C156)&lt;MONTH($C156+D$1),"",IF(($C156+D$1)&gt;$G$9,"",IF(D156=EOMONTH(($C156-DAY($C156)+E$1),0),"",IF(D156="","",D156+1))))</f>
        <v>46025</v>
      </c>
      <c r="F156" s="11">
        <f t="shared" si="48"/>
        <v>46026</v>
      </c>
      <c r="G156" s="11">
        <f t="shared" si="48"/>
        <v>46027</v>
      </c>
      <c r="H156" s="11">
        <f t="shared" si="48"/>
        <v>46028</v>
      </c>
      <c r="I156" s="11">
        <f t="shared" si="48"/>
        <v>46029</v>
      </c>
      <c r="J156" s="11">
        <f t="shared" si="48"/>
        <v>46030</v>
      </c>
      <c r="K156" s="11">
        <f t="shared" si="48"/>
        <v>46031</v>
      </c>
      <c r="L156" s="11">
        <f t="shared" si="48"/>
        <v>46032</v>
      </c>
      <c r="M156" s="11">
        <f t="shared" si="48"/>
        <v>46033</v>
      </c>
      <c r="N156" s="11">
        <f t="shared" si="48"/>
        <v>46034</v>
      </c>
      <c r="O156" s="11">
        <f t="shared" si="48"/>
        <v>46035</v>
      </c>
      <c r="P156" s="11">
        <f t="shared" si="48"/>
        <v>46036</v>
      </c>
      <c r="Q156" s="11">
        <f t="shared" si="48"/>
        <v>46037</v>
      </c>
      <c r="R156" s="11">
        <f t="shared" si="48"/>
        <v>46038</v>
      </c>
      <c r="S156" s="11">
        <f t="shared" si="48"/>
        <v>46039</v>
      </c>
      <c r="T156" s="11">
        <f t="shared" si="48"/>
        <v>46040</v>
      </c>
      <c r="U156" s="11">
        <f t="shared" si="48"/>
        <v>46041</v>
      </c>
      <c r="V156" s="11">
        <f t="shared" si="48"/>
        <v>46042</v>
      </c>
      <c r="W156" s="11">
        <f t="shared" si="48"/>
        <v>46043</v>
      </c>
      <c r="X156" s="11">
        <f t="shared" si="48"/>
        <v>46044</v>
      </c>
      <c r="Y156" s="11">
        <f t="shared" si="48"/>
        <v>46045</v>
      </c>
      <c r="Z156" s="11">
        <f t="shared" si="48"/>
        <v>46046</v>
      </c>
      <c r="AA156" s="11">
        <f t="shared" si="48"/>
        <v>46047</v>
      </c>
      <c r="AB156" s="11">
        <f t="shared" si="48"/>
        <v>46048</v>
      </c>
      <c r="AC156" s="11">
        <f t="shared" si="48"/>
        <v>46049</v>
      </c>
      <c r="AD156" s="11">
        <f t="shared" si="48"/>
        <v>46050</v>
      </c>
      <c r="AE156" s="11">
        <f t="shared" si="48"/>
        <v>46051</v>
      </c>
      <c r="AF156" s="11">
        <f t="shared" si="48"/>
        <v>46052</v>
      </c>
      <c r="AG156" s="12">
        <f t="shared" si="48"/>
        <v>46053</v>
      </c>
      <c r="AH156" s="4"/>
      <c r="AI156" s="14" t="s">
        <v>42</v>
      </c>
      <c r="AJ156" s="41">
        <f>COUNT(C156:AG156)-AJ158</f>
        <v>31</v>
      </c>
      <c r="AL156" s="44"/>
      <c r="AM156" s="44"/>
      <c r="AN156" s="44">
        <f>AJ156</f>
        <v>31</v>
      </c>
      <c r="AO156" s="44"/>
      <c r="AP156" s="44"/>
      <c r="AQ156" s="44"/>
      <c r="AR156" s="44"/>
    </row>
    <row r="157" spans="1:44">
      <c r="B157" s="5" t="s">
        <v>4</v>
      </c>
      <c r="C157" s="21" t="str">
        <f t="shared" ref="C157:AG157" si="49">TEXT(C156,"aaa")</f>
        <v>木</v>
      </c>
      <c r="D157" s="16" t="str">
        <f t="shared" si="49"/>
        <v>金</v>
      </c>
      <c r="E157" s="16" t="str">
        <f t="shared" si="49"/>
        <v>土</v>
      </c>
      <c r="F157" s="16" t="str">
        <f t="shared" si="49"/>
        <v>日</v>
      </c>
      <c r="G157" s="16" t="str">
        <f t="shared" si="49"/>
        <v>月</v>
      </c>
      <c r="H157" s="16" t="str">
        <f t="shared" si="49"/>
        <v>火</v>
      </c>
      <c r="I157" s="16" t="str">
        <f t="shared" si="49"/>
        <v>水</v>
      </c>
      <c r="J157" s="16" t="str">
        <f t="shared" si="49"/>
        <v>木</v>
      </c>
      <c r="K157" s="16" t="str">
        <f t="shared" si="49"/>
        <v>金</v>
      </c>
      <c r="L157" s="16" t="str">
        <f t="shared" si="49"/>
        <v>土</v>
      </c>
      <c r="M157" s="16" t="str">
        <f t="shared" si="49"/>
        <v>日</v>
      </c>
      <c r="N157" s="16" t="str">
        <f t="shared" si="49"/>
        <v>月</v>
      </c>
      <c r="O157" s="16" t="str">
        <f t="shared" si="49"/>
        <v>火</v>
      </c>
      <c r="P157" s="16" t="str">
        <f t="shared" si="49"/>
        <v>水</v>
      </c>
      <c r="Q157" s="16" t="str">
        <f t="shared" si="49"/>
        <v>木</v>
      </c>
      <c r="R157" s="16" t="str">
        <f t="shared" si="49"/>
        <v>金</v>
      </c>
      <c r="S157" s="16" t="str">
        <f t="shared" si="49"/>
        <v>土</v>
      </c>
      <c r="T157" s="16" t="str">
        <f t="shared" si="49"/>
        <v>日</v>
      </c>
      <c r="U157" s="16" t="str">
        <f t="shared" si="49"/>
        <v>月</v>
      </c>
      <c r="V157" s="16" t="str">
        <f t="shared" si="49"/>
        <v>火</v>
      </c>
      <c r="W157" s="16" t="str">
        <f t="shared" si="49"/>
        <v>水</v>
      </c>
      <c r="X157" s="16" t="str">
        <f t="shared" si="49"/>
        <v>木</v>
      </c>
      <c r="Y157" s="16" t="str">
        <f t="shared" si="49"/>
        <v>金</v>
      </c>
      <c r="Z157" s="16" t="str">
        <f t="shared" si="49"/>
        <v>土</v>
      </c>
      <c r="AA157" s="16" t="str">
        <f t="shared" si="49"/>
        <v>日</v>
      </c>
      <c r="AB157" s="16" t="str">
        <f t="shared" si="49"/>
        <v>月</v>
      </c>
      <c r="AC157" s="16" t="str">
        <f t="shared" si="49"/>
        <v>火</v>
      </c>
      <c r="AD157" s="16" t="str">
        <f t="shared" si="49"/>
        <v>水</v>
      </c>
      <c r="AE157" s="16" t="str">
        <f t="shared" si="49"/>
        <v>木</v>
      </c>
      <c r="AF157" s="16" t="str">
        <f t="shared" si="49"/>
        <v>金</v>
      </c>
      <c r="AG157" s="17" t="str">
        <f t="shared" si="49"/>
        <v>土</v>
      </c>
      <c r="AH157" s="1"/>
      <c r="AI157" s="14" t="s">
        <v>30</v>
      </c>
      <c r="AJ157" s="41">
        <f>COUNTIFS(C157:AG157,"土",C158:AG158,"")+COUNTIFS(C157:AG157,"日",C158:AG158,"")</f>
        <v>9</v>
      </c>
      <c r="AL157" s="44"/>
      <c r="AM157" s="44"/>
      <c r="AN157" s="44"/>
      <c r="AO157" s="44">
        <f>AJ157</f>
        <v>9</v>
      </c>
      <c r="AP157" s="44"/>
      <c r="AQ157" s="44"/>
      <c r="AR157" s="44"/>
    </row>
    <row r="158" spans="1:44" ht="13.5" customHeight="1">
      <c r="B158" s="91" t="s">
        <v>13</v>
      </c>
      <c r="C158" s="93"/>
      <c r="D158" s="9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116"/>
      <c r="AC158" s="116"/>
      <c r="AD158" s="116"/>
      <c r="AE158" s="90"/>
      <c r="AF158" s="90"/>
      <c r="AG158" s="111"/>
      <c r="AH158" s="1"/>
      <c r="AI158" s="14" t="s">
        <v>43</v>
      </c>
      <c r="AJ158" s="41">
        <f>COUNTA(C158:AG159)</f>
        <v>0</v>
      </c>
      <c r="AL158" s="44"/>
      <c r="AM158" s="44"/>
      <c r="AN158" s="45"/>
      <c r="AO158" s="44"/>
      <c r="AP158" s="44">
        <f>AJ158</f>
        <v>0</v>
      </c>
      <c r="AQ158" s="44"/>
      <c r="AR158" s="44"/>
    </row>
    <row r="159" spans="1:44" ht="13.5" customHeight="1">
      <c r="B159" s="92"/>
      <c r="C159" s="93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117"/>
      <c r="AC159" s="117"/>
      <c r="AD159" s="117"/>
      <c r="AE159" s="90"/>
      <c r="AF159" s="90"/>
      <c r="AG159" s="111"/>
      <c r="AH159" s="1"/>
      <c r="AI159" s="14" t="s">
        <v>29</v>
      </c>
      <c r="AJ159" s="41">
        <f>COUNTA(C160:AG161)</f>
        <v>0</v>
      </c>
      <c r="AL159" s="44"/>
      <c r="AM159" s="44"/>
      <c r="AN159" s="44"/>
      <c r="AO159" s="44"/>
      <c r="AP159" s="44"/>
      <c r="AQ159" s="44">
        <f>AJ159</f>
        <v>0</v>
      </c>
      <c r="AR159" s="44"/>
    </row>
    <row r="160" spans="1:44" ht="13.5" customHeight="1">
      <c r="B160" s="112" t="s">
        <v>0</v>
      </c>
      <c r="C160" s="114"/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26"/>
      <c r="AH160" s="1"/>
      <c r="AI160" s="14" t="s">
        <v>7</v>
      </c>
      <c r="AJ160" s="7">
        <f>ROUNDDOWN(AJ159/AJ154,3)</f>
        <v>0</v>
      </c>
      <c r="AL160" s="44"/>
      <c r="AM160" s="44"/>
      <c r="AN160" s="44"/>
      <c r="AO160" s="44"/>
      <c r="AP160" s="44"/>
      <c r="AQ160" s="44"/>
      <c r="AR160" s="44"/>
    </row>
    <row r="161" spans="1:44">
      <c r="B161" s="113"/>
      <c r="C161" s="139"/>
      <c r="D161" s="124"/>
      <c r="E161" s="124"/>
      <c r="F161" s="115"/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26"/>
      <c r="AH161" s="1"/>
      <c r="AI161" s="14" t="s">
        <v>8</v>
      </c>
      <c r="AJ161" s="6">
        <f>COUNTA(C162:AG162)</f>
        <v>0</v>
      </c>
      <c r="AL161" s="44"/>
      <c r="AM161" s="44"/>
      <c r="AN161" s="44"/>
      <c r="AO161" s="44"/>
      <c r="AP161" s="44"/>
      <c r="AQ161" s="44"/>
      <c r="AR161" s="44">
        <f>AJ161</f>
        <v>0</v>
      </c>
    </row>
    <row r="162" spans="1:44">
      <c r="B162" s="140" t="s">
        <v>5</v>
      </c>
      <c r="C162" s="132"/>
      <c r="D162" s="118"/>
      <c r="E162" s="118"/>
      <c r="F162" s="153"/>
      <c r="G162" s="118"/>
      <c r="H162" s="118"/>
      <c r="I162" s="118"/>
      <c r="J162" s="118"/>
      <c r="K162" s="129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27"/>
      <c r="AH162" s="1"/>
      <c r="AI162" s="14" t="s">
        <v>3</v>
      </c>
      <c r="AJ162" s="7">
        <f>ROUNDDOWN(AJ161/AJ154,3)</f>
        <v>0</v>
      </c>
      <c r="AL162" s="64"/>
      <c r="AM162" s="64"/>
      <c r="AN162" s="64"/>
      <c r="AO162" s="64"/>
      <c r="AP162" s="64"/>
      <c r="AQ162" s="64"/>
      <c r="AR162" s="64"/>
    </row>
    <row r="163" spans="1:44">
      <c r="B163" s="141"/>
      <c r="C163" s="133"/>
      <c r="D163" s="119"/>
      <c r="E163" s="119"/>
      <c r="F163" s="154"/>
      <c r="G163" s="119"/>
      <c r="H163" s="119"/>
      <c r="I163" s="119"/>
      <c r="J163" s="119"/>
      <c r="K163" s="134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28"/>
      <c r="AH163" s="1"/>
      <c r="AI163" s="14" t="s">
        <v>31</v>
      </c>
      <c r="AJ163" s="32" t="str">
        <f>IF(7&gt;COUNT($C156:$AG156),"対象外",IF(OR(AJ161&gt;=AJ157,AJ162&gt;=0.285),"達成","未達成"))</f>
        <v>未達成</v>
      </c>
      <c r="AL163" s="64"/>
      <c r="AM163" s="64"/>
      <c r="AN163" s="64"/>
      <c r="AO163" s="64"/>
      <c r="AP163" s="64"/>
      <c r="AQ163" s="64"/>
      <c r="AR163" s="64"/>
    </row>
    <row r="164" spans="1:44">
      <c r="B164" s="52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1"/>
      <c r="AI164" s="61"/>
      <c r="AJ164" s="62"/>
      <c r="AL164" s="64"/>
      <c r="AM164" s="64"/>
      <c r="AN164" s="64"/>
      <c r="AO164" s="64"/>
      <c r="AP164" s="64"/>
      <c r="AQ164" s="64"/>
      <c r="AR164" s="64"/>
    </row>
    <row r="165" spans="1:44" ht="9.75" customHeight="1"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1"/>
      <c r="AI165" s="36"/>
      <c r="AJ165" s="37"/>
      <c r="AL165" s="42" t="s">
        <v>41</v>
      </c>
      <c r="AM165" s="42" t="s">
        <v>38</v>
      </c>
      <c r="AN165" s="42" t="s">
        <v>42</v>
      </c>
      <c r="AO165" s="42" t="s">
        <v>30</v>
      </c>
      <c r="AP165" s="42" t="s">
        <v>43</v>
      </c>
      <c r="AQ165" s="42" t="s">
        <v>29</v>
      </c>
      <c r="AR165" s="42" t="s">
        <v>8</v>
      </c>
    </row>
    <row r="166" spans="1:44" ht="13.5" customHeight="1">
      <c r="A166" s="65" t="s">
        <v>16</v>
      </c>
      <c r="B166" s="15">
        <f>C168</f>
        <v>46054</v>
      </c>
      <c r="C166" s="2" t="s">
        <v>15</v>
      </c>
      <c r="D166" s="2"/>
      <c r="E166" s="2"/>
      <c r="F166" s="2"/>
      <c r="J166" s="2"/>
      <c r="K166" s="2"/>
      <c r="L166" s="2"/>
      <c r="P166" s="2"/>
      <c r="Q166" s="2"/>
      <c r="R166" s="2"/>
      <c r="V166" s="2"/>
      <c r="W166" s="2"/>
      <c r="X166" s="2"/>
      <c r="Z166" s="2"/>
      <c r="AB166" s="2"/>
      <c r="AC166" s="2"/>
      <c r="AD166" s="2"/>
      <c r="AF166" s="1"/>
      <c r="AI166" s="13" t="s">
        <v>41</v>
      </c>
      <c r="AJ166" s="46">
        <f>COUNT(C168:AG168)-AJ167</f>
        <v>28</v>
      </c>
      <c r="AL166" s="43">
        <f>AJ166</f>
        <v>28</v>
      </c>
      <c r="AM166" s="42"/>
      <c r="AN166" s="42"/>
      <c r="AO166" s="42"/>
      <c r="AP166" s="42"/>
      <c r="AQ166" s="44"/>
      <c r="AR166" s="44"/>
    </row>
    <row r="167" spans="1:44" ht="13.5" customHeight="1">
      <c r="B167" s="34" t="s">
        <v>39</v>
      </c>
      <c r="C167" s="47" t="str">
        <f>IF(C168="","",IF(OR(ISTEXT(C170),COUNT($C168:$AG168)&lt;7),"外",""))</f>
        <v/>
      </c>
      <c r="D167" s="47" t="str">
        <f t="shared" ref="D167:H167" si="50">IF(D168="","",IF(OR(ISTEXT(D170),COUNT($C168:$AG168)&lt;7),"外",""))</f>
        <v/>
      </c>
      <c r="E167" s="47" t="str">
        <f t="shared" si="50"/>
        <v/>
      </c>
      <c r="F167" s="47" t="str">
        <f t="shared" si="50"/>
        <v/>
      </c>
      <c r="G167" s="47" t="str">
        <f t="shared" si="50"/>
        <v/>
      </c>
      <c r="H167" s="47" t="str">
        <f t="shared" si="50"/>
        <v/>
      </c>
      <c r="I167" s="48" t="str">
        <f>IF(I168="","",IF(ISTEXT(I170),"外",""))</f>
        <v/>
      </c>
      <c r="J167" s="48" t="str">
        <f t="shared" ref="J167:AG167" si="51">IF(J168="","",IF(ISTEXT(J170),"外",""))</f>
        <v/>
      </c>
      <c r="K167" s="48" t="str">
        <f t="shared" si="51"/>
        <v/>
      </c>
      <c r="L167" s="48" t="str">
        <f t="shared" si="51"/>
        <v/>
      </c>
      <c r="M167" s="48" t="str">
        <f t="shared" si="51"/>
        <v/>
      </c>
      <c r="N167" s="48" t="str">
        <f t="shared" si="51"/>
        <v/>
      </c>
      <c r="O167" s="48" t="str">
        <f t="shared" si="51"/>
        <v/>
      </c>
      <c r="P167" s="48" t="str">
        <f t="shared" si="51"/>
        <v/>
      </c>
      <c r="Q167" s="48" t="str">
        <f t="shared" si="51"/>
        <v/>
      </c>
      <c r="R167" s="48" t="str">
        <f t="shared" si="51"/>
        <v/>
      </c>
      <c r="S167" s="48" t="str">
        <f t="shared" si="51"/>
        <v/>
      </c>
      <c r="T167" s="48" t="str">
        <f t="shared" si="51"/>
        <v/>
      </c>
      <c r="U167" s="48" t="str">
        <f t="shared" si="51"/>
        <v/>
      </c>
      <c r="V167" s="48" t="str">
        <f t="shared" si="51"/>
        <v/>
      </c>
      <c r="W167" s="48" t="str">
        <f t="shared" si="51"/>
        <v/>
      </c>
      <c r="X167" s="48" t="str">
        <f t="shared" si="51"/>
        <v/>
      </c>
      <c r="Y167" s="48" t="str">
        <f t="shared" si="51"/>
        <v/>
      </c>
      <c r="Z167" s="48" t="str">
        <f t="shared" si="51"/>
        <v/>
      </c>
      <c r="AA167" s="48" t="str">
        <f t="shared" si="51"/>
        <v/>
      </c>
      <c r="AB167" s="48" t="str">
        <f t="shared" si="51"/>
        <v/>
      </c>
      <c r="AC167" s="48" t="str">
        <f t="shared" si="51"/>
        <v/>
      </c>
      <c r="AD167" s="48" t="str">
        <f t="shared" si="51"/>
        <v/>
      </c>
      <c r="AE167" s="48" t="str">
        <f t="shared" si="51"/>
        <v/>
      </c>
      <c r="AF167" s="48" t="str">
        <f t="shared" si="51"/>
        <v/>
      </c>
      <c r="AG167" s="48" t="str">
        <f t="shared" si="51"/>
        <v/>
      </c>
      <c r="AI167" s="14" t="s">
        <v>38</v>
      </c>
      <c r="AJ167" s="41">
        <f>COUNTIF(C167:AG167,"外")</f>
        <v>0</v>
      </c>
      <c r="AL167" s="42"/>
      <c r="AM167" s="42">
        <f>AJ167</f>
        <v>0</v>
      </c>
      <c r="AN167" s="42"/>
      <c r="AO167" s="42"/>
      <c r="AP167" s="42"/>
      <c r="AQ167" s="44"/>
      <c r="AR167" s="44"/>
    </row>
    <row r="168" spans="1:44">
      <c r="B168" s="3" t="s">
        <v>9</v>
      </c>
      <c r="C168" s="30">
        <f>IF(EDATE(B154,1)&gt;$G$9,"",EDATE(B154,1))</f>
        <v>46054</v>
      </c>
      <c r="D168" s="11">
        <f>IF(MONTH($C168)&lt;MONTH($C168+C$1),"",IF(($C168+C$1)&gt;$G$9,"",IF(C168=EOMONTH(($C168-DAY($C168)+D$1),0),"",IF(C168="","",C168+1))))</f>
        <v>46055</v>
      </c>
      <c r="E168" s="11">
        <f t="shared" ref="E168:AG168" si="52">IF(MONTH($C168)&lt;MONTH($C168+D$1),"",IF(($C168+D$1)&gt;$G$9,"",IF(D168=EOMONTH(($C168-DAY($C168)+E$1),0),"",IF(D168="","",D168+1))))</f>
        <v>46056</v>
      </c>
      <c r="F168" s="11">
        <f t="shared" si="52"/>
        <v>46057</v>
      </c>
      <c r="G168" s="11">
        <f t="shared" si="52"/>
        <v>46058</v>
      </c>
      <c r="H168" s="11">
        <f t="shared" si="52"/>
        <v>46059</v>
      </c>
      <c r="I168" s="11">
        <f t="shared" si="52"/>
        <v>46060</v>
      </c>
      <c r="J168" s="11">
        <f t="shared" si="52"/>
        <v>46061</v>
      </c>
      <c r="K168" s="11">
        <f t="shared" si="52"/>
        <v>46062</v>
      </c>
      <c r="L168" s="11">
        <f t="shared" si="52"/>
        <v>46063</v>
      </c>
      <c r="M168" s="11">
        <f t="shared" si="52"/>
        <v>46064</v>
      </c>
      <c r="N168" s="11">
        <f t="shared" si="52"/>
        <v>46065</v>
      </c>
      <c r="O168" s="11">
        <f t="shared" si="52"/>
        <v>46066</v>
      </c>
      <c r="P168" s="11">
        <f t="shared" si="52"/>
        <v>46067</v>
      </c>
      <c r="Q168" s="11">
        <f t="shared" si="52"/>
        <v>46068</v>
      </c>
      <c r="R168" s="11">
        <f t="shared" si="52"/>
        <v>46069</v>
      </c>
      <c r="S168" s="11">
        <f t="shared" si="52"/>
        <v>46070</v>
      </c>
      <c r="T168" s="11">
        <f t="shared" si="52"/>
        <v>46071</v>
      </c>
      <c r="U168" s="11">
        <f t="shared" si="52"/>
        <v>46072</v>
      </c>
      <c r="V168" s="11">
        <f t="shared" si="52"/>
        <v>46073</v>
      </c>
      <c r="W168" s="11">
        <f t="shared" si="52"/>
        <v>46074</v>
      </c>
      <c r="X168" s="11">
        <f t="shared" si="52"/>
        <v>46075</v>
      </c>
      <c r="Y168" s="11">
        <f t="shared" si="52"/>
        <v>46076</v>
      </c>
      <c r="Z168" s="11">
        <f t="shared" si="52"/>
        <v>46077</v>
      </c>
      <c r="AA168" s="11">
        <f t="shared" si="52"/>
        <v>46078</v>
      </c>
      <c r="AB168" s="11">
        <f t="shared" si="52"/>
        <v>46079</v>
      </c>
      <c r="AC168" s="11">
        <f t="shared" si="52"/>
        <v>46080</v>
      </c>
      <c r="AD168" s="11">
        <f t="shared" si="52"/>
        <v>46081</v>
      </c>
      <c r="AE168" s="11" t="str">
        <f t="shared" si="52"/>
        <v/>
      </c>
      <c r="AF168" s="11" t="str">
        <f t="shared" si="52"/>
        <v/>
      </c>
      <c r="AG168" s="12" t="str">
        <f t="shared" si="52"/>
        <v/>
      </c>
      <c r="AH168" s="4"/>
      <c r="AI168" s="14" t="s">
        <v>42</v>
      </c>
      <c r="AJ168" s="41">
        <f>COUNT(C168:AG168)-AJ170</f>
        <v>28</v>
      </c>
      <c r="AL168" s="44"/>
      <c r="AM168" s="44"/>
      <c r="AN168" s="44">
        <f>AJ168</f>
        <v>28</v>
      </c>
      <c r="AO168" s="44"/>
      <c r="AP168" s="44"/>
      <c r="AQ168" s="44"/>
      <c r="AR168" s="44"/>
    </row>
    <row r="169" spans="1:44">
      <c r="B169" s="5" t="s">
        <v>4</v>
      </c>
      <c r="C169" s="21" t="str">
        <f t="shared" ref="C169:AG169" si="53">TEXT(C168,"aaa")</f>
        <v>日</v>
      </c>
      <c r="D169" s="16" t="str">
        <f t="shared" si="53"/>
        <v>月</v>
      </c>
      <c r="E169" s="16" t="str">
        <f t="shared" si="53"/>
        <v>火</v>
      </c>
      <c r="F169" s="16" t="str">
        <f t="shared" si="53"/>
        <v>水</v>
      </c>
      <c r="G169" s="16" t="str">
        <f t="shared" si="53"/>
        <v>木</v>
      </c>
      <c r="H169" s="16" t="str">
        <f t="shared" si="53"/>
        <v>金</v>
      </c>
      <c r="I169" s="16" t="str">
        <f t="shared" si="53"/>
        <v>土</v>
      </c>
      <c r="J169" s="16" t="str">
        <f t="shared" si="53"/>
        <v>日</v>
      </c>
      <c r="K169" s="16" t="str">
        <f t="shared" si="53"/>
        <v>月</v>
      </c>
      <c r="L169" s="16" t="str">
        <f t="shared" si="53"/>
        <v>火</v>
      </c>
      <c r="M169" s="16" t="str">
        <f t="shared" si="53"/>
        <v>水</v>
      </c>
      <c r="N169" s="16" t="str">
        <f t="shared" si="53"/>
        <v>木</v>
      </c>
      <c r="O169" s="16" t="str">
        <f t="shared" si="53"/>
        <v>金</v>
      </c>
      <c r="P169" s="16" t="str">
        <f t="shared" si="53"/>
        <v>土</v>
      </c>
      <c r="Q169" s="16" t="str">
        <f t="shared" si="53"/>
        <v>日</v>
      </c>
      <c r="R169" s="16" t="str">
        <f t="shared" si="53"/>
        <v>月</v>
      </c>
      <c r="S169" s="16" t="str">
        <f t="shared" si="53"/>
        <v>火</v>
      </c>
      <c r="T169" s="16" t="str">
        <f t="shared" si="53"/>
        <v>水</v>
      </c>
      <c r="U169" s="16" t="str">
        <f t="shared" si="53"/>
        <v>木</v>
      </c>
      <c r="V169" s="16" t="str">
        <f t="shared" si="53"/>
        <v>金</v>
      </c>
      <c r="W169" s="16" t="str">
        <f t="shared" si="53"/>
        <v>土</v>
      </c>
      <c r="X169" s="16" t="str">
        <f t="shared" si="53"/>
        <v>日</v>
      </c>
      <c r="Y169" s="16" t="str">
        <f t="shared" si="53"/>
        <v>月</v>
      </c>
      <c r="Z169" s="16" t="str">
        <f t="shared" si="53"/>
        <v>火</v>
      </c>
      <c r="AA169" s="16" t="str">
        <f t="shared" si="53"/>
        <v>水</v>
      </c>
      <c r="AB169" s="16" t="str">
        <f t="shared" si="53"/>
        <v>木</v>
      </c>
      <c r="AC169" s="16" t="str">
        <f t="shared" si="53"/>
        <v>金</v>
      </c>
      <c r="AD169" s="16" t="str">
        <f t="shared" si="53"/>
        <v>土</v>
      </c>
      <c r="AE169" s="16" t="str">
        <f t="shared" si="53"/>
        <v/>
      </c>
      <c r="AF169" s="16" t="str">
        <f t="shared" si="53"/>
        <v/>
      </c>
      <c r="AG169" s="17" t="str">
        <f t="shared" si="53"/>
        <v/>
      </c>
      <c r="AH169" s="1"/>
      <c r="AI169" s="14" t="s">
        <v>30</v>
      </c>
      <c r="AJ169" s="41">
        <f>COUNTIFS(C169:AG169,"土",C170:AG170,"")+COUNTIFS(C169:AG169,"日",C170:AG170,"")</f>
        <v>8</v>
      </c>
      <c r="AL169" s="44"/>
      <c r="AM169" s="44"/>
      <c r="AN169" s="44"/>
      <c r="AO169" s="44">
        <f>AJ169</f>
        <v>8</v>
      </c>
      <c r="AP169" s="44"/>
      <c r="AQ169" s="44"/>
      <c r="AR169" s="44"/>
    </row>
    <row r="170" spans="1:44" ht="13.5" customHeight="1">
      <c r="B170" s="91" t="s">
        <v>13</v>
      </c>
      <c r="C170" s="93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116"/>
      <c r="AC170" s="116"/>
      <c r="AD170" s="116"/>
      <c r="AE170" s="90"/>
      <c r="AF170" s="90"/>
      <c r="AG170" s="111"/>
      <c r="AH170" s="1"/>
      <c r="AI170" s="14" t="s">
        <v>43</v>
      </c>
      <c r="AJ170" s="41">
        <f>COUNTA(C170:AG171)</f>
        <v>0</v>
      </c>
      <c r="AL170" s="44"/>
      <c r="AM170" s="44"/>
      <c r="AN170" s="45"/>
      <c r="AO170" s="44"/>
      <c r="AP170" s="44">
        <f>AJ170</f>
        <v>0</v>
      </c>
      <c r="AQ170" s="44"/>
      <c r="AR170" s="44"/>
    </row>
    <row r="171" spans="1:44" ht="13.5" customHeight="1">
      <c r="B171" s="92"/>
      <c r="C171" s="93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117"/>
      <c r="AC171" s="117"/>
      <c r="AD171" s="117"/>
      <c r="AE171" s="90"/>
      <c r="AF171" s="90"/>
      <c r="AG171" s="111"/>
      <c r="AH171" s="1"/>
      <c r="AI171" s="14" t="s">
        <v>29</v>
      </c>
      <c r="AJ171" s="41">
        <f>COUNTA(C172:AG173)</f>
        <v>0</v>
      </c>
      <c r="AL171" s="44"/>
      <c r="AM171" s="44"/>
      <c r="AN171" s="44"/>
      <c r="AO171" s="44"/>
      <c r="AP171" s="44"/>
      <c r="AQ171" s="44">
        <f>AJ171</f>
        <v>0</v>
      </c>
      <c r="AR171" s="44"/>
    </row>
    <row r="172" spans="1:44" ht="13.5" customHeight="1">
      <c r="B172" s="112" t="s">
        <v>0</v>
      </c>
      <c r="C172" s="114"/>
      <c r="D172" s="115"/>
      <c r="E172" s="115"/>
      <c r="F172" s="115"/>
      <c r="G172" s="115"/>
      <c r="H172" s="115"/>
      <c r="I172" s="115"/>
      <c r="J172" s="115"/>
      <c r="K172" s="124"/>
      <c r="L172" s="124"/>
      <c r="M172" s="124"/>
      <c r="N172" s="124"/>
      <c r="O172" s="124"/>
      <c r="P172" s="115"/>
      <c r="Q172" s="115"/>
      <c r="R172" s="124"/>
      <c r="S172" s="124"/>
      <c r="T172" s="124"/>
      <c r="U172" s="124"/>
      <c r="V172" s="124"/>
      <c r="W172" s="115"/>
      <c r="X172" s="115"/>
      <c r="Y172" s="124"/>
      <c r="Z172" s="124"/>
      <c r="AA172" s="124"/>
      <c r="AB172" s="124"/>
      <c r="AC172" s="124"/>
      <c r="AD172" s="124"/>
      <c r="AE172" s="115"/>
      <c r="AF172" s="115"/>
      <c r="AG172" s="126"/>
      <c r="AH172" s="1"/>
      <c r="AI172" s="14" t="s">
        <v>7</v>
      </c>
      <c r="AJ172" s="7">
        <f>ROUNDDOWN(AJ171/AJ166,3)</f>
        <v>0</v>
      </c>
      <c r="AL172" s="44"/>
      <c r="AM172" s="44"/>
      <c r="AN172" s="44"/>
      <c r="AO172" s="44"/>
      <c r="AP172" s="44"/>
      <c r="AQ172" s="44"/>
      <c r="AR172" s="44"/>
    </row>
    <row r="173" spans="1:44">
      <c r="B173" s="113"/>
      <c r="C173" s="114"/>
      <c r="D173" s="115"/>
      <c r="E173" s="115"/>
      <c r="F173" s="115"/>
      <c r="G173" s="115"/>
      <c r="H173" s="115"/>
      <c r="I173" s="115"/>
      <c r="J173" s="115"/>
      <c r="K173" s="131"/>
      <c r="L173" s="131"/>
      <c r="M173" s="131"/>
      <c r="N173" s="131"/>
      <c r="O173" s="131"/>
      <c r="P173" s="115"/>
      <c r="Q173" s="115"/>
      <c r="R173" s="131"/>
      <c r="S173" s="131"/>
      <c r="T173" s="131"/>
      <c r="U173" s="131"/>
      <c r="V173" s="131"/>
      <c r="W173" s="115"/>
      <c r="X173" s="115"/>
      <c r="Y173" s="131"/>
      <c r="Z173" s="131"/>
      <c r="AA173" s="131"/>
      <c r="AB173" s="131"/>
      <c r="AC173" s="131"/>
      <c r="AD173" s="131"/>
      <c r="AE173" s="115"/>
      <c r="AF173" s="115"/>
      <c r="AG173" s="126"/>
      <c r="AH173" s="1"/>
      <c r="AI173" s="14" t="s">
        <v>8</v>
      </c>
      <c r="AJ173" s="6">
        <f>COUNTA(C174:AG174)</f>
        <v>0</v>
      </c>
      <c r="AL173" s="44"/>
      <c r="AM173" s="44"/>
      <c r="AN173" s="44"/>
      <c r="AO173" s="44"/>
      <c r="AP173" s="44"/>
      <c r="AQ173" s="44"/>
      <c r="AR173" s="44">
        <f>AJ173</f>
        <v>0</v>
      </c>
    </row>
    <row r="174" spans="1:44">
      <c r="B174" s="120" t="s">
        <v>5</v>
      </c>
      <c r="C174" s="122"/>
      <c r="D174" s="118"/>
      <c r="E174" s="118"/>
      <c r="F174" s="118"/>
      <c r="G174" s="118"/>
      <c r="H174" s="118"/>
      <c r="I174" s="118"/>
      <c r="J174" s="118"/>
      <c r="K174" s="129"/>
      <c r="L174" s="129"/>
      <c r="M174" s="129"/>
      <c r="N174" s="129"/>
      <c r="O174" s="129"/>
      <c r="P174" s="118"/>
      <c r="Q174" s="118"/>
      <c r="R174" s="129"/>
      <c r="S174" s="129"/>
      <c r="T174" s="129"/>
      <c r="U174" s="129"/>
      <c r="V174" s="129"/>
      <c r="W174" s="118"/>
      <c r="X174" s="118"/>
      <c r="Y174" s="129"/>
      <c r="Z174" s="129"/>
      <c r="AA174" s="129"/>
      <c r="AB174" s="129"/>
      <c r="AC174" s="129"/>
      <c r="AD174" s="129"/>
      <c r="AE174" s="118"/>
      <c r="AF174" s="118"/>
      <c r="AG174" s="127"/>
      <c r="AH174" s="1"/>
      <c r="AI174" s="14" t="s">
        <v>3</v>
      </c>
      <c r="AJ174" s="7">
        <f>ROUNDDOWN(AJ173/AJ166,3)</f>
        <v>0</v>
      </c>
      <c r="AL174" s="64"/>
      <c r="AM174" s="64"/>
      <c r="AN174" s="64"/>
      <c r="AO174" s="64"/>
      <c r="AP174" s="64"/>
      <c r="AQ174" s="64"/>
      <c r="AR174" s="64"/>
    </row>
    <row r="175" spans="1:44">
      <c r="B175" s="121"/>
      <c r="C175" s="123"/>
      <c r="D175" s="119"/>
      <c r="E175" s="119"/>
      <c r="F175" s="119"/>
      <c r="G175" s="119"/>
      <c r="H175" s="119"/>
      <c r="I175" s="119"/>
      <c r="J175" s="119"/>
      <c r="K175" s="134"/>
      <c r="L175" s="134"/>
      <c r="M175" s="134"/>
      <c r="N175" s="134"/>
      <c r="O175" s="134"/>
      <c r="P175" s="119"/>
      <c r="Q175" s="119"/>
      <c r="R175" s="134"/>
      <c r="S175" s="134"/>
      <c r="T175" s="134"/>
      <c r="U175" s="134"/>
      <c r="V175" s="134"/>
      <c r="W175" s="119"/>
      <c r="X175" s="119"/>
      <c r="Y175" s="134"/>
      <c r="Z175" s="134"/>
      <c r="AA175" s="134"/>
      <c r="AB175" s="134"/>
      <c r="AC175" s="134"/>
      <c r="AD175" s="134"/>
      <c r="AE175" s="119"/>
      <c r="AF175" s="119"/>
      <c r="AG175" s="128"/>
      <c r="AH175" s="1"/>
      <c r="AI175" s="14" t="s">
        <v>31</v>
      </c>
      <c r="AJ175" s="32" t="str">
        <f>IF(7&gt;COUNT($C168:$AG168),"対象外",IF(OR(AJ173&gt;=AJ169,AJ174&gt;=0.285),"達成","未達成"))</f>
        <v>未達成</v>
      </c>
      <c r="AL175" s="64"/>
      <c r="AM175" s="64"/>
      <c r="AN175" s="64"/>
      <c r="AO175" s="64"/>
      <c r="AP175" s="64"/>
      <c r="AQ175" s="64"/>
      <c r="AR175" s="64"/>
    </row>
    <row r="176" spans="1:44">
      <c r="B176" s="52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1"/>
      <c r="AI176" s="61"/>
      <c r="AJ176" s="62"/>
      <c r="AL176" s="64"/>
      <c r="AM176" s="64"/>
      <c r="AN176" s="64"/>
      <c r="AO176" s="64"/>
      <c r="AP176" s="64"/>
      <c r="AQ176" s="64"/>
      <c r="AR176" s="64"/>
    </row>
    <row r="177" spans="1:55" ht="9.75" customHeight="1">
      <c r="B177" s="52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1"/>
      <c r="AI177" s="54"/>
      <c r="AJ177" s="37"/>
      <c r="AL177" s="59"/>
      <c r="AM177" s="59"/>
      <c r="AN177" s="59"/>
      <c r="AO177" s="59"/>
      <c r="AP177" s="59"/>
      <c r="AQ177" s="59"/>
      <c r="AR177" s="59"/>
    </row>
    <row r="179" spans="1:55" ht="17.25">
      <c r="B179" s="58" t="str">
        <f>$B$5</f>
        <v>休日取得</v>
      </c>
      <c r="C179" s="66" t="str">
        <f>$C$5</f>
        <v>計画表</v>
      </c>
      <c r="D179" s="66"/>
      <c r="E179" s="66"/>
      <c r="F179" s="57" t="str">
        <f>$F$5</f>
        <v>（現場閉所による週休２日工事）</v>
      </c>
      <c r="L179" s="24"/>
    </row>
    <row r="180" spans="1:55">
      <c r="B180" s="2"/>
      <c r="R180" s="2"/>
    </row>
    <row r="181" spans="1:55">
      <c r="B181" s="2"/>
      <c r="C181" s="78" t="str">
        <f>$B$7</f>
        <v>工事名</v>
      </c>
      <c r="D181" s="78"/>
      <c r="E181" s="78"/>
      <c r="F181" s="78"/>
      <c r="G181" s="1" t="s">
        <v>10</v>
      </c>
      <c r="H181" s="22" t="str">
        <f>$G$7</f>
        <v>〇〇〇〇線道路改良工事（２－１）</v>
      </c>
      <c r="I181" s="22"/>
      <c r="J181" s="22"/>
      <c r="K181" s="22"/>
      <c r="L181" s="22"/>
      <c r="M181" s="22"/>
      <c r="N181" s="22"/>
      <c r="O181" s="22"/>
      <c r="P181" s="22"/>
      <c r="Q181" s="22"/>
      <c r="S181" s="2"/>
    </row>
    <row r="182" spans="1:55">
      <c r="B182" s="2"/>
      <c r="C182" s="78" t="str">
        <f>$B$8</f>
        <v>対象期間開始日</v>
      </c>
      <c r="D182" s="78"/>
      <c r="E182" s="78"/>
      <c r="F182" s="78"/>
      <c r="G182" s="1" t="s">
        <v>10</v>
      </c>
      <c r="H182" s="155">
        <f>$G$8</f>
        <v>45712</v>
      </c>
      <c r="I182" s="155"/>
      <c r="J182" s="155"/>
      <c r="K182" s="155"/>
      <c r="L182" s="155"/>
      <c r="S182" s="2"/>
    </row>
    <row r="183" spans="1:55">
      <c r="B183" s="2"/>
      <c r="C183" s="97" t="str">
        <f>$B$9</f>
        <v>工事完成日※(予定)</v>
      </c>
      <c r="D183" s="97"/>
      <c r="E183" s="97"/>
      <c r="F183" s="97"/>
      <c r="G183" s="1" t="s">
        <v>10</v>
      </c>
      <c r="H183" s="98">
        <f>$G$9</f>
        <v>46393</v>
      </c>
      <c r="I183" s="98"/>
      <c r="J183" s="98"/>
      <c r="K183" s="98"/>
      <c r="L183" s="98"/>
      <c r="M183" s="99" t="str">
        <f>$L$9</f>
        <v>工事期間</v>
      </c>
      <c r="N183" s="99"/>
      <c r="O183" s="99"/>
      <c r="P183" s="1" t="s">
        <v>10</v>
      </c>
      <c r="Q183" s="100">
        <f>$P$9</f>
        <v>682</v>
      </c>
      <c r="R183" s="100"/>
      <c r="S183" s="100"/>
    </row>
    <row r="184" spans="1:55">
      <c r="B184" s="2"/>
      <c r="C184" s="63" t="str">
        <f>$B$10</f>
        <v>受注者名</v>
      </c>
      <c r="D184" s="2"/>
      <c r="E184" s="2"/>
      <c r="F184" s="2"/>
      <c r="G184" s="1" t="s">
        <v>10</v>
      </c>
      <c r="H184" s="22" t="str">
        <f>$G$10</f>
        <v>（株）○○建設</v>
      </c>
      <c r="I184" s="22"/>
      <c r="J184" s="22"/>
      <c r="K184" s="22"/>
      <c r="L184" s="22"/>
      <c r="M184" s="22"/>
      <c r="N184" s="22"/>
      <c r="O184" s="22"/>
      <c r="P184" s="22"/>
      <c r="Q184" s="22"/>
    </row>
    <row r="185" spans="1:55">
      <c r="B185" s="2"/>
      <c r="C185" s="63" t="str">
        <f>$B$11</f>
        <v>※工事完成日：完成届にある受注者が完成とした現在日のこと</v>
      </c>
      <c r="D185" s="2"/>
      <c r="E185" s="2"/>
      <c r="F185" s="2"/>
      <c r="H185" s="23"/>
      <c r="I185" s="23"/>
      <c r="J185" s="23"/>
      <c r="K185" s="23"/>
      <c r="L185" s="23"/>
      <c r="M185" s="23"/>
      <c r="N185" s="23"/>
      <c r="O185" s="23"/>
      <c r="P185" s="23"/>
      <c r="Q185" s="23"/>
    </row>
    <row r="186" spans="1:55" ht="9.75" customHeight="1"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1"/>
      <c r="AI186" s="36"/>
      <c r="AJ186" s="37"/>
      <c r="AL186" s="42" t="s">
        <v>41</v>
      </c>
      <c r="AM186" s="42" t="s">
        <v>38</v>
      </c>
      <c r="AN186" s="42" t="s">
        <v>42</v>
      </c>
      <c r="AO186" s="42" t="s">
        <v>30</v>
      </c>
      <c r="AP186" s="42" t="s">
        <v>43</v>
      </c>
      <c r="AQ186" s="42" t="s">
        <v>29</v>
      </c>
      <c r="AR186" s="42" t="s">
        <v>8</v>
      </c>
    </row>
    <row r="187" spans="1:55" ht="13.5" customHeight="1">
      <c r="A187" s="65" t="s">
        <v>16</v>
      </c>
      <c r="B187" s="15">
        <f>C189</f>
        <v>46082</v>
      </c>
      <c r="C187" s="2" t="s">
        <v>15</v>
      </c>
      <c r="D187" s="2"/>
      <c r="E187" s="2"/>
      <c r="F187" s="2"/>
      <c r="J187" s="2"/>
      <c r="K187" s="2"/>
      <c r="L187" s="2"/>
      <c r="P187" s="2"/>
      <c r="Q187" s="2"/>
      <c r="R187" s="2"/>
      <c r="V187" s="2"/>
      <c r="W187" s="2"/>
      <c r="X187" s="2" t="str">
        <f>IF(ISTEXT(X191),"外","")</f>
        <v/>
      </c>
      <c r="AB187" s="2"/>
      <c r="AC187" s="2"/>
      <c r="AD187" s="2"/>
      <c r="AF187" s="1"/>
      <c r="AI187" s="13" t="s">
        <v>41</v>
      </c>
      <c r="AJ187" s="46">
        <f>COUNT(C189:AG189)-AJ188</f>
        <v>31</v>
      </c>
      <c r="AL187" s="43">
        <f>AJ187</f>
        <v>31</v>
      </c>
      <c r="AM187" s="42"/>
      <c r="AN187" s="42"/>
      <c r="AO187" s="42"/>
      <c r="AP187" s="42"/>
      <c r="AQ187" s="44"/>
      <c r="AR187" s="44"/>
    </row>
    <row r="188" spans="1:55" ht="13.5" customHeight="1">
      <c r="B188" s="34" t="s">
        <v>39</v>
      </c>
      <c r="C188" s="47" t="str">
        <f t="shared" ref="C188:H188" si="54">IF(C189="","",IF(OR(ISTEXT(C191),COUNT($C189:$AG189)&lt;7),"外",""))</f>
        <v/>
      </c>
      <c r="D188" s="47" t="str">
        <f t="shared" si="54"/>
        <v/>
      </c>
      <c r="E188" s="47" t="str">
        <f t="shared" si="54"/>
        <v/>
      </c>
      <c r="F188" s="47" t="str">
        <f t="shared" si="54"/>
        <v/>
      </c>
      <c r="G188" s="47" t="str">
        <f t="shared" si="54"/>
        <v/>
      </c>
      <c r="H188" s="47" t="str">
        <f t="shared" si="54"/>
        <v/>
      </c>
      <c r="I188" s="48" t="str">
        <f>IF(I189="","",IF(ISTEXT(I191),"外",""))</f>
        <v/>
      </c>
      <c r="J188" s="48" t="str">
        <f t="shared" ref="J188:AG188" si="55">IF(J189="","",IF(ISTEXT(J191),"外",""))</f>
        <v/>
      </c>
      <c r="K188" s="48" t="str">
        <f t="shared" si="55"/>
        <v/>
      </c>
      <c r="L188" s="48" t="str">
        <f t="shared" si="55"/>
        <v/>
      </c>
      <c r="M188" s="48" t="str">
        <f t="shared" si="55"/>
        <v/>
      </c>
      <c r="N188" s="48" t="str">
        <f t="shared" si="55"/>
        <v/>
      </c>
      <c r="O188" s="48" t="str">
        <f t="shared" si="55"/>
        <v/>
      </c>
      <c r="P188" s="48" t="str">
        <f t="shared" si="55"/>
        <v/>
      </c>
      <c r="Q188" s="48" t="str">
        <f t="shared" si="55"/>
        <v/>
      </c>
      <c r="R188" s="48" t="str">
        <f t="shared" si="55"/>
        <v/>
      </c>
      <c r="S188" s="48" t="str">
        <f t="shared" si="55"/>
        <v/>
      </c>
      <c r="T188" s="48" t="str">
        <f t="shared" si="55"/>
        <v/>
      </c>
      <c r="U188" s="48" t="str">
        <f t="shared" si="55"/>
        <v/>
      </c>
      <c r="V188" s="48" t="str">
        <f t="shared" si="55"/>
        <v/>
      </c>
      <c r="W188" s="48" t="str">
        <f t="shared" si="55"/>
        <v/>
      </c>
      <c r="X188" s="48" t="str">
        <f t="shared" si="55"/>
        <v/>
      </c>
      <c r="Y188" s="48" t="str">
        <f t="shared" si="55"/>
        <v/>
      </c>
      <c r="Z188" s="48" t="str">
        <f t="shared" si="55"/>
        <v/>
      </c>
      <c r="AA188" s="48" t="str">
        <f t="shared" si="55"/>
        <v/>
      </c>
      <c r="AB188" s="48" t="str">
        <f t="shared" si="55"/>
        <v/>
      </c>
      <c r="AC188" s="48" t="str">
        <f t="shared" si="55"/>
        <v/>
      </c>
      <c r="AD188" s="48" t="str">
        <f t="shared" si="55"/>
        <v/>
      </c>
      <c r="AE188" s="48" t="str">
        <f t="shared" si="55"/>
        <v/>
      </c>
      <c r="AF188" s="48" t="str">
        <f t="shared" si="55"/>
        <v/>
      </c>
      <c r="AG188" s="48" t="str">
        <f t="shared" si="55"/>
        <v/>
      </c>
      <c r="AI188" s="14" t="s">
        <v>38</v>
      </c>
      <c r="AJ188" s="41">
        <f>COUNTIF(C188:AG188,"外")</f>
        <v>0</v>
      </c>
      <c r="AL188" s="42"/>
      <c r="AM188" s="42">
        <f>AJ188</f>
        <v>0</v>
      </c>
      <c r="AN188" s="42"/>
      <c r="AO188" s="42"/>
      <c r="AP188" s="42"/>
      <c r="AQ188" s="44"/>
      <c r="AR188" s="44"/>
      <c r="AS188" s="38" t="str">
        <f>IF(AND(AS189&lt;&gt;"",($G$8+7)&lt;=AS189,($G$9-7)&gt;=AS189),IF(OR(AND(AS190="日",COUNTIF(AS191:AY191,"*")),COUNT(AS189:AY189)&lt;7),"外",IF(OR(AND(AS190="月",COUNTIF(AS191:AX191,"*")),COUNT(AS189:AX189)&lt;7),"外",IF(OR(AND(AS190="火",COUNTIF(AR191:AW191,"*")),COUNT(AR189:AW189)&lt;7),"外",IF(OR(AND(AS190="水",COUNTIF(AQ191:AV191,"*")),COUNT(AQ189:AV189)&lt;7),"外",IF(OR(AND(AS190="木",COUNTIF(AQ191:AU191,"*")),COUNT(AQ189:AU189)&lt;7),"外",IF(OR(AND(AS190="金",COUNTIF(AQ191:AT191,"*")),COUNT(AQ189:AT189)&lt;7),"外",IF(OR(AND(AS190="土",COUNTIF(AQ191:AS191,"*")),COUNT(AQ189:AS189)&lt;7),"外",""))))))),"")</f>
        <v/>
      </c>
      <c r="AT188" s="38" t="str">
        <f>IF(AND(AT189&lt;&gt;"",($G$8+7)&lt;=AT189,($G$9-7)&gt;=AT189),IF(OR(AND(AT190="日",COUNTIF(AT191:AZ191,"*")),COUNT(AT189:AZ189)&lt;7),"外",IF(OR(AND(AT190="月",COUNTIF(AS191:AY191,"*")),COUNT(AS189:AY189)&lt;7),"外",IF(OR(AND(AT190="火",COUNTIF(AS191:AX191,"*")),COUNT(AS189:AX189)&lt;7),"外",IF(OR(AND(AT190="水",COUNTIF(AR191:AW191,"*")),COUNT(AR189:AW189)&lt;7),"外",IF(OR(AND(AT190="木",COUNTIF(AQ191:AV191,"*")),COUNT(AQ189:AV189)&lt;7),"外",IF(OR(AND(AT190="金",COUNTIF(AQ191:AU191,"*")),COUNT(AQ189:AU189)&lt;7),"外",IF(OR(AND(AT190="土",COUNTIF(AQ191:AT191,"*")),COUNT(AQ189:AT189)&lt;7),"外",""))))))),"")</f>
        <v/>
      </c>
      <c r="AU188" s="38" t="str">
        <f>IF(AND(AU189&lt;&gt;"",($G$8+7)&lt;=AU189,($G$9-7)&gt;=AU189),IF(OR(AND(AU190="日",COUNTIF(AU191:BA191,"*")),COUNT(AU189:BA189)&lt;7),"外",IF(OR(AND(AU190="月",COUNTIF(AT191:AZ191,"*")),COUNT(AT189:AZ189)&lt;7),"外",IF(OR(AND(AU190="火",COUNTIF(AS191:AY191,"*")),COUNT(AS189:AY189)&lt;7),"外",IF(OR(AND(AU190="水",COUNTIF(AS191:AX191,"*")),COUNT(AS189:AX189)&lt;7),"外",IF(OR(AND(AU190="木",COUNTIF(AR191:AW191,"*")),COUNT(AR189:AW189)&lt;7),"外",IF(OR(AND(AU190="金",COUNTIF(AQ191:AV191,"*")),COUNT(AQ189:AV189)&lt;7),"外",IF(OR(AND(AU190="土",COUNTIF(AQ191:AU191,"*")),COUNT(AQ189:AU189)&lt;7),"外",""))))))),"")</f>
        <v/>
      </c>
      <c r="AW188" s="38" t="str">
        <f>IF(AND(AW189&lt;&gt;"",($G$8+7)&lt;=AW189,($G$9-7)&gt;=AW189),IF(OR(AND(AW190="日",COUNTIF(AW191:BC191,"*")),COUNT(AW189:BC189)&lt;7),"外",IF(OR(AND(AW190="月",COUNTIF(AV191:BB191,"*")),COUNT(AV189:BB189)&lt;7),"外",IF(OR(AND(AW190="火",COUNTIF(AU191:BA191,"*")),COUNT(AU189:BA189)&lt;7),"外",IF(OR(AND(AW190="水",COUNTIF(AT191:AZ191,"*")),COUNT(AT189:AZ189)&lt;7),"外",IF(OR(AND(AW190="木",COUNTIF(AS191:AY191,"*")),COUNT(AS189:AY189)&lt;7),"外",IF(OR(AND(AW190="金",COUNTIF(AS191:AX191,"*")),COUNT(AS189:AX189)&lt;7),"外",IF(OR(AND(AW190="土",COUNTIF(AR191:AW191,"*")),COUNT(AR189:AW189)&lt;7),"外",""))))))),"")</f>
        <v/>
      </c>
      <c r="AX188" s="38" t="str">
        <f>IF(AND(AX189&lt;&gt;"",($G$8+7)&lt;=AX189,($G$9-7)&gt;=AX189),IF(OR(AND(AX190="日",COUNTIF(AX191:BC191,"*")),COUNT(AX189:BC189)&lt;7),"外",IF(OR(AND(AX190="月",COUNTIF(AW191:BC191,"*")),COUNT(AW189:BC189)&lt;7),"外",IF(OR(AND(AX190="火",COUNTIF(AV191:BB191,"*")),COUNT(AV189:BB189)&lt;7),"外",IF(OR(AND(AX190="水",COUNTIF(AU191:BA191,"*")),COUNT(AU189:BA189)&lt;7),"外",IF(OR(AND(AX190="木",COUNTIF(AT191:AZ191,"*")),COUNT(AT189:AZ189)&lt;7),"外",IF(OR(AND(AX190="金",COUNTIF(AS191:AY191,"*")),COUNT(AS189:AY189)&lt;7),"外",IF(OR(AND(AX190="土",COUNTIF(AS191:AX191,"*")),COUNT(AS189:AX189)&lt;7),"外",""))))))),"")</f>
        <v/>
      </c>
      <c r="AY188" s="38" t="str">
        <f>IF(AND(AY189&lt;&gt;"",($G$8+7)&lt;=AY189,($G$9-7)&gt;=AY189),IF(OR(AND(AY190="日",COUNTIF(AY191:BC191,"*")),COUNT(AY189:BC189)&lt;7),"外",IF(OR(AND(AY190="月",COUNTIF(AX191:BC191,"*")),COUNT(AX189:BC189)&lt;7),"外",IF(OR(AND(AY190="火",COUNTIF(AW191:BC191,"*")),COUNT(AW189:BC189)&lt;7),"外",IF(OR(AND(AY190="水",COUNTIF(AV191:BB191,"*")),COUNT(AV189:BB189)&lt;7),"外",IF(OR(AND(AY190="木",COUNTIF(AU191:BA191,"*")),COUNT(AU189:BA189)&lt;7),"外",IF(OR(AND(AY190="金",COUNTIF(AT191:AZ191,"*")),COUNT(AT189:AZ189)&lt;7),"外",IF(OR(AND(AY190="土",COUNTIF(AS191:AY191,"*")),COUNT(AS189:AY189)&lt;7),"外",""))))))),"")</f>
        <v/>
      </c>
      <c r="AZ188" s="38" t="str">
        <f>IF(AND(AZ189&lt;&gt;"",($G$8+7)&lt;=AZ189,($G$9-7)&gt;=AZ189),IF(OR(AND(AZ190="日",COUNTIF(AZ191:BC191,"*")),COUNT(AZ189:BC189)&lt;7),"外",IF(OR(AND(AZ190="月",COUNTIF(AY191:BC191,"*")),COUNT(AY189:BC189)&lt;7),"外",IF(OR(AND(AZ190="火",COUNTIF(AX191:BC191,"*")),COUNT(AX189:BC189)&lt;7),"外",IF(OR(AND(AZ190="水",COUNTIF(AW191:BC191,"*")),COUNT(AW189:BC189)&lt;7),"外",IF(OR(AND(AZ190="木",COUNTIF(AV191:BB191,"*")),COUNT(AV189:BB189)&lt;7),"外",IF(OR(AND(AZ190="金",COUNTIF(AU191:BA191,"*")),COUNT(AU189:BA189)&lt;7),"外",IF(OR(AND(AZ190="土",COUNTIF(AT191:AZ191,"*")),COUNT(AT189:AZ189)&lt;7),"外",""))))))),"")</f>
        <v/>
      </c>
      <c r="BA188" s="38" t="str">
        <f>IF(AND(BA189&lt;&gt;"",($G$8+7)&lt;=BA189,($G$9-7)&gt;=BA189),IF(OR(AND(BA190="日",COUNTIF(BA191:BC191,"*")),COUNT(BA189:BC189)&lt;7),"外",IF(OR(AND(BA190="月",COUNTIF(AZ191:BC191,"*")),COUNT(AZ189:BC189)&lt;7),"外",IF(OR(AND(BA190="火",COUNTIF(AY191:BC191,"*")),COUNT(AY189:BC189)&lt;7),"外",IF(OR(AND(BA190="水",COUNTIF(AX191:BC191,"*")),COUNT(AX189:BC189)&lt;7),"外",IF(OR(AND(BA190="木",COUNTIF(AW191:BC191,"*")),COUNT(AW189:BC189)&lt;7),"外",IF(OR(AND(BA190="金",COUNTIF(AV191:BB191,"*")),COUNT(AV189:BB189)&lt;7),"外",IF(OR(AND(BA190="土",COUNTIF(AU191:BA191,"*")),COUNT(AU189:BA189)&lt;7),"外",""))))))),"")</f>
        <v/>
      </c>
      <c r="BB188" s="38" t="str">
        <f>IF(AND(BB189&lt;&gt;"",($G$8+7)&lt;=BB189,($G$9-7)&gt;=BB189),IF(OR(AND(BB190="日",COUNTIF(BB191:BC191,"*")),COUNT(BB189:BC189)&lt;7),"外",IF(OR(AND(BB190="月",COUNTIF(BA191:BC191,"*")),COUNT(BA189:BC189)&lt;7),"外",IF(OR(AND(BB190="火",COUNTIF(AZ191:BC191,"*")),COUNT(AZ189:BC189)&lt;7),"外",IF(OR(AND(BB190="水",COUNTIF(AY191:BC191,"*")),COUNT(AY189:BC189)&lt;7),"外",IF(OR(AND(BB190="木",COUNTIF(AX191:BC191,"*")),COUNT(AX189:BC189)&lt;7),"外",IF(OR(AND(BB190="金",COUNTIF(AW191:BC191,"*")),COUNT(AW189:BC189)&lt;7),"外",IF(OR(AND(BB190="土",COUNTIF(AV191:BB191,"*")),COUNT(AV189:BB189)&lt;7),"外",""))))))),"")</f>
        <v/>
      </c>
      <c r="BC188" s="38" t="str">
        <f>IF(AND(BC189&lt;&gt;"",($G$8+7)&lt;=BC189,($G$9-7)&gt;=BC189),IF(OR(AND(BC190="日",COUNTIF(BC191:BC191,"*")),COUNT(BC189:BC189)&lt;7),"外",IF(OR(AND(BC190="月",COUNTIF(BB191:BC191,"*")),COUNT(BB189:BC189)&lt;7),"外",IF(OR(AND(BC190="火",COUNTIF(BA191:BC191,"*")),COUNT(BA189:BC189)&lt;7),"外",IF(OR(AND(BC190="水",COUNTIF(AZ191:BC191,"*")),COUNT(AZ189:BC189)&lt;7),"外",IF(OR(AND(BC190="木",COUNTIF(AY191:BC191,"*")),COUNT(AY189:BC189)&lt;7),"外",IF(OR(AND(BC190="金",COUNTIF(AX191:BC191,"*")),COUNT(AX189:BC189)&lt;7),"外",IF(OR(AND(BC190="土",COUNTIF(AW191:BC191,"*")),COUNT(AW189:BC189)&lt;7),"外",""))))))),"")</f>
        <v/>
      </c>
    </row>
    <row r="189" spans="1:55">
      <c r="B189" s="3" t="s">
        <v>9</v>
      </c>
      <c r="C189" s="30">
        <f>IF(EDATE(B166,1)&gt;$G$9,"",EDATE(B166,1))</f>
        <v>46082</v>
      </c>
      <c r="D189" s="11">
        <f t="shared" ref="D189:AG189" si="56">IF(MONTH($C189)&lt;MONTH($C189+C$1),"",IF(($C189+C$1)&gt;$G$9,"",IF(C189=EOMONTH(($C189-DAY($C189)+D$1),0),"",IF(C189="","",C189+1))))</f>
        <v>46083</v>
      </c>
      <c r="E189" s="11">
        <f t="shared" si="56"/>
        <v>46084</v>
      </c>
      <c r="F189" s="11">
        <f t="shared" si="56"/>
        <v>46085</v>
      </c>
      <c r="G189" s="11">
        <f t="shared" si="56"/>
        <v>46086</v>
      </c>
      <c r="H189" s="11">
        <f t="shared" si="56"/>
        <v>46087</v>
      </c>
      <c r="I189" s="11">
        <f t="shared" si="56"/>
        <v>46088</v>
      </c>
      <c r="J189" s="11">
        <f t="shared" si="56"/>
        <v>46089</v>
      </c>
      <c r="K189" s="11">
        <f t="shared" si="56"/>
        <v>46090</v>
      </c>
      <c r="L189" s="11">
        <f t="shared" si="56"/>
        <v>46091</v>
      </c>
      <c r="M189" s="11">
        <f t="shared" si="56"/>
        <v>46092</v>
      </c>
      <c r="N189" s="11">
        <f t="shared" si="56"/>
        <v>46093</v>
      </c>
      <c r="O189" s="11">
        <f t="shared" si="56"/>
        <v>46094</v>
      </c>
      <c r="P189" s="11">
        <f t="shared" si="56"/>
        <v>46095</v>
      </c>
      <c r="Q189" s="11">
        <f t="shared" si="56"/>
        <v>46096</v>
      </c>
      <c r="R189" s="11">
        <f t="shared" si="56"/>
        <v>46097</v>
      </c>
      <c r="S189" s="11">
        <f t="shared" si="56"/>
        <v>46098</v>
      </c>
      <c r="T189" s="11">
        <f t="shared" si="56"/>
        <v>46099</v>
      </c>
      <c r="U189" s="11">
        <f t="shared" si="56"/>
        <v>46100</v>
      </c>
      <c r="V189" s="11">
        <f t="shared" si="56"/>
        <v>46101</v>
      </c>
      <c r="W189" s="11">
        <f t="shared" si="56"/>
        <v>46102</v>
      </c>
      <c r="X189" s="11">
        <f t="shared" si="56"/>
        <v>46103</v>
      </c>
      <c r="Y189" s="11">
        <f t="shared" si="56"/>
        <v>46104</v>
      </c>
      <c r="Z189" s="11">
        <f t="shared" si="56"/>
        <v>46105</v>
      </c>
      <c r="AA189" s="11">
        <f t="shared" si="56"/>
        <v>46106</v>
      </c>
      <c r="AB189" s="11">
        <f t="shared" si="56"/>
        <v>46107</v>
      </c>
      <c r="AC189" s="11">
        <f t="shared" si="56"/>
        <v>46108</v>
      </c>
      <c r="AD189" s="11">
        <f t="shared" si="56"/>
        <v>46109</v>
      </c>
      <c r="AE189" s="11">
        <f t="shared" si="56"/>
        <v>46110</v>
      </c>
      <c r="AF189" s="11">
        <f t="shared" si="56"/>
        <v>46111</v>
      </c>
      <c r="AG189" s="12">
        <f t="shared" si="56"/>
        <v>46112</v>
      </c>
      <c r="AH189" s="4"/>
      <c r="AI189" s="14" t="s">
        <v>42</v>
      </c>
      <c r="AJ189" s="41">
        <f>COUNT(C189:AG189)-AJ191</f>
        <v>31</v>
      </c>
      <c r="AL189" s="44"/>
      <c r="AM189" s="44"/>
      <c r="AN189" s="44">
        <f>AJ189</f>
        <v>31</v>
      </c>
      <c r="AO189" s="44"/>
      <c r="AP189" s="44"/>
      <c r="AQ189" s="44"/>
      <c r="AR189" s="44"/>
    </row>
    <row r="190" spans="1:55">
      <c r="B190" s="5" t="s">
        <v>4</v>
      </c>
      <c r="C190" s="21" t="str">
        <f t="shared" ref="C190:AG190" si="57">TEXT(C189,"aaa")</f>
        <v>日</v>
      </c>
      <c r="D190" s="16" t="str">
        <f t="shared" si="57"/>
        <v>月</v>
      </c>
      <c r="E190" s="16" t="str">
        <f t="shared" si="57"/>
        <v>火</v>
      </c>
      <c r="F190" s="16" t="str">
        <f t="shared" si="57"/>
        <v>水</v>
      </c>
      <c r="G190" s="16" t="str">
        <f t="shared" si="57"/>
        <v>木</v>
      </c>
      <c r="H190" s="16" t="str">
        <f t="shared" si="57"/>
        <v>金</v>
      </c>
      <c r="I190" s="16" t="str">
        <f t="shared" si="57"/>
        <v>土</v>
      </c>
      <c r="J190" s="16" t="str">
        <f t="shared" si="57"/>
        <v>日</v>
      </c>
      <c r="K190" s="16" t="str">
        <f t="shared" si="57"/>
        <v>月</v>
      </c>
      <c r="L190" s="16" t="str">
        <f t="shared" si="57"/>
        <v>火</v>
      </c>
      <c r="M190" s="16" t="str">
        <f t="shared" si="57"/>
        <v>水</v>
      </c>
      <c r="N190" s="16" t="str">
        <f t="shared" si="57"/>
        <v>木</v>
      </c>
      <c r="O190" s="16" t="str">
        <f t="shared" si="57"/>
        <v>金</v>
      </c>
      <c r="P190" s="16" t="str">
        <f t="shared" si="57"/>
        <v>土</v>
      </c>
      <c r="Q190" s="16" t="str">
        <f t="shared" si="57"/>
        <v>日</v>
      </c>
      <c r="R190" s="16" t="str">
        <f t="shared" si="57"/>
        <v>月</v>
      </c>
      <c r="S190" s="16" t="str">
        <f t="shared" si="57"/>
        <v>火</v>
      </c>
      <c r="T190" s="16" t="str">
        <f t="shared" si="57"/>
        <v>水</v>
      </c>
      <c r="U190" s="16" t="str">
        <f t="shared" si="57"/>
        <v>木</v>
      </c>
      <c r="V190" s="16" t="str">
        <f t="shared" si="57"/>
        <v>金</v>
      </c>
      <c r="W190" s="16" t="str">
        <f t="shared" si="57"/>
        <v>土</v>
      </c>
      <c r="X190" s="16" t="str">
        <f t="shared" si="57"/>
        <v>日</v>
      </c>
      <c r="Y190" s="16" t="str">
        <f t="shared" si="57"/>
        <v>月</v>
      </c>
      <c r="Z190" s="16" t="str">
        <f t="shared" si="57"/>
        <v>火</v>
      </c>
      <c r="AA190" s="16" t="str">
        <f t="shared" si="57"/>
        <v>水</v>
      </c>
      <c r="AB190" s="16" t="str">
        <f t="shared" si="57"/>
        <v>木</v>
      </c>
      <c r="AC190" s="16" t="str">
        <f t="shared" si="57"/>
        <v>金</v>
      </c>
      <c r="AD190" s="16" t="str">
        <f t="shared" si="57"/>
        <v>土</v>
      </c>
      <c r="AE190" s="16" t="str">
        <f t="shared" si="57"/>
        <v>日</v>
      </c>
      <c r="AF190" s="16" t="str">
        <f t="shared" si="57"/>
        <v>月</v>
      </c>
      <c r="AG190" s="17" t="str">
        <f t="shared" si="57"/>
        <v>火</v>
      </c>
      <c r="AH190" s="1"/>
      <c r="AI190" s="14" t="s">
        <v>30</v>
      </c>
      <c r="AJ190" s="41">
        <f>COUNTIFS(C190:AG190,"土",C191:AG191,"")+COUNTIFS(C190:AG190,"日",C191:AG191,"")</f>
        <v>9</v>
      </c>
      <c r="AL190" s="44"/>
      <c r="AM190" s="44"/>
      <c r="AN190" s="44"/>
      <c r="AO190" s="44">
        <f>AJ190</f>
        <v>9</v>
      </c>
      <c r="AP190" s="44"/>
      <c r="AQ190" s="44"/>
      <c r="AR190" s="44"/>
    </row>
    <row r="191" spans="1:55" ht="13.5" customHeight="1">
      <c r="B191" s="91" t="s">
        <v>13</v>
      </c>
      <c r="C191" s="93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116"/>
      <c r="AC191" s="116"/>
      <c r="AD191" s="116"/>
      <c r="AE191" s="90"/>
      <c r="AF191" s="90"/>
      <c r="AG191" s="111"/>
      <c r="AH191" s="1"/>
      <c r="AI191" s="14" t="s">
        <v>43</v>
      </c>
      <c r="AJ191" s="41">
        <f>COUNTA(C191:AG192)</f>
        <v>0</v>
      </c>
      <c r="AL191" s="44"/>
      <c r="AM191" s="44"/>
      <c r="AN191" s="45"/>
      <c r="AO191" s="44"/>
      <c r="AP191" s="44">
        <f>AJ191</f>
        <v>0</v>
      </c>
      <c r="AQ191" s="44"/>
      <c r="AR191" s="44"/>
    </row>
    <row r="192" spans="1:55" ht="13.5" customHeight="1">
      <c r="B192" s="92"/>
      <c r="C192" s="93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117"/>
      <c r="AC192" s="117"/>
      <c r="AD192" s="117"/>
      <c r="AE192" s="90"/>
      <c r="AF192" s="90"/>
      <c r="AG192" s="111"/>
      <c r="AH192" s="1"/>
      <c r="AI192" s="14" t="s">
        <v>29</v>
      </c>
      <c r="AJ192" s="41">
        <f>COUNTA(C193:AG194)</f>
        <v>0</v>
      </c>
      <c r="AL192" s="44"/>
      <c r="AM192" s="44"/>
      <c r="AN192" s="44"/>
      <c r="AO192" s="44"/>
      <c r="AP192" s="44"/>
      <c r="AQ192" s="44">
        <f>AJ192</f>
        <v>0</v>
      </c>
      <c r="AR192" s="44"/>
    </row>
    <row r="193" spans="1:44" ht="13.5" customHeight="1">
      <c r="B193" s="112" t="s">
        <v>0</v>
      </c>
      <c r="C193" s="115"/>
      <c r="D193" s="115"/>
      <c r="E193" s="115"/>
      <c r="F193" s="115"/>
      <c r="G193" s="115"/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26"/>
      <c r="AH193" s="1"/>
      <c r="AI193" s="14" t="s">
        <v>7</v>
      </c>
      <c r="AJ193" s="7">
        <f>ROUNDDOWN(AJ192/AJ187,3)</f>
        <v>0</v>
      </c>
      <c r="AL193" s="44"/>
      <c r="AM193" s="44"/>
      <c r="AN193" s="44"/>
      <c r="AO193" s="44"/>
      <c r="AP193" s="44"/>
      <c r="AQ193" s="44"/>
      <c r="AR193" s="44"/>
    </row>
    <row r="194" spans="1:44">
      <c r="B194" s="113"/>
      <c r="C194" s="115"/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5"/>
      <c r="O194" s="124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24"/>
      <c r="AG194" s="137"/>
      <c r="AH194" s="1"/>
      <c r="AI194" s="14" t="s">
        <v>8</v>
      </c>
      <c r="AJ194" s="6">
        <f>COUNTA(C195:AG195)</f>
        <v>0</v>
      </c>
      <c r="AL194" s="44"/>
      <c r="AM194" s="44"/>
      <c r="AN194" s="44"/>
      <c r="AO194" s="44"/>
      <c r="AP194" s="44"/>
      <c r="AQ194" s="44"/>
      <c r="AR194" s="44">
        <f>AJ194</f>
        <v>0</v>
      </c>
    </row>
    <row r="195" spans="1:44">
      <c r="B195" s="120" t="s">
        <v>5</v>
      </c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45"/>
      <c r="O195" s="118"/>
      <c r="P195" s="118"/>
      <c r="Q195" s="118"/>
      <c r="R195" s="153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27"/>
      <c r="AH195" s="1"/>
      <c r="AI195" s="14" t="s">
        <v>3</v>
      </c>
      <c r="AJ195" s="7">
        <f>ROUNDDOWN(AJ194/AJ187,3)</f>
        <v>0</v>
      </c>
      <c r="AL195" s="64"/>
      <c r="AM195" s="64"/>
      <c r="AN195" s="64"/>
      <c r="AO195" s="64"/>
      <c r="AP195" s="64"/>
      <c r="AQ195" s="64"/>
      <c r="AR195" s="64"/>
    </row>
    <row r="196" spans="1:44">
      <c r="B196" s="121"/>
      <c r="C196" s="119"/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46"/>
      <c r="O196" s="119"/>
      <c r="P196" s="119"/>
      <c r="Q196" s="119"/>
      <c r="R196" s="154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28"/>
      <c r="AH196" s="1"/>
      <c r="AI196" s="14" t="s">
        <v>31</v>
      </c>
      <c r="AJ196" s="32" t="str">
        <f>IF(7&gt;COUNT($C189:$AG189),"対象外",IF(OR(AJ194&gt;=AJ190,AJ195&gt;=0.285),"達成","未達成"))</f>
        <v>未達成</v>
      </c>
      <c r="AL196" s="64"/>
      <c r="AM196" s="64"/>
      <c r="AN196" s="64"/>
      <c r="AO196" s="64"/>
      <c r="AP196" s="64"/>
      <c r="AQ196" s="64"/>
      <c r="AR196" s="64"/>
    </row>
    <row r="197" spans="1:44">
      <c r="B197" s="52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1"/>
      <c r="AI197" s="61"/>
      <c r="AJ197" s="62"/>
      <c r="AL197" s="64"/>
      <c r="AM197" s="64"/>
      <c r="AN197" s="64"/>
      <c r="AO197" s="64"/>
      <c r="AP197" s="64"/>
      <c r="AQ197" s="64"/>
      <c r="AR197" s="64"/>
    </row>
    <row r="198" spans="1:44" ht="9.75" customHeight="1"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1"/>
      <c r="AI198" s="36"/>
      <c r="AJ198" s="37"/>
      <c r="AL198" s="42" t="s">
        <v>41</v>
      </c>
      <c r="AM198" s="42" t="s">
        <v>38</v>
      </c>
      <c r="AN198" s="42" t="s">
        <v>42</v>
      </c>
      <c r="AO198" s="42" t="s">
        <v>30</v>
      </c>
      <c r="AP198" s="42" t="s">
        <v>43</v>
      </c>
      <c r="AQ198" s="42" t="s">
        <v>29</v>
      </c>
      <c r="AR198" s="42" t="s">
        <v>8</v>
      </c>
    </row>
    <row r="199" spans="1:44" ht="13.5" customHeight="1">
      <c r="A199" s="65" t="s">
        <v>16</v>
      </c>
      <c r="B199" s="15">
        <f>C201</f>
        <v>46113</v>
      </c>
      <c r="C199" s="2" t="s">
        <v>15</v>
      </c>
      <c r="D199" s="2"/>
      <c r="E199" s="2"/>
      <c r="F199" s="2"/>
      <c r="J199" s="2"/>
      <c r="K199" s="2"/>
      <c r="L199" s="2"/>
      <c r="P199" s="2"/>
      <c r="Q199" s="2"/>
      <c r="R199" s="2"/>
      <c r="V199" s="2"/>
      <c r="W199" s="2"/>
      <c r="X199" s="2"/>
      <c r="AB199" s="2"/>
      <c r="AC199" s="2"/>
      <c r="AD199" s="2"/>
      <c r="AF199" s="1"/>
      <c r="AI199" s="13" t="s">
        <v>41</v>
      </c>
      <c r="AJ199" s="46">
        <f>COUNT(C201:AG201)-AJ200</f>
        <v>30</v>
      </c>
      <c r="AL199" s="43">
        <f>AJ199</f>
        <v>30</v>
      </c>
      <c r="AM199" s="42"/>
      <c r="AN199" s="42"/>
      <c r="AO199" s="42"/>
      <c r="AP199" s="42"/>
      <c r="AQ199" s="44"/>
      <c r="AR199" s="44"/>
    </row>
    <row r="200" spans="1:44" ht="13.5" customHeight="1">
      <c r="B200" s="34" t="s">
        <v>39</v>
      </c>
      <c r="C200" s="47" t="str">
        <f t="shared" ref="C200:H200" si="58">IF(C201="","",IF(OR(ISTEXT(C203),COUNT($C201:$AG201)&lt;7),"外",""))</f>
        <v/>
      </c>
      <c r="D200" s="47" t="str">
        <f t="shared" si="58"/>
        <v/>
      </c>
      <c r="E200" s="47" t="str">
        <f t="shared" si="58"/>
        <v/>
      </c>
      <c r="F200" s="47" t="str">
        <f t="shared" si="58"/>
        <v/>
      </c>
      <c r="G200" s="47" t="str">
        <f t="shared" si="58"/>
        <v/>
      </c>
      <c r="H200" s="47" t="str">
        <f t="shared" si="58"/>
        <v/>
      </c>
      <c r="I200" s="48" t="str">
        <f>IF(I201="","",IF(ISTEXT(I203),"外",""))</f>
        <v/>
      </c>
      <c r="J200" s="48" t="str">
        <f t="shared" ref="J200:AG200" si="59">IF(J201="","",IF(ISTEXT(J203),"外",""))</f>
        <v/>
      </c>
      <c r="K200" s="48" t="str">
        <f t="shared" si="59"/>
        <v/>
      </c>
      <c r="L200" s="48" t="str">
        <f t="shared" si="59"/>
        <v/>
      </c>
      <c r="M200" s="48" t="str">
        <f t="shared" si="59"/>
        <v/>
      </c>
      <c r="N200" s="48" t="str">
        <f t="shared" si="59"/>
        <v/>
      </c>
      <c r="O200" s="48" t="str">
        <f t="shared" si="59"/>
        <v/>
      </c>
      <c r="P200" s="48" t="str">
        <f t="shared" si="59"/>
        <v/>
      </c>
      <c r="Q200" s="48" t="str">
        <f t="shared" si="59"/>
        <v/>
      </c>
      <c r="R200" s="48" t="str">
        <f t="shared" si="59"/>
        <v/>
      </c>
      <c r="S200" s="48" t="str">
        <f t="shared" si="59"/>
        <v/>
      </c>
      <c r="T200" s="48" t="str">
        <f t="shared" si="59"/>
        <v/>
      </c>
      <c r="U200" s="48" t="str">
        <f t="shared" si="59"/>
        <v/>
      </c>
      <c r="V200" s="48" t="str">
        <f t="shared" si="59"/>
        <v/>
      </c>
      <c r="W200" s="48" t="str">
        <f t="shared" si="59"/>
        <v/>
      </c>
      <c r="X200" s="48" t="str">
        <f t="shared" si="59"/>
        <v/>
      </c>
      <c r="Y200" s="48" t="str">
        <f t="shared" si="59"/>
        <v/>
      </c>
      <c r="Z200" s="48" t="str">
        <f t="shared" si="59"/>
        <v/>
      </c>
      <c r="AA200" s="48" t="str">
        <f t="shared" si="59"/>
        <v/>
      </c>
      <c r="AB200" s="48" t="str">
        <f t="shared" si="59"/>
        <v/>
      </c>
      <c r="AC200" s="48" t="str">
        <f t="shared" si="59"/>
        <v/>
      </c>
      <c r="AD200" s="48" t="str">
        <f t="shared" si="59"/>
        <v/>
      </c>
      <c r="AE200" s="48" t="str">
        <f t="shared" si="59"/>
        <v/>
      </c>
      <c r="AF200" s="48" t="str">
        <f t="shared" si="59"/>
        <v/>
      </c>
      <c r="AG200" s="48" t="str">
        <f t="shared" si="59"/>
        <v/>
      </c>
      <c r="AI200" s="14" t="s">
        <v>38</v>
      </c>
      <c r="AJ200" s="41">
        <f>COUNTIF(C200:AG200,"外")</f>
        <v>0</v>
      </c>
      <c r="AL200" s="42"/>
      <c r="AM200" s="42">
        <f>AJ200</f>
        <v>0</v>
      </c>
      <c r="AN200" s="42"/>
      <c r="AO200" s="42"/>
      <c r="AP200" s="42"/>
      <c r="AQ200" s="44"/>
      <c r="AR200" s="44"/>
    </row>
    <row r="201" spans="1:44">
      <c r="B201" s="3" t="s">
        <v>9</v>
      </c>
      <c r="C201" s="30">
        <f>IF(EDATE(B187,1)&gt;$G$9,"",EDATE(B187,1))</f>
        <v>46113</v>
      </c>
      <c r="D201" s="11">
        <f t="shared" ref="D201:AG201" si="60">IF(MONTH($C201)&lt;MONTH($C201+C$1),"",IF(($C201+C$1)&gt;$G$9,"",IF(C201=EOMONTH(($C201-DAY($C201)+D$1),0),"",IF(C201="","",C201+1))))</f>
        <v>46114</v>
      </c>
      <c r="E201" s="11">
        <f t="shared" si="60"/>
        <v>46115</v>
      </c>
      <c r="F201" s="11">
        <f t="shared" si="60"/>
        <v>46116</v>
      </c>
      <c r="G201" s="11">
        <f t="shared" si="60"/>
        <v>46117</v>
      </c>
      <c r="H201" s="11">
        <f t="shared" si="60"/>
        <v>46118</v>
      </c>
      <c r="I201" s="11">
        <f t="shared" si="60"/>
        <v>46119</v>
      </c>
      <c r="J201" s="11">
        <f t="shared" si="60"/>
        <v>46120</v>
      </c>
      <c r="K201" s="11">
        <f t="shared" si="60"/>
        <v>46121</v>
      </c>
      <c r="L201" s="11">
        <f t="shared" si="60"/>
        <v>46122</v>
      </c>
      <c r="M201" s="11">
        <f t="shared" si="60"/>
        <v>46123</v>
      </c>
      <c r="N201" s="11">
        <f t="shared" si="60"/>
        <v>46124</v>
      </c>
      <c r="O201" s="11">
        <f t="shared" si="60"/>
        <v>46125</v>
      </c>
      <c r="P201" s="11">
        <f t="shared" si="60"/>
        <v>46126</v>
      </c>
      <c r="Q201" s="11">
        <f t="shared" si="60"/>
        <v>46127</v>
      </c>
      <c r="R201" s="11">
        <f t="shared" si="60"/>
        <v>46128</v>
      </c>
      <c r="S201" s="11">
        <f t="shared" si="60"/>
        <v>46129</v>
      </c>
      <c r="T201" s="11">
        <f t="shared" si="60"/>
        <v>46130</v>
      </c>
      <c r="U201" s="11">
        <f t="shared" si="60"/>
        <v>46131</v>
      </c>
      <c r="V201" s="11">
        <f t="shared" si="60"/>
        <v>46132</v>
      </c>
      <c r="W201" s="11">
        <f t="shared" si="60"/>
        <v>46133</v>
      </c>
      <c r="X201" s="11">
        <f t="shared" si="60"/>
        <v>46134</v>
      </c>
      <c r="Y201" s="11">
        <f t="shared" si="60"/>
        <v>46135</v>
      </c>
      <c r="Z201" s="11">
        <f t="shared" si="60"/>
        <v>46136</v>
      </c>
      <c r="AA201" s="11">
        <f t="shared" si="60"/>
        <v>46137</v>
      </c>
      <c r="AB201" s="11">
        <f t="shared" si="60"/>
        <v>46138</v>
      </c>
      <c r="AC201" s="11">
        <f t="shared" si="60"/>
        <v>46139</v>
      </c>
      <c r="AD201" s="11">
        <f t="shared" si="60"/>
        <v>46140</v>
      </c>
      <c r="AE201" s="11">
        <f t="shared" si="60"/>
        <v>46141</v>
      </c>
      <c r="AF201" s="11">
        <f t="shared" si="60"/>
        <v>46142</v>
      </c>
      <c r="AG201" s="12" t="str">
        <f t="shared" si="60"/>
        <v/>
      </c>
      <c r="AH201" s="4"/>
      <c r="AI201" s="14" t="s">
        <v>42</v>
      </c>
      <c r="AJ201" s="41">
        <f>COUNT(C201:AG201)-AJ203</f>
        <v>30</v>
      </c>
      <c r="AL201" s="44"/>
      <c r="AM201" s="44"/>
      <c r="AN201" s="44">
        <f>AJ201</f>
        <v>30</v>
      </c>
      <c r="AO201" s="44"/>
      <c r="AP201" s="44"/>
      <c r="AQ201" s="44"/>
      <c r="AR201" s="44"/>
    </row>
    <row r="202" spans="1:44">
      <c r="B202" s="5" t="s">
        <v>4</v>
      </c>
      <c r="C202" s="21" t="str">
        <f t="shared" ref="C202:AG202" si="61">TEXT(C201,"aaa")</f>
        <v>水</v>
      </c>
      <c r="D202" s="16" t="str">
        <f t="shared" si="61"/>
        <v>木</v>
      </c>
      <c r="E202" s="16" t="str">
        <f t="shared" si="61"/>
        <v>金</v>
      </c>
      <c r="F202" s="16" t="str">
        <f t="shared" si="61"/>
        <v>土</v>
      </c>
      <c r="G202" s="16" t="str">
        <f t="shared" si="61"/>
        <v>日</v>
      </c>
      <c r="H202" s="16" t="str">
        <f t="shared" si="61"/>
        <v>月</v>
      </c>
      <c r="I202" s="16" t="str">
        <f t="shared" si="61"/>
        <v>火</v>
      </c>
      <c r="J202" s="16" t="str">
        <f t="shared" si="61"/>
        <v>水</v>
      </c>
      <c r="K202" s="16" t="str">
        <f t="shared" si="61"/>
        <v>木</v>
      </c>
      <c r="L202" s="16" t="str">
        <f t="shared" si="61"/>
        <v>金</v>
      </c>
      <c r="M202" s="16" t="str">
        <f t="shared" si="61"/>
        <v>土</v>
      </c>
      <c r="N202" s="16" t="str">
        <f t="shared" si="61"/>
        <v>日</v>
      </c>
      <c r="O202" s="16" t="str">
        <f t="shared" si="61"/>
        <v>月</v>
      </c>
      <c r="P202" s="16" t="str">
        <f t="shared" si="61"/>
        <v>火</v>
      </c>
      <c r="Q202" s="16" t="str">
        <f t="shared" si="61"/>
        <v>水</v>
      </c>
      <c r="R202" s="16" t="str">
        <f t="shared" si="61"/>
        <v>木</v>
      </c>
      <c r="S202" s="16" t="str">
        <f t="shared" si="61"/>
        <v>金</v>
      </c>
      <c r="T202" s="16" t="str">
        <f t="shared" si="61"/>
        <v>土</v>
      </c>
      <c r="U202" s="16" t="str">
        <f t="shared" si="61"/>
        <v>日</v>
      </c>
      <c r="V202" s="16" t="str">
        <f t="shared" si="61"/>
        <v>月</v>
      </c>
      <c r="W202" s="16" t="str">
        <f t="shared" si="61"/>
        <v>火</v>
      </c>
      <c r="X202" s="16" t="str">
        <f t="shared" si="61"/>
        <v>水</v>
      </c>
      <c r="Y202" s="16" t="str">
        <f t="shared" si="61"/>
        <v>木</v>
      </c>
      <c r="Z202" s="16" t="str">
        <f t="shared" si="61"/>
        <v>金</v>
      </c>
      <c r="AA202" s="16" t="str">
        <f t="shared" si="61"/>
        <v>土</v>
      </c>
      <c r="AB202" s="16" t="str">
        <f t="shared" si="61"/>
        <v>日</v>
      </c>
      <c r="AC202" s="16" t="str">
        <f t="shared" si="61"/>
        <v>月</v>
      </c>
      <c r="AD202" s="16" t="str">
        <f t="shared" si="61"/>
        <v>火</v>
      </c>
      <c r="AE202" s="16" t="str">
        <f t="shared" si="61"/>
        <v>水</v>
      </c>
      <c r="AF202" s="16" t="str">
        <f t="shared" si="61"/>
        <v>木</v>
      </c>
      <c r="AG202" s="17" t="str">
        <f t="shared" si="61"/>
        <v/>
      </c>
      <c r="AH202" s="1"/>
      <c r="AI202" s="14" t="s">
        <v>30</v>
      </c>
      <c r="AJ202" s="41">
        <f>COUNTIFS(C202:AG202,"土",C203:AG203,"")+COUNTIFS(C202:AG202,"日",C203:AG203,"")</f>
        <v>8</v>
      </c>
      <c r="AL202" s="44"/>
      <c r="AM202" s="44"/>
      <c r="AN202" s="44"/>
      <c r="AO202" s="44">
        <f>AJ202</f>
        <v>8</v>
      </c>
      <c r="AP202" s="44"/>
      <c r="AQ202" s="44"/>
      <c r="AR202" s="44"/>
    </row>
    <row r="203" spans="1:44" ht="13.5" customHeight="1">
      <c r="B203" s="91" t="s">
        <v>13</v>
      </c>
      <c r="C203" s="93"/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116"/>
      <c r="AC203" s="116"/>
      <c r="AD203" s="116"/>
      <c r="AE203" s="90"/>
      <c r="AF203" s="90"/>
      <c r="AG203" s="111"/>
      <c r="AH203" s="1"/>
      <c r="AI203" s="14" t="s">
        <v>43</v>
      </c>
      <c r="AJ203" s="41">
        <f>COUNTA(C203:AG204)</f>
        <v>0</v>
      </c>
      <c r="AL203" s="44"/>
      <c r="AM203" s="44"/>
      <c r="AN203" s="45"/>
      <c r="AO203" s="44"/>
      <c r="AP203" s="44">
        <f>AJ203</f>
        <v>0</v>
      </c>
      <c r="AQ203" s="44"/>
      <c r="AR203" s="44"/>
    </row>
    <row r="204" spans="1:44" ht="13.5" customHeight="1">
      <c r="B204" s="92"/>
      <c r="C204" s="93"/>
      <c r="D204" s="9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117"/>
      <c r="AC204" s="117"/>
      <c r="AD204" s="117"/>
      <c r="AE204" s="90"/>
      <c r="AF204" s="90"/>
      <c r="AG204" s="111"/>
      <c r="AH204" s="1"/>
      <c r="AI204" s="14" t="s">
        <v>29</v>
      </c>
      <c r="AJ204" s="41">
        <f>COUNTA(C205:AG206)</f>
        <v>0</v>
      </c>
      <c r="AL204" s="44"/>
      <c r="AM204" s="44"/>
      <c r="AN204" s="44"/>
      <c r="AO204" s="44"/>
      <c r="AP204" s="44"/>
      <c r="AQ204" s="44">
        <f>AJ204</f>
        <v>0</v>
      </c>
      <c r="AR204" s="44"/>
    </row>
    <row r="205" spans="1:44" ht="13.5" customHeight="1">
      <c r="B205" s="112" t="s">
        <v>0</v>
      </c>
      <c r="C205" s="114"/>
      <c r="D205" s="115"/>
      <c r="E205" s="115"/>
      <c r="F205" s="115"/>
      <c r="G205" s="115"/>
      <c r="H205" s="115"/>
      <c r="I205" s="115"/>
      <c r="J205" s="115"/>
      <c r="K205" s="115"/>
      <c r="L205" s="115"/>
      <c r="M205" s="115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24"/>
      <c r="AD205" s="124"/>
      <c r="AE205" s="115"/>
      <c r="AF205" s="124"/>
      <c r="AG205" s="137"/>
      <c r="AH205" s="1"/>
      <c r="AI205" s="14" t="s">
        <v>7</v>
      </c>
      <c r="AJ205" s="7">
        <f>ROUNDDOWN(AJ204/AJ199,3)</f>
        <v>0</v>
      </c>
      <c r="AL205" s="44"/>
      <c r="AM205" s="44"/>
      <c r="AN205" s="44"/>
      <c r="AO205" s="44"/>
      <c r="AP205" s="44"/>
      <c r="AQ205" s="44"/>
      <c r="AR205" s="44"/>
    </row>
    <row r="206" spans="1:44">
      <c r="B206" s="113"/>
      <c r="C206" s="139"/>
      <c r="D206" s="124"/>
      <c r="E206" s="124"/>
      <c r="F206" s="115"/>
      <c r="G206" s="115"/>
      <c r="H206" s="115"/>
      <c r="I206" s="115"/>
      <c r="J206" s="115"/>
      <c r="K206" s="115"/>
      <c r="L206" s="115"/>
      <c r="M206" s="115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25"/>
      <c r="AD206" s="125"/>
      <c r="AE206" s="115"/>
      <c r="AF206" s="131"/>
      <c r="AG206" s="142"/>
      <c r="AH206" s="1"/>
      <c r="AI206" s="14" t="s">
        <v>8</v>
      </c>
      <c r="AJ206" s="6">
        <f>COUNTA(C207:AG207)</f>
        <v>0</v>
      </c>
      <c r="AL206" s="44"/>
      <c r="AM206" s="44"/>
      <c r="AN206" s="44"/>
      <c r="AO206" s="44"/>
      <c r="AP206" s="44"/>
      <c r="AQ206" s="44"/>
      <c r="AR206" s="44">
        <f>AJ206</f>
        <v>0</v>
      </c>
    </row>
    <row r="207" spans="1:44">
      <c r="B207" s="120" t="s">
        <v>5</v>
      </c>
      <c r="C207" s="153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29"/>
      <c r="AD207" s="129"/>
      <c r="AE207" s="118"/>
      <c r="AF207" s="129"/>
      <c r="AG207" s="143"/>
      <c r="AH207" s="1"/>
      <c r="AI207" s="14" t="s">
        <v>3</v>
      </c>
      <c r="AJ207" s="7">
        <f>ROUNDDOWN(AJ206/AJ199,3)</f>
        <v>0</v>
      </c>
      <c r="AL207" s="64"/>
      <c r="AM207" s="64"/>
      <c r="AN207" s="64"/>
      <c r="AO207" s="64"/>
      <c r="AP207" s="64"/>
      <c r="AQ207" s="64"/>
      <c r="AR207" s="64"/>
    </row>
    <row r="208" spans="1:44">
      <c r="B208" s="121"/>
      <c r="C208" s="154"/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30"/>
      <c r="AD208" s="130"/>
      <c r="AE208" s="119"/>
      <c r="AF208" s="134"/>
      <c r="AG208" s="144"/>
      <c r="AH208" s="1"/>
      <c r="AI208" s="14" t="s">
        <v>31</v>
      </c>
      <c r="AJ208" s="32" t="str">
        <f>IF(7&gt;COUNT($C201:$AG201),"対象外",IF(OR(AJ206&gt;=AJ202,AJ207&gt;=0.285),"達成","未達成"))</f>
        <v>未達成</v>
      </c>
      <c r="AL208" s="64"/>
      <c r="AM208" s="64"/>
      <c r="AN208" s="64"/>
      <c r="AO208" s="64"/>
      <c r="AP208" s="64"/>
      <c r="AQ208" s="64"/>
      <c r="AR208" s="64"/>
    </row>
    <row r="209" spans="1:44">
      <c r="B209" s="52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1"/>
      <c r="AI209" s="61"/>
      <c r="AJ209" s="62"/>
      <c r="AL209" s="64"/>
      <c r="AM209" s="64"/>
      <c r="AN209" s="64"/>
      <c r="AO209" s="64"/>
      <c r="AP209" s="64"/>
      <c r="AQ209" s="64"/>
      <c r="AR209" s="64"/>
    </row>
    <row r="210" spans="1:44" ht="9.75" customHeight="1"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1"/>
      <c r="AI210" s="36"/>
      <c r="AJ210" s="37"/>
      <c r="AL210" s="42" t="s">
        <v>41</v>
      </c>
      <c r="AM210" s="42" t="s">
        <v>38</v>
      </c>
      <c r="AN210" s="42" t="s">
        <v>42</v>
      </c>
      <c r="AO210" s="42" t="s">
        <v>30</v>
      </c>
      <c r="AP210" s="42" t="s">
        <v>43</v>
      </c>
      <c r="AQ210" s="42" t="s">
        <v>29</v>
      </c>
      <c r="AR210" s="42" t="s">
        <v>8</v>
      </c>
    </row>
    <row r="211" spans="1:44" ht="13.5" customHeight="1">
      <c r="A211" s="65" t="s">
        <v>16</v>
      </c>
      <c r="B211" s="15">
        <f>C213</f>
        <v>46143</v>
      </c>
      <c r="C211" s="2" t="s">
        <v>15</v>
      </c>
      <c r="D211" s="2"/>
      <c r="E211" s="2"/>
      <c r="F211" s="2"/>
      <c r="J211" s="2"/>
      <c r="K211" s="2"/>
      <c r="L211" s="2"/>
      <c r="P211" s="2"/>
      <c r="Q211" s="2"/>
      <c r="R211" s="2"/>
      <c r="V211" s="2"/>
      <c r="W211" s="2"/>
      <c r="X211" s="2"/>
      <c r="AB211" s="2"/>
      <c r="AC211" s="2"/>
      <c r="AD211" s="2"/>
      <c r="AF211" s="1"/>
      <c r="AI211" s="13" t="s">
        <v>41</v>
      </c>
      <c r="AJ211" s="46">
        <f>COUNT(C213:AG213)-AJ212</f>
        <v>31</v>
      </c>
      <c r="AL211" s="43">
        <f>AJ211</f>
        <v>31</v>
      </c>
      <c r="AM211" s="42"/>
      <c r="AN211" s="42"/>
      <c r="AO211" s="42"/>
      <c r="AP211" s="42"/>
      <c r="AQ211" s="44"/>
      <c r="AR211" s="44"/>
    </row>
    <row r="212" spans="1:44" ht="13.5" customHeight="1">
      <c r="B212" s="34" t="s">
        <v>39</v>
      </c>
      <c r="C212" s="47" t="str">
        <f t="shared" ref="C212:H212" si="62">IF(C213="","",IF(OR(ISTEXT(C215),COUNT($C213:$AG213)&lt;7),"外",""))</f>
        <v/>
      </c>
      <c r="D212" s="47" t="str">
        <f t="shared" si="62"/>
        <v/>
      </c>
      <c r="E212" s="47" t="str">
        <f t="shared" si="62"/>
        <v/>
      </c>
      <c r="F212" s="47" t="str">
        <f t="shared" si="62"/>
        <v/>
      </c>
      <c r="G212" s="47" t="str">
        <f t="shared" si="62"/>
        <v/>
      </c>
      <c r="H212" s="47" t="str">
        <f t="shared" si="62"/>
        <v/>
      </c>
      <c r="I212" s="48" t="str">
        <f>IF(I213="","",IF(ISTEXT(I215),"外",""))</f>
        <v/>
      </c>
      <c r="J212" s="48" t="str">
        <f t="shared" ref="J212:AG212" si="63">IF(J213="","",IF(ISTEXT(J215),"外",""))</f>
        <v/>
      </c>
      <c r="K212" s="48" t="str">
        <f t="shared" si="63"/>
        <v/>
      </c>
      <c r="L212" s="48" t="str">
        <f t="shared" si="63"/>
        <v/>
      </c>
      <c r="M212" s="48" t="str">
        <f t="shared" si="63"/>
        <v/>
      </c>
      <c r="N212" s="48" t="str">
        <f t="shared" si="63"/>
        <v/>
      </c>
      <c r="O212" s="48" t="str">
        <f t="shared" si="63"/>
        <v/>
      </c>
      <c r="P212" s="48" t="str">
        <f t="shared" si="63"/>
        <v/>
      </c>
      <c r="Q212" s="48" t="str">
        <f t="shared" si="63"/>
        <v/>
      </c>
      <c r="R212" s="48" t="str">
        <f t="shared" si="63"/>
        <v/>
      </c>
      <c r="S212" s="48" t="str">
        <f t="shared" si="63"/>
        <v/>
      </c>
      <c r="T212" s="48" t="str">
        <f t="shared" si="63"/>
        <v/>
      </c>
      <c r="U212" s="48" t="str">
        <f t="shared" si="63"/>
        <v/>
      </c>
      <c r="V212" s="48" t="str">
        <f t="shared" si="63"/>
        <v/>
      </c>
      <c r="W212" s="48" t="str">
        <f t="shared" si="63"/>
        <v/>
      </c>
      <c r="X212" s="48" t="str">
        <f t="shared" si="63"/>
        <v/>
      </c>
      <c r="Y212" s="48" t="str">
        <f t="shared" si="63"/>
        <v/>
      </c>
      <c r="Z212" s="48" t="str">
        <f t="shared" si="63"/>
        <v/>
      </c>
      <c r="AA212" s="48" t="str">
        <f t="shared" si="63"/>
        <v/>
      </c>
      <c r="AB212" s="48" t="str">
        <f t="shared" si="63"/>
        <v/>
      </c>
      <c r="AC212" s="48" t="str">
        <f t="shared" si="63"/>
        <v/>
      </c>
      <c r="AD212" s="48" t="str">
        <f t="shared" si="63"/>
        <v/>
      </c>
      <c r="AE212" s="48" t="str">
        <f t="shared" si="63"/>
        <v/>
      </c>
      <c r="AF212" s="48" t="str">
        <f t="shared" si="63"/>
        <v/>
      </c>
      <c r="AG212" s="48" t="str">
        <f t="shared" si="63"/>
        <v/>
      </c>
      <c r="AI212" s="14" t="s">
        <v>38</v>
      </c>
      <c r="AJ212" s="41">
        <f>COUNTIF(C212:AG212,"外")</f>
        <v>0</v>
      </c>
      <c r="AL212" s="42"/>
      <c r="AM212" s="42">
        <f>AJ212</f>
        <v>0</v>
      </c>
      <c r="AN212" s="42"/>
      <c r="AO212" s="42"/>
      <c r="AP212" s="42"/>
      <c r="AQ212" s="44"/>
      <c r="AR212" s="44"/>
    </row>
    <row r="213" spans="1:44">
      <c r="B213" s="3" t="s">
        <v>9</v>
      </c>
      <c r="C213" s="30">
        <f>IF(EDATE(B199,1)&gt;$G$9,"",EDATE(B199,1))</f>
        <v>46143</v>
      </c>
      <c r="D213" s="11">
        <f t="shared" ref="D213:AG213" si="64">IF(MONTH($C213)&lt;MONTH($C213+C$1),"",IF(($C213+C$1)&gt;$G$9,"",IF(C213=EOMONTH(($C213-DAY($C213)+D$1),0),"",IF(C213="","",C213+1))))</f>
        <v>46144</v>
      </c>
      <c r="E213" s="11">
        <f t="shared" si="64"/>
        <v>46145</v>
      </c>
      <c r="F213" s="11">
        <f t="shared" si="64"/>
        <v>46146</v>
      </c>
      <c r="G213" s="11">
        <f t="shared" si="64"/>
        <v>46147</v>
      </c>
      <c r="H213" s="11">
        <f t="shared" si="64"/>
        <v>46148</v>
      </c>
      <c r="I213" s="11">
        <f t="shared" si="64"/>
        <v>46149</v>
      </c>
      <c r="J213" s="11">
        <f t="shared" si="64"/>
        <v>46150</v>
      </c>
      <c r="K213" s="11">
        <f t="shared" si="64"/>
        <v>46151</v>
      </c>
      <c r="L213" s="11">
        <f t="shared" si="64"/>
        <v>46152</v>
      </c>
      <c r="M213" s="11">
        <f t="shared" si="64"/>
        <v>46153</v>
      </c>
      <c r="N213" s="11">
        <f t="shared" si="64"/>
        <v>46154</v>
      </c>
      <c r="O213" s="11">
        <f t="shared" si="64"/>
        <v>46155</v>
      </c>
      <c r="P213" s="11">
        <f t="shared" si="64"/>
        <v>46156</v>
      </c>
      <c r="Q213" s="11">
        <f t="shared" si="64"/>
        <v>46157</v>
      </c>
      <c r="R213" s="11">
        <f t="shared" si="64"/>
        <v>46158</v>
      </c>
      <c r="S213" s="11">
        <f t="shared" si="64"/>
        <v>46159</v>
      </c>
      <c r="T213" s="11">
        <f t="shared" si="64"/>
        <v>46160</v>
      </c>
      <c r="U213" s="11">
        <f t="shared" si="64"/>
        <v>46161</v>
      </c>
      <c r="V213" s="11">
        <f t="shared" si="64"/>
        <v>46162</v>
      </c>
      <c r="W213" s="11">
        <f t="shared" si="64"/>
        <v>46163</v>
      </c>
      <c r="X213" s="11">
        <f t="shared" si="64"/>
        <v>46164</v>
      </c>
      <c r="Y213" s="11">
        <f t="shared" si="64"/>
        <v>46165</v>
      </c>
      <c r="Z213" s="11">
        <f t="shared" si="64"/>
        <v>46166</v>
      </c>
      <c r="AA213" s="11">
        <f t="shared" si="64"/>
        <v>46167</v>
      </c>
      <c r="AB213" s="11">
        <f t="shared" si="64"/>
        <v>46168</v>
      </c>
      <c r="AC213" s="11">
        <f t="shared" si="64"/>
        <v>46169</v>
      </c>
      <c r="AD213" s="11">
        <f t="shared" si="64"/>
        <v>46170</v>
      </c>
      <c r="AE213" s="11">
        <f t="shared" si="64"/>
        <v>46171</v>
      </c>
      <c r="AF213" s="11">
        <f t="shared" si="64"/>
        <v>46172</v>
      </c>
      <c r="AG213" s="12">
        <f t="shared" si="64"/>
        <v>46173</v>
      </c>
      <c r="AH213" s="4"/>
      <c r="AI213" s="14" t="s">
        <v>42</v>
      </c>
      <c r="AJ213" s="41">
        <f>COUNT(C213:AG213)-AJ215</f>
        <v>31</v>
      </c>
      <c r="AL213" s="44"/>
      <c r="AM213" s="44"/>
      <c r="AN213" s="44">
        <f>AJ213</f>
        <v>31</v>
      </c>
      <c r="AO213" s="44"/>
      <c r="AP213" s="44"/>
      <c r="AQ213" s="44"/>
      <c r="AR213" s="44"/>
    </row>
    <row r="214" spans="1:44">
      <c r="B214" s="5" t="s">
        <v>4</v>
      </c>
      <c r="C214" s="21" t="str">
        <f t="shared" ref="C214:AG214" si="65">TEXT(C213,"aaa")</f>
        <v>金</v>
      </c>
      <c r="D214" s="16" t="str">
        <f t="shared" si="65"/>
        <v>土</v>
      </c>
      <c r="E214" s="16" t="str">
        <f t="shared" si="65"/>
        <v>日</v>
      </c>
      <c r="F214" s="16" t="str">
        <f t="shared" si="65"/>
        <v>月</v>
      </c>
      <c r="G214" s="16" t="str">
        <f t="shared" si="65"/>
        <v>火</v>
      </c>
      <c r="H214" s="16" t="str">
        <f t="shared" si="65"/>
        <v>水</v>
      </c>
      <c r="I214" s="16" t="str">
        <f t="shared" si="65"/>
        <v>木</v>
      </c>
      <c r="J214" s="16" t="str">
        <f t="shared" si="65"/>
        <v>金</v>
      </c>
      <c r="K214" s="16" t="str">
        <f t="shared" si="65"/>
        <v>土</v>
      </c>
      <c r="L214" s="16" t="str">
        <f t="shared" si="65"/>
        <v>日</v>
      </c>
      <c r="M214" s="16" t="str">
        <f t="shared" si="65"/>
        <v>月</v>
      </c>
      <c r="N214" s="16" t="str">
        <f t="shared" si="65"/>
        <v>火</v>
      </c>
      <c r="O214" s="16" t="str">
        <f t="shared" si="65"/>
        <v>水</v>
      </c>
      <c r="P214" s="16" t="str">
        <f t="shared" si="65"/>
        <v>木</v>
      </c>
      <c r="Q214" s="16" t="str">
        <f t="shared" si="65"/>
        <v>金</v>
      </c>
      <c r="R214" s="16" t="str">
        <f t="shared" si="65"/>
        <v>土</v>
      </c>
      <c r="S214" s="16" t="str">
        <f t="shared" si="65"/>
        <v>日</v>
      </c>
      <c r="T214" s="16" t="str">
        <f t="shared" si="65"/>
        <v>月</v>
      </c>
      <c r="U214" s="16" t="str">
        <f t="shared" si="65"/>
        <v>火</v>
      </c>
      <c r="V214" s="16" t="str">
        <f t="shared" si="65"/>
        <v>水</v>
      </c>
      <c r="W214" s="16" t="str">
        <f t="shared" si="65"/>
        <v>木</v>
      </c>
      <c r="X214" s="16" t="str">
        <f t="shared" si="65"/>
        <v>金</v>
      </c>
      <c r="Y214" s="16" t="str">
        <f t="shared" si="65"/>
        <v>土</v>
      </c>
      <c r="Z214" s="16" t="str">
        <f t="shared" si="65"/>
        <v>日</v>
      </c>
      <c r="AA214" s="16" t="str">
        <f t="shared" si="65"/>
        <v>月</v>
      </c>
      <c r="AB214" s="16" t="str">
        <f t="shared" si="65"/>
        <v>火</v>
      </c>
      <c r="AC214" s="16" t="str">
        <f t="shared" si="65"/>
        <v>水</v>
      </c>
      <c r="AD214" s="16" t="str">
        <f t="shared" si="65"/>
        <v>木</v>
      </c>
      <c r="AE214" s="16" t="str">
        <f t="shared" si="65"/>
        <v>金</v>
      </c>
      <c r="AF214" s="16" t="str">
        <f t="shared" si="65"/>
        <v>土</v>
      </c>
      <c r="AG214" s="17" t="str">
        <f t="shared" si="65"/>
        <v>日</v>
      </c>
      <c r="AH214" s="1"/>
      <c r="AI214" s="14" t="s">
        <v>30</v>
      </c>
      <c r="AJ214" s="41">
        <f>COUNTIFS(C214:AG214,"土",C215:AG215,"")+COUNTIFS(C214:AG214,"日",C215:AG215,"")</f>
        <v>10</v>
      </c>
      <c r="AL214" s="44"/>
      <c r="AM214" s="44"/>
      <c r="AN214" s="44"/>
      <c r="AO214" s="44">
        <f>AJ214</f>
        <v>10</v>
      </c>
      <c r="AP214" s="44"/>
      <c r="AQ214" s="44"/>
      <c r="AR214" s="44"/>
    </row>
    <row r="215" spans="1:44" ht="13.5" customHeight="1">
      <c r="B215" s="91" t="s">
        <v>13</v>
      </c>
      <c r="C215" s="93"/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116"/>
      <c r="AC215" s="116"/>
      <c r="AD215" s="116"/>
      <c r="AE215" s="90"/>
      <c r="AF215" s="90"/>
      <c r="AG215" s="111"/>
      <c r="AH215" s="1"/>
      <c r="AI215" s="14" t="s">
        <v>43</v>
      </c>
      <c r="AJ215" s="41">
        <f>COUNTA(C215:AG216)</f>
        <v>0</v>
      </c>
      <c r="AL215" s="44"/>
      <c r="AM215" s="44"/>
      <c r="AN215" s="45"/>
      <c r="AO215" s="44"/>
      <c r="AP215" s="44">
        <f>AJ215</f>
        <v>0</v>
      </c>
      <c r="AQ215" s="44"/>
      <c r="AR215" s="44"/>
    </row>
    <row r="216" spans="1:44" ht="13.5" customHeight="1">
      <c r="B216" s="92"/>
      <c r="C216" s="93"/>
      <c r="D216" s="9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117"/>
      <c r="AC216" s="117"/>
      <c r="AD216" s="117"/>
      <c r="AE216" s="90"/>
      <c r="AF216" s="90"/>
      <c r="AG216" s="111"/>
      <c r="AH216" s="1"/>
      <c r="AI216" s="14" t="s">
        <v>29</v>
      </c>
      <c r="AJ216" s="41">
        <f>COUNTA(C217:AG218)</f>
        <v>0</v>
      </c>
      <c r="AL216" s="44"/>
      <c r="AM216" s="44"/>
      <c r="AN216" s="44"/>
      <c r="AO216" s="44"/>
      <c r="AP216" s="44"/>
      <c r="AQ216" s="44">
        <f>AJ216</f>
        <v>0</v>
      </c>
      <c r="AR216" s="44"/>
    </row>
    <row r="217" spans="1:44" ht="13.5" customHeight="1">
      <c r="B217" s="112" t="s">
        <v>0</v>
      </c>
      <c r="C217" s="115"/>
      <c r="D217" s="115"/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24"/>
      <c r="AC217" s="115"/>
      <c r="AD217" s="115"/>
      <c r="AE217" s="115"/>
      <c r="AF217" s="115"/>
      <c r="AG217" s="126"/>
      <c r="AH217" s="1"/>
      <c r="AI217" s="14" t="s">
        <v>7</v>
      </c>
      <c r="AJ217" s="7">
        <f>ROUNDDOWN(AJ216/AJ211,3)</f>
        <v>0</v>
      </c>
      <c r="AL217" s="44"/>
      <c r="AM217" s="44"/>
      <c r="AN217" s="44"/>
      <c r="AO217" s="44"/>
      <c r="AP217" s="44"/>
      <c r="AQ217" s="44"/>
      <c r="AR217" s="44"/>
    </row>
    <row r="218" spans="1:44">
      <c r="B218" s="113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25"/>
      <c r="AC218" s="115"/>
      <c r="AD218" s="115"/>
      <c r="AE218" s="115"/>
      <c r="AF218" s="115"/>
      <c r="AG218" s="126"/>
      <c r="AH218" s="1"/>
      <c r="AI218" s="14" t="s">
        <v>8</v>
      </c>
      <c r="AJ218" s="6">
        <f>COUNTA(C219:AG219)</f>
        <v>0</v>
      </c>
      <c r="AL218" s="44"/>
      <c r="AM218" s="44"/>
      <c r="AN218" s="44"/>
      <c r="AO218" s="44"/>
      <c r="AP218" s="44"/>
      <c r="AQ218" s="44"/>
      <c r="AR218" s="44">
        <f>AJ218</f>
        <v>0</v>
      </c>
    </row>
    <row r="219" spans="1:44">
      <c r="B219" s="120" t="s">
        <v>5</v>
      </c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27"/>
      <c r="AH219" s="1"/>
      <c r="AI219" s="14" t="s">
        <v>3</v>
      </c>
      <c r="AJ219" s="7">
        <f>ROUNDDOWN(AJ218/AJ211,3)</f>
        <v>0</v>
      </c>
      <c r="AL219" s="64"/>
      <c r="AM219" s="64"/>
      <c r="AN219" s="64"/>
      <c r="AO219" s="64"/>
      <c r="AP219" s="64"/>
      <c r="AQ219" s="64"/>
      <c r="AR219" s="64"/>
    </row>
    <row r="220" spans="1:44">
      <c r="B220" s="121"/>
      <c r="C220" s="119"/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28"/>
      <c r="AH220" s="1"/>
      <c r="AI220" s="14" t="s">
        <v>31</v>
      </c>
      <c r="AJ220" s="32" t="str">
        <f>IF(7&gt;COUNT($C213:$AG213),"対象外",IF(OR(AJ218&gt;=AJ214,AJ219&gt;=0.285),"達成","未達成"))</f>
        <v>未達成</v>
      </c>
      <c r="AL220" s="64"/>
      <c r="AM220" s="64"/>
      <c r="AN220" s="64"/>
      <c r="AO220" s="64"/>
      <c r="AP220" s="64"/>
      <c r="AQ220" s="64"/>
      <c r="AR220" s="64"/>
    </row>
    <row r="221" spans="1:44">
      <c r="B221" s="52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1"/>
      <c r="AI221" s="61"/>
      <c r="AJ221" s="62"/>
      <c r="AL221" s="64"/>
      <c r="AM221" s="64"/>
      <c r="AN221" s="64"/>
      <c r="AO221" s="64"/>
      <c r="AP221" s="64"/>
      <c r="AQ221" s="64"/>
      <c r="AR221" s="64"/>
    </row>
    <row r="222" spans="1:44" ht="9.75" customHeight="1">
      <c r="B222" s="2"/>
      <c r="C222" s="63"/>
      <c r="D222" s="2"/>
      <c r="E222" s="2"/>
      <c r="F222" s="2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AL222" s="42" t="s">
        <v>41</v>
      </c>
      <c r="AM222" s="42" t="s">
        <v>38</v>
      </c>
      <c r="AN222" s="42" t="s">
        <v>42</v>
      </c>
      <c r="AO222" s="42" t="s">
        <v>30</v>
      </c>
      <c r="AP222" s="42" t="s">
        <v>43</v>
      </c>
      <c r="AQ222" s="42" t="s">
        <v>29</v>
      </c>
      <c r="AR222" s="42" t="s">
        <v>8</v>
      </c>
    </row>
    <row r="223" spans="1:44" ht="13.5" customHeight="1">
      <c r="A223" s="65" t="s">
        <v>16</v>
      </c>
      <c r="B223" s="15">
        <f>C225</f>
        <v>46174</v>
      </c>
      <c r="C223" s="2" t="s">
        <v>15</v>
      </c>
      <c r="D223" s="2"/>
      <c r="E223" s="2"/>
      <c r="F223" s="2"/>
      <c r="J223" s="2"/>
      <c r="K223" s="2"/>
      <c r="L223" s="2"/>
      <c r="P223" s="2"/>
      <c r="Q223" s="2"/>
      <c r="R223" s="2"/>
      <c r="V223" s="2"/>
      <c r="W223" s="2"/>
      <c r="X223" s="2"/>
      <c r="AB223" s="2"/>
      <c r="AC223" s="2"/>
      <c r="AD223" s="2"/>
      <c r="AF223" s="1"/>
      <c r="AI223" s="13" t="s">
        <v>41</v>
      </c>
      <c r="AJ223" s="46">
        <f>COUNT(C225:AG225)-AJ224</f>
        <v>30</v>
      </c>
      <c r="AL223" s="43">
        <f>AJ223</f>
        <v>30</v>
      </c>
      <c r="AM223" s="42"/>
      <c r="AN223" s="42"/>
      <c r="AO223" s="42"/>
      <c r="AP223" s="42"/>
      <c r="AQ223" s="44"/>
      <c r="AR223" s="44"/>
    </row>
    <row r="224" spans="1:44" ht="13.5" customHeight="1">
      <c r="B224" s="34" t="s">
        <v>39</v>
      </c>
      <c r="C224" s="47" t="str">
        <f>IF(C225="","",IF(OR(ISTEXT(C227),COUNT($C225:$AG225)&lt;7),"外",""))</f>
        <v/>
      </c>
      <c r="D224" s="47" t="str">
        <f t="shared" ref="D224:H224" si="66">IF(D225="","",IF(OR(ISTEXT(D227),COUNT($C225:$AG225)&lt;7),"外",""))</f>
        <v/>
      </c>
      <c r="E224" s="47" t="str">
        <f t="shared" si="66"/>
        <v/>
      </c>
      <c r="F224" s="47" t="str">
        <f t="shared" si="66"/>
        <v/>
      </c>
      <c r="G224" s="47" t="str">
        <f t="shared" si="66"/>
        <v/>
      </c>
      <c r="H224" s="47" t="str">
        <f t="shared" si="66"/>
        <v/>
      </c>
      <c r="I224" s="48" t="str">
        <f>IF(I225="","",IF(ISTEXT(I227),"外",""))</f>
        <v/>
      </c>
      <c r="J224" s="48" t="str">
        <f t="shared" ref="J224:AG224" si="67">IF(J225="","",IF(ISTEXT(J227),"外",""))</f>
        <v/>
      </c>
      <c r="K224" s="48" t="str">
        <f t="shared" si="67"/>
        <v/>
      </c>
      <c r="L224" s="48" t="str">
        <f t="shared" si="67"/>
        <v/>
      </c>
      <c r="M224" s="48" t="str">
        <f t="shared" si="67"/>
        <v/>
      </c>
      <c r="N224" s="48" t="str">
        <f t="shared" si="67"/>
        <v/>
      </c>
      <c r="O224" s="48" t="str">
        <f t="shared" si="67"/>
        <v/>
      </c>
      <c r="P224" s="48" t="str">
        <f t="shared" si="67"/>
        <v/>
      </c>
      <c r="Q224" s="48" t="str">
        <f t="shared" si="67"/>
        <v/>
      </c>
      <c r="R224" s="48" t="str">
        <f t="shared" si="67"/>
        <v/>
      </c>
      <c r="S224" s="48" t="str">
        <f t="shared" si="67"/>
        <v/>
      </c>
      <c r="T224" s="48" t="str">
        <f t="shared" si="67"/>
        <v/>
      </c>
      <c r="U224" s="48" t="str">
        <f t="shared" si="67"/>
        <v/>
      </c>
      <c r="V224" s="48" t="str">
        <f t="shared" si="67"/>
        <v/>
      </c>
      <c r="W224" s="48" t="str">
        <f t="shared" si="67"/>
        <v/>
      </c>
      <c r="X224" s="48" t="str">
        <f t="shared" si="67"/>
        <v/>
      </c>
      <c r="Y224" s="48" t="str">
        <f t="shared" si="67"/>
        <v/>
      </c>
      <c r="Z224" s="48" t="str">
        <f t="shared" si="67"/>
        <v/>
      </c>
      <c r="AA224" s="48" t="str">
        <f t="shared" si="67"/>
        <v/>
      </c>
      <c r="AB224" s="48" t="str">
        <f t="shared" si="67"/>
        <v/>
      </c>
      <c r="AC224" s="48" t="str">
        <f t="shared" si="67"/>
        <v/>
      </c>
      <c r="AD224" s="48" t="str">
        <f t="shared" si="67"/>
        <v/>
      </c>
      <c r="AE224" s="48" t="str">
        <f t="shared" si="67"/>
        <v/>
      </c>
      <c r="AF224" s="48" t="str">
        <f t="shared" si="67"/>
        <v/>
      </c>
      <c r="AG224" s="48" t="str">
        <f t="shared" si="67"/>
        <v/>
      </c>
      <c r="AI224" s="14" t="s">
        <v>38</v>
      </c>
      <c r="AJ224" s="41">
        <f>COUNTIF(C224:AG224,"外")</f>
        <v>0</v>
      </c>
      <c r="AL224" s="42"/>
      <c r="AM224" s="42">
        <f>AJ224</f>
        <v>0</v>
      </c>
      <c r="AN224" s="42"/>
      <c r="AO224" s="42"/>
      <c r="AP224" s="42"/>
      <c r="AQ224" s="44"/>
      <c r="AR224" s="44"/>
    </row>
    <row r="225" spans="1:44">
      <c r="B225" s="3" t="s">
        <v>9</v>
      </c>
      <c r="C225" s="31">
        <f>IF(EDATE(B211,1)&gt;$G$9,"",EDATE(B211,1))</f>
        <v>46174</v>
      </c>
      <c r="D225" s="11">
        <f>IF(MONTH($C225)&lt;MONTH($C225+C$1),"",IF(($C225+C$1)&gt;$G$9,"",IF(C225=EOMONTH(($C225-DAY($C225)+D$1),0),"",IF(C225="","",C225+1))))</f>
        <v>46175</v>
      </c>
      <c r="E225" s="11">
        <f t="shared" ref="E225:AG225" si="68">IF(MONTH($C225)&lt;MONTH($C225+D$1),"",IF(($C225+D$1)&gt;$G$9,"",IF(D225=EOMONTH(($C225-DAY($C225)+E$1),0),"",IF(D225="","",D225+1))))</f>
        <v>46176</v>
      </c>
      <c r="F225" s="11">
        <f t="shared" si="68"/>
        <v>46177</v>
      </c>
      <c r="G225" s="11">
        <f t="shared" si="68"/>
        <v>46178</v>
      </c>
      <c r="H225" s="11">
        <f t="shared" si="68"/>
        <v>46179</v>
      </c>
      <c r="I225" s="11">
        <f t="shared" si="68"/>
        <v>46180</v>
      </c>
      <c r="J225" s="11">
        <f t="shared" si="68"/>
        <v>46181</v>
      </c>
      <c r="K225" s="11">
        <f t="shared" si="68"/>
        <v>46182</v>
      </c>
      <c r="L225" s="11">
        <f t="shared" si="68"/>
        <v>46183</v>
      </c>
      <c r="M225" s="11">
        <f t="shared" si="68"/>
        <v>46184</v>
      </c>
      <c r="N225" s="11">
        <f t="shared" si="68"/>
        <v>46185</v>
      </c>
      <c r="O225" s="11">
        <f t="shared" si="68"/>
        <v>46186</v>
      </c>
      <c r="P225" s="11">
        <f t="shared" si="68"/>
        <v>46187</v>
      </c>
      <c r="Q225" s="11">
        <f t="shared" si="68"/>
        <v>46188</v>
      </c>
      <c r="R225" s="11">
        <f t="shared" si="68"/>
        <v>46189</v>
      </c>
      <c r="S225" s="11">
        <f t="shared" si="68"/>
        <v>46190</v>
      </c>
      <c r="T225" s="11">
        <f t="shared" si="68"/>
        <v>46191</v>
      </c>
      <c r="U225" s="11">
        <f t="shared" si="68"/>
        <v>46192</v>
      </c>
      <c r="V225" s="11">
        <f t="shared" si="68"/>
        <v>46193</v>
      </c>
      <c r="W225" s="11">
        <f t="shared" si="68"/>
        <v>46194</v>
      </c>
      <c r="X225" s="11">
        <f t="shared" si="68"/>
        <v>46195</v>
      </c>
      <c r="Y225" s="11">
        <f t="shared" si="68"/>
        <v>46196</v>
      </c>
      <c r="Z225" s="11">
        <f t="shared" si="68"/>
        <v>46197</v>
      </c>
      <c r="AA225" s="11">
        <f t="shared" si="68"/>
        <v>46198</v>
      </c>
      <c r="AB225" s="11">
        <f t="shared" si="68"/>
        <v>46199</v>
      </c>
      <c r="AC225" s="11">
        <f t="shared" si="68"/>
        <v>46200</v>
      </c>
      <c r="AD225" s="11">
        <f t="shared" si="68"/>
        <v>46201</v>
      </c>
      <c r="AE225" s="11">
        <f t="shared" si="68"/>
        <v>46202</v>
      </c>
      <c r="AF225" s="11">
        <f t="shared" si="68"/>
        <v>46203</v>
      </c>
      <c r="AG225" s="12" t="str">
        <f t="shared" si="68"/>
        <v/>
      </c>
      <c r="AH225" s="4"/>
      <c r="AI225" s="14" t="s">
        <v>42</v>
      </c>
      <c r="AJ225" s="41">
        <f>COUNT(C225:AG225)-AJ227</f>
        <v>30</v>
      </c>
      <c r="AL225" s="44"/>
      <c r="AM225" s="44"/>
      <c r="AN225" s="44">
        <f>AJ225</f>
        <v>30</v>
      </c>
      <c r="AO225" s="44"/>
      <c r="AP225" s="44"/>
      <c r="AQ225" s="44"/>
      <c r="AR225" s="44"/>
    </row>
    <row r="226" spans="1:44">
      <c r="B226" s="5" t="s">
        <v>4</v>
      </c>
      <c r="C226" s="18" t="str">
        <f t="shared" ref="C226:AG226" si="69">TEXT(C225,"aaa")</f>
        <v>月</v>
      </c>
      <c r="D226" s="16" t="str">
        <f t="shared" si="69"/>
        <v>火</v>
      </c>
      <c r="E226" s="16" t="str">
        <f t="shared" si="69"/>
        <v>水</v>
      </c>
      <c r="F226" s="16" t="str">
        <f t="shared" si="69"/>
        <v>木</v>
      </c>
      <c r="G226" s="16" t="str">
        <f t="shared" si="69"/>
        <v>金</v>
      </c>
      <c r="H226" s="16" t="str">
        <f t="shared" si="69"/>
        <v>土</v>
      </c>
      <c r="I226" s="16" t="str">
        <f t="shared" si="69"/>
        <v>日</v>
      </c>
      <c r="J226" s="16" t="str">
        <f t="shared" si="69"/>
        <v>月</v>
      </c>
      <c r="K226" s="16" t="str">
        <f t="shared" si="69"/>
        <v>火</v>
      </c>
      <c r="L226" s="16" t="str">
        <f t="shared" si="69"/>
        <v>水</v>
      </c>
      <c r="M226" s="16" t="str">
        <f t="shared" si="69"/>
        <v>木</v>
      </c>
      <c r="N226" s="16" t="str">
        <f t="shared" si="69"/>
        <v>金</v>
      </c>
      <c r="O226" s="16" t="str">
        <f t="shared" si="69"/>
        <v>土</v>
      </c>
      <c r="P226" s="16" t="str">
        <f t="shared" si="69"/>
        <v>日</v>
      </c>
      <c r="Q226" s="16" t="str">
        <f t="shared" si="69"/>
        <v>月</v>
      </c>
      <c r="R226" s="16" t="str">
        <f t="shared" si="69"/>
        <v>火</v>
      </c>
      <c r="S226" s="16" t="str">
        <f t="shared" si="69"/>
        <v>水</v>
      </c>
      <c r="T226" s="16" t="str">
        <f t="shared" si="69"/>
        <v>木</v>
      </c>
      <c r="U226" s="16" t="str">
        <f t="shared" si="69"/>
        <v>金</v>
      </c>
      <c r="V226" s="16" t="str">
        <f t="shared" si="69"/>
        <v>土</v>
      </c>
      <c r="W226" s="16" t="str">
        <f t="shared" si="69"/>
        <v>日</v>
      </c>
      <c r="X226" s="16" t="str">
        <f t="shared" si="69"/>
        <v>月</v>
      </c>
      <c r="Y226" s="16" t="str">
        <f t="shared" si="69"/>
        <v>火</v>
      </c>
      <c r="Z226" s="16" t="str">
        <f t="shared" si="69"/>
        <v>水</v>
      </c>
      <c r="AA226" s="16" t="str">
        <f t="shared" si="69"/>
        <v>木</v>
      </c>
      <c r="AB226" s="16" t="str">
        <f t="shared" si="69"/>
        <v>金</v>
      </c>
      <c r="AC226" s="16" t="str">
        <f t="shared" si="69"/>
        <v>土</v>
      </c>
      <c r="AD226" s="16" t="str">
        <f t="shared" si="69"/>
        <v>日</v>
      </c>
      <c r="AE226" s="16" t="str">
        <f t="shared" si="69"/>
        <v>月</v>
      </c>
      <c r="AF226" s="16" t="str">
        <f t="shared" si="69"/>
        <v>火</v>
      </c>
      <c r="AG226" s="17" t="str">
        <f t="shared" si="69"/>
        <v/>
      </c>
      <c r="AH226" s="1"/>
      <c r="AI226" s="14" t="s">
        <v>30</v>
      </c>
      <c r="AJ226" s="41">
        <f>COUNTIFS(C226:AG226,"土",C227:AG227,"")+COUNTIFS(C226:AG226,"日",C227:AG227,"")</f>
        <v>8</v>
      </c>
      <c r="AL226" s="44"/>
      <c r="AM226" s="44"/>
      <c r="AN226" s="44"/>
      <c r="AO226" s="44">
        <f>AJ226</f>
        <v>8</v>
      </c>
      <c r="AP226" s="44"/>
      <c r="AQ226" s="44"/>
      <c r="AR226" s="44"/>
    </row>
    <row r="227" spans="1:44" ht="13.5" customHeight="1">
      <c r="B227" s="91" t="s">
        <v>13</v>
      </c>
      <c r="C227" s="93"/>
      <c r="D227" s="9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116"/>
      <c r="AC227" s="116"/>
      <c r="AD227" s="116"/>
      <c r="AE227" s="90"/>
      <c r="AF227" s="90"/>
      <c r="AG227" s="111"/>
      <c r="AH227" s="1"/>
      <c r="AI227" s="14" t="s">
        <v>43</v>
      </c>
      <c r="AJ227" s="41">
        <f>COUNTA(C227:AG228)</f>
        <v>0</v>
      </c>
      <c r="AL227" s="44"/>
      <c r="AM227" s="44"/>
      <c r="AN227" s="45"/>
      <c r="AO227" s="44"/>
      <c r="AP227" s="44">
        <f>AJ227</f>
        <v>0</v>
      </c>
      <c r="AQ227" s="44"/>
      <c r="AR227" s="44"/>
    </row>
    <row r="228" spans="1:44" ht="13.5" customHeight="1">
      <c r="B228" s="92"/>
      <c r="C228" s="93"/>
      <c r="D228" s="9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117"/>
      <c r="AC228" s="117"/>
      <c r="AD228" s="117"/>
      <c r="AE228" s="90"/>
      <c r="AF228" s="90"/>
      <c r="AG228" s="111"/>
      <c r="AH228" s="1"/>
      <c r="AI228" s="14" t="s">
        <v>29</v>
      </c>
      <c r="AJ228" s="41">
        <f>COUNTA(C229:AG230)</f>
        <v>0</v>
      </c>
      <c r="AL228" s="44"/>
      <c r="AM228" s="44"/>
      <c r="AN228" s="44"/>
      <c r="AO228" s="44"/>
      <c r="AP228" s="44"/>
      <c r="AQ228" s="44">
        <f>AJ228</f>
        <v>0</v>
      </c>
      <c r="AR228" s="44"/>
    </row>
    <row r="229" spans="1:44" ht="13.5" customHeight="1">
      <c r="B229" s="112" t="s">
        <v>0</v>
      </c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15"/>
      <c r="U229" s="115"/>
      <c r="V229" s="115"/>
      <c r="W229" s="115"/>
      <c r="X229" s="115"/>
      <c r="Y229" s="115"/>
      <c r="Z229" s="115"/>
      <c r="AA229" s="115"/>
      <c r="AB229" s="124"/>
      <c r="AC229" s="115"/>
      <c r="AD229" s="115"/>
      <c r="AE229" s="115"/>
      <c r="AF229" s="115"/>
      <c r="AG229" s="126"/>
      <c r="AH229" s="1"/>
      <c r="AI229" s="14" t="s">
        <v>7</v>
      </c>
      <c r="AJ229" s="7">
        <f>ROUNDDOWN(AJ228/AJ223,3)</f>
        <v>0</v>
      </c>
      <c r="AL229" s="44"/>
      <c r="AM229" s="44"/>
      <c r="AN229" s="44"/>
      <c r="AO229" s="44"/>
      <c r="AP229" s="44"/>
      <c r="AQ229" s="44"/>
      <c r="AR229" s="44"/>
    </row>
    <row r="230" spans="1:44">
      <c r="B230" s="113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115"/>
      <c r="U230" s="115"/>
      <c r="V230" s="115"/>
      <c r="W230" s="115"/>
      <c r="X230" s="115"/>
      <c r="Y230" s="115"/>
      <c r="Z230" s="115"/>
      <c r="AA230" s="115"/>
      <c r="AB230" s="125"/>
      <c r="AC230" s="115"/>
      <c r="AD230" s="115"/>
      <c r="AE230" s="115"/>
      <c r="AF230" s="115"/>
      <c r="AG230" s="126"/>
      <c r="AH230" s="1"/>
      <c r="AI230" s="14" t="s">
        <v>8</v>
      </c>
      <c r="AJ230" s="6">
        <f>COUNTA(C231:AG231)</f>
        <v>0</v>
      </c>
      <c r="AL230" s="44"/>
      <c r="AM230" s="44"/>
      <c r="AN230" s="44"/>
      <c r="AO230" s="44"/>
      <c r="AP230" s="44"/>
      <c r="AQ230" s="44"/>
      <c r="AR230" s="44">
        <f>AJ230</f>
        <v>0</v>
      </c>
    </row>
    <row r="231" spans="1:44">
      <c r="B231" s="120" t="s">
        <v>5</v>
      </c>
      <c r="C231" s="118"/>
      <c r="D231" s="118"/>
      <c r="E231" s="118"/>
      <c r="F231" s="118"/>
      <c r="G231" s="118"/>
      <c r="H231" s="118"/>
      <c r="I231" s="118"/>
      <c r="J231" s="118"/>
      <c r="K231" s="118"/>
      <c r="L231" s="118"/>
      <c r="M231" s="118"/>
      <c r="N231" s="118"/>
      <c r="O231" s="118"/>
      <c r="P231" s="118"/>
      <c r="Q231" s="118"/>
      <c r="R231" s="118"/>
      <c r="S231" s="118"/>
      <c r="T231" s="118"/>
      <c r="U231" s="118"/>
      <c r="V231" s="118"/>
      <c r="W231" s="118"/>
      <c r="X231" s="118"/>
      <c r="Y231" s="118"/>
      <c r="Z231" s="118"/>
      <c r="AA231" s="118"/>
      <c r="AB231" s="129"/>
      <c r="AC231" s="118"/>
      <c r="AD231" s="118"/>
      <c r="AE231" s="118"/>
      <c r="AF231" s="118"/>
      <c r="AG231" s="127"/>
      <c r="AH231" s="1"/>
      <c r="AI231" s="14" t="s">
        <v>3</v>
      </c>
      <c r="AJ231" s="7">
        <f>ROUNDDOWN(AJ230/AJ223,3)</f>
        <v>0</v>
      </c>
      <c r="AL231" s="64"/>
      <c r="AM231" s="64"/>
      <c r="AN231" s="64"/>
      <c r="AO231" s="64"/>
      <c r="AP231" s="64"/>
      <c r="AQ231" s="64"/>
      <c r="AR231" s="64"/>
    </row>
    <row r="232" spans="1:44">
      <c r="B232" s="121"/>
      <c r="C232" s="119"/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30"/>
      <c r="AC232" s="119"/>
      <c r="AD232" s="119"/>
      <c r="AE232" s="119"/>
      <c r="AF232" s="119"/>
      <c r="AG232" s="128"/>
      <c r="AH232" s="1"/>
      <c r="AI232" s="14" t="s">
        <v>31</v>
      </c>
      <c r="AJ232" s="32" t="str">
        <f>IF(7&gt;COUNT($C225:$AG225),"対象外",IF(OR(AJ230&gt;=AJ226,AJ231&gt;=0.285),"達成","未達成"))</f>
        <v>未達成</v>
      </c>
      <c r="AL232" s="64"/>
      <c r="AM232" s="64"/>
      <c r="AN232" s="64"/>
      <c r="AO232" s="64"/>
      <c r="AP232" s="64"/>
      <c r="AQ232" s="64"/>
      <c r="AR232" s="64"/>
    </row>
    <row r="233" spans="1:44">
      <c r="B233" s="52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1"/>
      <c r="AI233" s="61"/>
      <c r="AJ233" s="62"/>
      <c r="AL233" s="64"/>
      <c r="AM233" s="64"/>
      <c r="AN233" s="64"/>
      <c r="AO233" s="64"/>
      <c r="AP233" s="64"/>
      <c r="AQ233" s="64"/>
      <c r="AR233" s="64"/>
    </row>
    <row r="234" spans="1:44" ht="9.75" customHeight="1"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1"/>
      <c r="AI234" s="36"/>
      <c r="AJ234" s="37"/>
      <c r="AL234" s="42" t="s">
        <v>41</v>
      </c>
      <c r="AM234" s="42" t="s">
        <v>38</v>
      </c>
      <c r="AN234" s="42" t="s">
        <v>42</v>
      </c>
      <c r="AO234" s="42" t="s">
        <v>30</v>
      </c>
      <c r="AP234" s="42" t="s">
        <v>43</v>
      </c>
      <c r="AQ234" s="42" t="s">
        <v>29</v>
      </c>
      <c r="AR234" s="42" t="s">
        <v>8</v>
      </c>
    </row>
    <row r="235" spans="1:44" ht="13.5" customHeight="1">
      <c r="A235" s="65" t="s">
        <v>16</v>
      </c>
      <c r="B235" s="15">
        <f>C237</f>
        <v>46204</v>
      </c>
      <c r="C235" s="2" t="s">
        <v>15</v>
      </c>
      <c r="D235" s="2"/>
      <c r="E235" s="2"/>
      <c r="F235" s="2"/>
      <c r="J235" s="2"/>
      <c r="K235" s="2"/>
      <c r="L235" s="2"/>
      <c r="P235" s="2"/>
      <c r="Q235" s="2"/>
      <c r="R235" s="2"/>
      <c r="V235" s="2"/>
      <c r="W235" s="2"/>
      <c r="X235" s="2"/>
      <c r="AB235" s="2"/>
      <c r="AC235" s="2"/>
      <c r="AD235" s="2"/>
      <c r="AF235" s="1"/>
      <c r="AI235" s="13" t="s">
        <v>41</v>
      </c>
      <c r="AJ235" s="46">
        <f>COUNT(C237:AG237)-AJ236</f>
        <v>31</v>
      </c>
      <c r="AL235" s="43">
        <f>AJ235</f>
        <v>31</v>
      </c>
      <c r="AM235" s="42"/>
      <c r="AN235" s="42"/>
      <c r="AO235" s="42"/>
      <c r="AP235" s="42"/>
      <c r="AQ235" s="44"/>
      <c r="AR235" s="44"/>
    </row>
    <row r="236" spans="1:44">
      <c r="B236" s="34" t="s">
        <v>39</v>
      </c>
      <c r="C236" s="47" t="str">
        <f>IF(C237="","",IF(OR(ISTEXT(C239),COUNT($C237:$AG237)&lt;7),"外",""))</f>
        <v/>
      </c>
      <c r="D236" s="47" t="str">
        <f t="shared" ref="D236:H236" si="70">IF(D237="","",IF(OR(ISTEXT(D239),COUNT($C237:$AG237)&lt;7),"外",""))</f>
        <v/>
      </c>
      <c r="E236" s="47" t="str">
        <f t="shared" si="70"/>
        <v/>
      </c>
      <c r="F236" s="47" t="str">
        <f t="shared" si="70"/>
        <v/>
      </c>
      <c r="G236" s="47" t="str">
        <f t="shared" si="70"/>
        <v/>
      </c>
      <c r="H236" s="47" t="str">
        <f t="shared" si="70"/>
        <v/>
      </c>
      <c r="I236" s="48" t="str">
        <f>IF(I237="","",IF(ISTEXT(I239),"外",""))</f>
        <v/>
      </c>
      <c r="J236" s="48" t="str">
        <f t="shared" ref="J236:AG236" si="71">IF(J237="","",IF(ISTEXT(J239),"外",""))</f>
        <v/>
      </c>
      <c r="K236" s="48" t="str">
        <f t="shared" si="71"/>
        <v/>
      </c>
      <c r="L236" s="48" t="str">
        <f t="shared" si="71"/>
        <v/>
      </c>
      <c r="M236" s="48" t="str">
        <f t="shared" si="71"/>
        <v/>
      </c>
      <c r="N236" s="48" t="str">
        <f t="shared" si="71"/>
        <v/>
      </c>
      <c r="O236" s="48" t="str">
        <f t="shared" si="71"/>
        <v/>
      </c>
      <c r="P236" s="48" t="str">
        <f t="shared" si="71"/>
        <v/>
      </c>
      <c r="Q236" s="48" t="str">
        <f t="shared" si="71"/>
        <v/>
      </c>
      <c r="R236" s="48" t="str">
        <f t="shared" si="71"/>
        <v/>
      </c>
      <c r="S236" s="48" t="str">
        <f t="shared" si="71"/>
        <v/>
      </c>
      <c r="T236" s="48" t="str">
        <f t="shared" si="71"/>
        <v/>
      </c>
      <c r="U236" s="48" t="str">
        <f t="shared" si="71"/>
        <v/>
      </c>
      <c r="V236" s="48" t="str">
        <f t="shared" si="71"/>
        <v/>
      </c>
      <c r="W236" s="48" t="str">
        <f t="shared" si="71"/>
        <v/>
      </c>
      <c r="X236" s="48" t="str">
        <f t="shared" si="71"/>
        <v/>
      </c>
      <c r="Y236" s="48" t="str">
        <f t="shared" si="71"/>
        <v/>
      </c>
      <c r="Z236" s="48" t="str">
        <f t="shared" si="71"/>
        <v/>
      </c>
      <c r="AA236" s="48" t="str">
        <f t="shared" si="71"/>
        <v/>
      </c>
      <c r="AB236" s="48" t="str">
        <f t="shared" si="71"/>
        <v/>
      </c>
      <c r="AC236" s="48" t="str">
        <f t="shared" si="71"/>
        <v/>
      </c>
      <c r="AD236" s="48" t="str">
        <f t="shared" si="71"/>
        <v/>
      </c>
      <c r="AE236" s="48" t="str">
        <f t="shared" si="71"/>
        <v/>
      </c>
      <c r="AF236" s="48" t="str">
        <f t="shared" si="71"/>
        <v/>
      </c>
      <c r="AG236" s="48" t="str">
        <f t="shared" si="71"/>
        <v/>
      </c>
      <c r="AI236" s="14" t="s">
        <v>38</v>
      </c>
      <c r="AJ236" s="41">
        <f>COUNTIF(C236:AG236,"外")</f>
        <v>0</v>
      </c>
      <c r="AL236" s="42"/>
      <c r="AM236" s="42">
        <f>AJ236</f>
        <v>0</v>
      </c>
      <c r="AN236" s="42"/>
      <c r="AO236" s="42"/>
      <c r="AP236" s="42"/>
      <c r="AQ236" s="44"/>
      <c r="AR236" s="44"/>
    </row>
    <row r="237" spans="1:44">
      <c r="B237" s="3" t="s">
        <v>9</v>
      </c>
      <c r="C237" s="31">
        <f>IF(EDATE(B223,1)&gt;$G$9,"",EDATE(B223,1))</f>
        <v>46204</v>
      </c>
      <c r="D237" s="11">
        <f>IF(MONTH($C237)&lt;MONTH($C237+C$1),"",IF(($C237+C$1)&gt;$G$9,"",IF(C237=EOMONTH(($C237-DAY($C237)+D$1),0),"",IF(C237="","",C237+1))))</f>
        <v>46205</v>
      </c>
      <c r="E237" s="11">
        <f t="shared" ref="E237:AG237" si="72">IF(MONTH($C237)&lt;MONTH($C237+D$1),"",IF(($C237+D$1)&gt;$G$9,"",IF(D237=EOMONTH(($C237-DAY($C237)+E$1),0),"",IF(D237="","",D237+1))))</f>
        <v>46206</v>
      </c>
      <c r="F237" s="11">
        <f t="shared" si="72"/>
        <v>46207</v>
      </c>
      <c r="G237" s="11">
        <f t="shared" si="72"/>
        <v>46208</v>
      </c>
      <c r="H237" s="11">
        <f t="shared" si="72"/>
        <v>46209</v>
      </c>
      <c r="I237" s="11">
        <f t="shared" si="72"/>
        <v>46210</v>
      </c>
      <c r="J237" s="11">
        <f t="shared" si="72"/>
        <v>46211</v>
      </c>
      <c r="K237" s="11">
        <f t="shared" si="72"/>
        <v>46212</v>
      </c>
      <c r="L237" s="11">
        <f t="shared" si="72"/>
        <v>46213</v>
      </c>
      <c r="M237" s="11">
        <f t="shared" si="72"/>
        <v>46214</v>
      </c>
      <c r="N237" s="11">
        <f t="shared" si="72"/>
        <v>46215</v>
      </c>
      <c r="O237" s="11">
        <f t="shared" si="72"/>
        <v>46216</v>
      </c>
      <c r="P237" s="11">
        <f t="shared" si="72"/>
        <v>46217</v>
      </c>
      <c r="Q237" s="11">
        <f t="shared" si="72"/>
        <v>46218</v>
      </c>
      <c r="R237" s="11">
        <f t="shared" si="72"/>
        <v>46219</v>
      </c>
      <c r="S237" s="11">
        <f t="shared" si="72"/>
        <v>46220</v>
      </c>
      <c r="T237" s="11">
        <f t="shared" si="72"/>
        <v>46221</v>
      </c>
      <c r="U237" s="11">
        <f t="shared" si="72"/>
        <v>46222</v>
      </c>
      <c r="V237" s="11">
        <f t="shared" si="72"/>
        <v>46223</v>
      </c>
      <c r="W237" s="11">
        <f t="shared" si="72"/>
        <v>46224</v>
      </c>
      <c r="X237" s="11">
        <f t="shared" si="72"/>
        <v>46225</v>
      </c>
      <c r="Y237" s="11">
        <f t="shared" si="72"/>
        <v>46226</v>
      </c>
      <c r="Z237" s="11">
        <f t="shared" si="72"/>
        <v>46227</v>
      </c>
      <c r="AA237" s="11">
        <f t="shared" si="72"/>
        <v>46228</v>
      </c>
      <c r="AB237" s="11">
        <f t="shared" si="72"/>
        <v>46229</v>
      </c>
      <c r="AC237" s="11">
        <f t="shared" si="72"/>
        <v>46230</v>
      </c>
      <c r="AD237" s="11">
        <f t="shared" si="72"/>
        <v>46231</v>
      </c>
      <c r="AE237" s="11">
        <f t="shared" si="72"/>
        <v>46232</v>
      </c>
      <c r="AF237" s="11">
        <f t="shared" si="72"/>
        <v>46233</v>
      </c>
      <c r="AG237" s="12">
        <f t="shared" si="72"/>
        <v>46234</v>
      </c>
      <c r="AH237" s="4"/>
      <c r="AI237" s="14" t="s">
        <v>42</v>
      </c>
      <c r="AJ237" s="41">
        <f>COUNT(C237:AG237)-AJ239</f>
        <v>31</v>
      </c>
      <c r="AL237" s="44"/>
      <c r="AM237" s="44"/>
      <c r="AN237" s="44">
        <f>AJ237</f>
        <v>31</v>
      </c>
      <c r="AO237" s="44"/>
      <c r="AP237" s="44"/>
      <c r="AQ237" s="44"/>
      <c r="AR237" s="44"/>
    </row>
    <row r="238" spans="1:44">
      <c r="B238" s="5" t="s">
        <v>4</v>
      </c>
      <c r="C238" s="18" t="str">
        <f t="shared" ref="C238:AG238" si="73">TEXT(C237,"aaa")</f>
        <v>水</v>
      </c>
      <c r="D238" s="16" t="str">
        <f t="shared" si="73"/>
        <v>木</v>
      </c>
      <c r="E238" s="16" t="str">
        <f t="shared" si="73"/>
        <v>金</v>
      </c>
      <c r="F238" s="16" t="str">
        <f t="shared" si="73"/>
        <v>土</v>
      </c>
      <c r="G238" s="16" t="str">
        <f t="shared" si="73"/>
        <v>日</v>
      </c>
      <c r="H238" s="16" t="str">
        <f t="shared" si="73"/>
        <v>月</v>
      </c>
      <c r="I238" s="16" t="str">
        <f t="shared" si="73"/>
        <v>火</v>
      </c>
      <c r="J238" s="16" t="str">
        <f t="shared" si="73"/>
        <v>水</v>
      </c>
      <c r="K238" s="16" t="str">
        <f t="shared" si="73"/>
        <v>木</v>
      </c>
      <c r="L238" s="16" t="str">
        <f t="shared" si="73"/>
        <v>金</v>
      </c>
      <c r="M238" s="16" t="str">
        <f t="shared" si="73"/>
        <v>土</v>
      </c>
      <c r="N238" s="16" t="str">
        <f t="shared" si="73"/>
        <v>日</v>
      </c>
      <c r="O238" s="16" t="str">
        <f t="shared" si="73"/>
        <v>月</v>
      </c>
      <c r="P238" s="16" t="str">
        <f t="shared" si="73"/>
        <v>火</v>
      </c>
      <c r="Q238" s="16" t="str">
        <f t="shared" si="73"/>
        <v>水</v>
      </c>
      <c r="R238" s="16" t="str">
        <f t="shared" si="73"/>
        <v>木</v>
      </c>
      <c r="S238" s="16" t="str">
        <f t="shared" si="73"/>
        <v>金</v>
      </c>
      <c r="T238" s="16" t="str">
        <f t="shared" si="73"/>
        <v>土</v>
      </c>
      <c r="U238" s="16" t="str">
        <f t="shared" si="73"/>
        <v>日</v>
      </c>
      <c r="V238" s="16" t="str">
        <f t="shared" si="73"/>
        <v>月</v>
      </c>
      <c r="W238" s="16" t="str">
        <f t="shared" si="73"/>
        <v>火</v>
      </c>
      <c r="X238" s="16" t="str">
        <f t="shared" si="73"/>
        <v>水</v>
      </c>
      <c r="Y238" s="16" t="str">
        <f t="shared" si="73"/>
        <v>木</v>
      </c>
      <c r="Z238" s="16" t="str">
        <f t="shared" si="73"/>
        <v>金</v>
      </c>
      <c r="AA238" s="16" t="str">
        <f t="shared" si="73"/>
        <v>土</v>
      </c>
      <c r="AB238" s="16" t="str">
        <f t="shared" si="73"/>
        <v>日</v>
      </c>
      <c r="AC238" s="16" t="str">
        <f t="shared" si="73"/>
        <v>月</v>
      </c>
      <c r="AD238" s="16" t="str">
        <f t="shared" si="73"/>
        <v>火</v>
      </c>
      <c r="AE238" s="16" t="str">
        <f t="shared" si="73"/>
        <v>水</v>
      </c>
      <c r="AF238" s="16" t="str">
        <f t="shared" si="73"/>
        <v>木</v>
      </c>
      <c r="AG238" s="17" t="str">
        <f t="shared" si="73"/>
        <v>金</v>
      </c>
      <c r="AH238" s="1"/>
      <c r="AI238" s="14" t="s">
        <v>30</v>
      </c>
      <c r="AJ238" s="41">
        <f>COUNTIFS(C238:AG238,"土",C239:AG239,"")+COUNTIFS(C238:AG238,"日",C239:AG239,"")</f>
        <v>8</v>
      </c>
      <c r="AL238" s="44"/>
      <c r="AM238" s="44"/>
      <c r="AN238" s="44"/>
      <c r="AO238" s="44">
        <f>AJ238</f>
        <v>8</v>
      </c>
      <c r="AP238" s="44"/>
      <c r="AQ238" s="44"/>
      <c r="AR238" s="44"/>
    </row>
    <row r="239" spans="1:44" ht="13.5" customHeight="1">
      <c r="B239" s="91" t="s">
        <v>13</v>
      </c>
      <c r="C239" s="93"/>
      <c r="D239" s="9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116"/>
      <c r="AC239" s="116"/>
      <c r="AD239" s="116"/>
      <c r="AE239" s="90"/>
      <c r="AF239" s="90"/>
      <c r="AG239" s="111"/>
      <c r="AH239" s="1"/>
      <c r="AI239" s="14" t="s">
        <v>43</v>
      </c>
      <c r="AJ239" s="41">
        <f>COUNTA(C239:AG240)</f>
        <v>0</v>
      </c>
      <c r="AL239" s="44"/>
      <c r="AM239" s="44"/>
      <c r="AN239" s="45"/>
      <c r="AO239" s="44"/>
      <c r="AP239" s="44">
        <f>AJ239</f>
        <v>0</v>
      </c>
      <c r="AQ239" s="44"/>
      <c r="AR239" s="44"/>
    </row>
    <row r="240" spans="1:44" ht="13.5" customHeight="1">
      <c r="B240" s="92"/>
      <c r="C240" s="93"/>
      <c r="D240" s="9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117"/>
      <c r="AC240" s="117"/>
      <c r="AD240" s="117"/>
      <c r="AE240" s="90"/>
      <c r="AF240" s="90"/>
      <c r="AG240" s="111"/>
      <c r="AH240" s="1"/>
      <c r="AI240" s="14" t="s">
        <v>29</v>
      </c>
      <c r="AJ240" s="41">
        <f>COUNTA(C241:AG242)</f>
        <v>0</v>
      </c>
      <c r="AL240" s="44"/>
      <c r="AM240" s="44"/>
      <c r="AN240" s="44"/>
      <c r="AO240" s="44"/>
      <c r="AP240" s="44"/>
      <c r="AQ240" s="44">
        <f>AJ240</f>
        <v>0</v>
      </c>
      <c r="AR240" s="44"/>
    </row>
    <row r="241" spans="1:44" ht="13.5" customHeight="1">
      <c r="B241" s="112" t="s">
        <v>0</v>
      </c>
      <c r="C241" s="115"/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115"/>
      <c r="X241" s="115"/>
      <c r="Y241" s="115"/>
      <c r="Z241" s="115"/>
      <c r="AA241" s="115"/>
      <c r="AB241" s="115"/>
      <c r="AC241" s="124"/>
      <c r="AD241" s="124"/>
      <c r="AE241" s="115"/>
      <c r="AF241" s="115"/>
      <c r="AG241" s="126"/>
      <c r="AH241" s="1"/>
      <c r="AI241" s="14" t="s">
        <v>7</v>
      </c>
      <c r="AJ241" s="7">
        <f>ROUNDDOWN(AJ240/AJ235,3)</f>
        <v>0</v>
      </c>
      <c r="AL241" s="44"/>
      <c r="AM241" s="44"/>
      <c r="AN241" s="44"/>
      <c r="AO241" s="44"/>
      <c r="AP241" s="44"/>
      <c r="AQ241" s="44"/>
      <c r="AR241" s="44"/>
    </row>
    <row r="242" spans="1:44">
      <c r="B242" s="113"/>
      <c r="C242" s="115"/>
      <c r="D242" s="115"/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115"/>
      <c r="AC242" s="125"/>
      <c r="AD242" s="125"/>
      <c r="AE242" s="115"/>
      <c r="AF242" s="115"/>
      <c r="AG242" s="126"/>
      <c r="AH242" s="1"/>
      <c r="AI242" s="14" t="s">
        <v>8</v>
      </c>
      <c r="AJ242" s="6">
        <f>COUNTA(C243:AG243)</f>
        <v>0</v>
      </c>
      <c r="AL242" s="44"/>
      <c r="AM242" s="44"/>
      <c r="AN242" s="44"/>
      <c r="AO242" s="44"/>
      <c r="AP242" s="44"/>
      <c r="AQ242" s="44"/>
      <c r="AR242" s="44">
        <f>AJ242</f>
        <v>0</v>
      </c>
    </row>
    <row r="243" spans="1:44">
      <c r="B243" s="120" t="s">
        <v>5</v>
      </c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118"/>
      <c r="O243" s="118"/>
      <c r="P243" s="118"/>
      <c r="Q243" s="118"/>
      <c r="R243" s="118"/>
      <c r="S243" s="118"/>
      <c r="T243" s="118"/>
      <c r="U243" s="118"/>
      <c r="V243" s="118"/>
      <c r="W243" s="118"/>
      <c r="X243" s="118"/>
      <c r="Y243" s="118"/>
      <c r="Z243" s="118"/>
      <c r="AA243" s="118"/>
      <c r="AB243" s="118"/>
      <c r="AC243" s="129"/>
      <c r="AD243" s="129"/>
      <c r="AE243" s="118"/>
      <c r="AF243" s="118"/>
      <c r="AG243" s="127"/>
      <c r="AH243" s="1"/>
      <c r="AI243" s="14" t="s">
        <v>3</v>
      </c>
      <c r="AJ243" s="7">
        <f>ROUNDDOWN(AJ242/AJ235,3)</f>
        <v>0</v>
      </c>
      <c r="AL243" s="64"/>
      <c r="AM243" s="64"/>
      <c r="AN243" s="64"/>
      <c r="AO243" s="64"/>
      <c r="AP243" s="64"/>
      <c r="AQ243" s="64"/>
      <c r="AR243" s="64"/>
    </row>
    <row r="244" spans="1:44">
      <c r="B244" s="121"/>
      <c r="C244" s="119"/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30"/>
      <c r="AD244" s="130"/>
      <c r="AE244" s="119"/>
      <c r="AF244" s="119"/>
      <c r="AG244" s="128"/>
      <c r="AH244" s="1"/>
      <c r="AI244" s="14" t="s">
        <v>31</v>
      </c>
      <c r="AJ244" s="32" t="str">
        <f>IF(7&gt;COUNT($C237:$AG237),"対象外",IF(OR(AJ242&gt;=AJ238,AJ243&gt;=0.285),"達成","未達成"))</f>
        <v>未達成</v>
      </c>
      <c r="AL244" s="64"/>
      <c r="AM244" s="64"/>
      <c r="AN244" s="64"/>
      <c r="AO244" s="64"/>
      <c r="AP244" s="64"/>
      <c r="AQ244" s="64"/>
      <c r="AR244" s="64"/>
    </row>
    <row r="245" spans="1:44">
      <c r="B245" s="52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1"/>
      <c r="AI245" s="61"/>
      <c r="AJ245" s="62"/>
      <c r="AL245" s="64"/>
      <c r="AM245" s="64"/>
      <c r="AN245" s="64"/>
      <c r="AO245" s="64"/>
      <c r="AP245" s="64"/>
      <c r="AQ245" s="64"/>
      <c r="AR245" s="64"/>
    </row>
    <row r="246" spans="1:44" ht="9.75" customHeight="1"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1"/>
      <c r="AI246" s="36"/>
      <c r="AJ246" s="37"/>
      <c r="AL246" s="42" t="s">
        <v>41</v>
      </c>
      <c r="AM246" s="42" t="s">
        <v>38</v>
      </c>
      <c r="AN246" s="42" t="s">
        <v>42</v>
      </c>
      <c r="AO246" s="42" t="s">
        <v>30</v>
      </c>
      <c r="AP246" s="42" t="s">
        <v>43</v>
      </c>
      <c r="AQ246" s="42" t="s">
        <v>29</v>
      </c>
      <c r="AR246" s="42" t="s">
        <v>8</v>
      </c>
    </row>
    <row r="247" spans="1:44" ht="13.5" customHeight="1">
      <c r="A247" s="65" t="s">
        <v>16</v>
      </c>
      <c r="B247" s="15">
        <f>C249</f>
        <v>46235</v>
      </c>
      <c r="C247" s="2" t="s">
        <v>15</v>
      </c>
      <c r="D247" s="2"/>
      <c r="E247" s="2"/>
      <c r="F247" s="2"/>
      <c r="J247" s="2"/>
      <c r="K247" s="2"/>
      <c r="L247" s="2"/>
      <c r="P247" s="2"/>
      <c r="Q247" s="2"/>
      <c r="R247" s="2"/>
      <c r="V247" s="2"/>
      <c r="W247" s="2"/>
      <c r="X247" s="2"/>
      <c r="AB247" s="2"/>
      <c r="AC247" s="2"/>
      <c r="AD247" s="2"/>
      <c r="AF247" s="1"/>
      <c r="AI247" s="13" t="s">
        <v>41</v>
      </c>
      <c r="AJ247" s="46">
        <f>COUNT(C249:AG249)-AJ248</f>
        <v>31</v>
      </c>
      <c r="AL247" s="43">
        <f>AJ247</f>
        <v>31</v>
      </c>
      <c r="AM247" s="42"/>
      <c r="AN247" s="42"/>
      <c r="AO247" s="42"/>
      <c r="AP247" s="42"/>
      <c r="AQ247" s="44"/>
      <c r="AR247" s="44"/>
    </row>
    <row r="248" spans="1:44">
      <c r="B248" s="34" t="s">
        <v>39</v>
      </c>
      <c r="C248" s="47" t="str">
        <f>IF(C249="","",IF(OR(ISTEXT(C251),COUNT($C249:$AG249)&lt;7),"外",""))</f>
        <v/>
      </c>
      <c r="D248" s="47" t="str">
        <f t="shared" ref="D248:H248" si="74">IF(D249="","",IF(OR(ISTEXT(D251),COUNT($C249:$AG249)&lt;7),"外",""))</f>
        <v/>
      </c>
      <c r="E248" s="47" t="str">
        <f t="shared" si="74"/>
        <v/>
      </c>
      <c r="F248" s="47" t="str">
        <f t="shared" si="74"/>
        <v/>
      </c>
      <c r="G248" s="47" t="str">
        <f t="shared" si="74"/>
        <v/>
      </c>
      <c r="H248" s="47" t="str">
        <f t="shared" si="74"/>
        <v/>
      </c>
      <c r="I248" s="48" t="str">
        <f>IF(I249="","",IF(ISTEXT(I251),"外",""))</f>
        <v/>
      </c>
      <c r="J248" s="48" t="str">
        <f t="shared" ref="J248:AG248" si="75">IF(J249="","",IF(ISTEXT(J251),"外",""))</f>
        <v/>
      </c>
      <c r="K248" s="48" t="str">
        <f t="shared" si="75"/>
        <v/>
      </c>
      <c r="L248" s="48" t="str">
        <f t="shared" si="75"/>
        <v/>
      </c>
      <c r="M248" s="48" t="str">
        <f t="shared" si="75"/>
        <v/>
      </c>
      <c r="N248" s="48" t="str">
        <f t="shared" si="75"/>
        <v/>
      </c>
      <c r="O248" s="48" t="str">
        <f t="shared" si="75"/>
        <v/>
      </c>
      <c r="P248" s="48" t="str">
        <f t="shared" si="75"/>
        <v/>
      </c>
      <c r="Q248" s="48" t="str">
        <f t="shared" si="75"/>
        <v/>
      </c>
      <c r="R248" s="48" t="str">
        <f t="shared" si="75"/>
        <v/>
      </c>
      <c r="S248" s="48" t="str">
        <f t="shared" si="75"/>
        <v/>
      </c>
      <c r="T248" s="48" t="str">
        <f t="shared" si="75"/>
        <v/>
      </c>
      <c r="U248" s="48" t="str">
        <f t="shared" si="75"/>
        <v/>
      </c>
      <c r="V248" s="48" t="str">
        <f t="shared" si="75"/>
        <v/>
      </c>
      <c r="W248" s="48" t="str">
        <f t="shared" si="75"/>
        <v/>
      </c>
      <c r="X248" s="48" t="str">
        <f t="shared" si="75"/>
        <v/>
      </c>
      <c r="Y248" s="48" t="str">
        <f t="shared" si="75"/>
        <v/>
      </c>
      <c r="Z248" s="48" t="str">
        <f t="shared" si="75"/>
        <v/>
      </c>
      <c r="AA248" s="48" t="str">
        <f t="shared" si="75"/>
        <v/>
      </c>
      <c r="AB248" s="48" t="str">
        <f t="shared" si="75"/>
        <v/>
      </c>
      <c r="AC248" s="48" t="str">
        <f t="shared" si="75"/>
        <v/>
      </c>
      <c r="AD248" s="48" t="str">
        <f t="shared" si="75"/>
        <v/>
      </c>
      <c r="AE248" s="48" t="str">
        <f t="shared" si="75"/>
        <v/>
      </c>
      <c r="AF248" s="48" t="str">
        <f t="shared" si="75"/>
        <v/>
      </c>
      <c r="AG248" s="48" t="str">
        <f t="shared" si="75"/>
        <v/>
      </c>
      <c r="AI248" s="14" t="s">
        <v>38</v>
      </c>
      <c r="AJ248" s="41">
        <f>COUNTIF(C248:AG248,"外")</f>
        <v>0</v>
      </c>
      <c r="AL248" s="42"/>
      <c r="AM248" s="42">
        <f>AJ248</f>
        <v>0</v>
      </c>
      <c r="AN248" s="42"/>
      <c r="AO248" s="42"/>
      <c r="AP248" s="42"/>
      <c r="AQ248" s="44"/>
      <c r="AR248" s="44"/>
    </row>
    <row r="249" spans="1:44">
      <c r="B249" s="3" t="s">
        <v>9</v>
      </c>
      <c r="C249" s="31">
        <f>IF(EDATE(B235,1)&gt;$G$9,"",EDATE(B235,1))</f>
        <v>46235</v>
      </c>
      <c r="D249" s="11">
        <f>IF(MONTH($C249)&lt;MONTH($C249+C$1),"",IF(($C249+C$1)&gt;$G$9,"",IF(C249=EOMONTH(($C249-DAY($C249)+D$1),0),"",IF(C249="","",C249+1))))</f>
        <v>46236</v>
      </c>
      <c r="E249" s="11">
        <f t="shared" ref="E249:AG249" si="76">IF(MONTH($C249)&lt;MONTH($C249+D$1),"",IF(($C249+D$1)&gt;$G$9,"",IF(D249=EOMONTH(($C249-DAY($C249)+E$1),0),"",IF(D249="","",D249+1))))</f>
        <v>46237</v>
      </c>
      <c r="F249" s="11">
        <f t="shared" si="76"/>
        <v>46238</v>
      </c>
      <c r="G249" s="11">
        <f t="shared" si="76"/>
        <v>46239</v>
      </c>
      <c r="H249" s="11">
        <f t="shared" si="76"/>
        <v>46240</v>
      </c>
      <c r="I249" s="11">
        <f t="shared" si="76"/>
        <v>46241</v>
      </c>
      <c r="J249" s="11">
        <f t="shared" si="76"/>
        <v>46242</v>
      </c>
      <c r="K249" s="11">
        <f t="shared" si="76"/>
        <v>46243</v>
      </c>
      <c r="L249" s="11">
        <f t="shared" si="76"/>
        <v>46244</v>
      </c>
      <c r="M249" s="11">
        <f t="shared" si="76"/>
        <v>46245</v>
      </c>
      <c r="N249" s="11">
        <f t="shared" si="76"/>
        <v>46246</v>
      </c>
      <c r="O249" s="11">
        <f t="shared" si="76"/>
        <v>46247</v>
      </c>
      <c r="P249" s="11">
        <f t="shared" si="76"/>
        <v>46248</v>
      </c>
      <c r="Q249" s="11">
        <f t="shared" si="76"/>
        <v>46249</v>
      </c>
      <c r="R249" s="11">
        <f t="shared" si="76"/>
        <v>46250</v>
      </c>
      <c r="S249" s="11">
        <f t="shared" si="76"/>
        <v>46251</v>
      </c>
      <c r="T249" s="11">
        <f t="shared" si="76"/>
        <v>46252</v>
      </c>
      <c r="U249" s="11">
        <f t="shared" si="76"/>
        <v>46253</v>
      </c>
      <c r="V249" s="11">
        <f t="shared" si="76"/>
        <v>46254</v>
      </c>
      <c r="W249" s="11">
        <f t="shared" si="76"/>
        <v>46255</v>
      </c>
      <c r="X249" s="11">
        <f t="shared" si="76"/>
        <v>46256</v>
      </c>
      <c r="Y249" s="11">
        <f t="shared" si="76"/>
        <v>46257</v>
      </c>
      <c r="Z249" s="11">
        <f t="shared" si="76"/>
        <v>46258</v>
      </c>
      <c r="AA249" s="11">
        <f t="shared" si="76"/>
        <v>46259</v>
      </c>
      <c r="AB249" s="11">
        <f t="shared" si="76"/>
        <v>46260</v>
      </c>
      <c r="AC249" s="11">
        <f t="shared" si="76"/>
        <v>46261</v>
      </c>
      <c r="AD249" s="11">
        <f t="shared" si="76"/>
        <v>46262</v>
      </c>
      <c r="AE249" s="11">
        <f t="shared" si="76"/>
        <v>46263</v>
      </c>
      <c r="AF249" s="11">
        <f t="shared" si="76"/>
        <v>46264</v>
      </c>
      <c r="AG249" s="12">
        <f t="shared" si="76"/>
        <v>46265</v>
      </c>
      <c r="AH249" s="4"/>
      <c r="AI249" s="14" t="s">
        <v>42</v>
      </c>
      <c r="AJ249" s="41">
        <f>COUNT(C249:AG249)-AJ251</f>
        <v>31</v>
      </c>
      <c r="AL249" s="44"/>
      <c r="AM249" s="44"/>
      <c r="AN249" s="44">
        <f>AJ249</f>
        <v>31</v>
      </c>
      <c r="AO249" s="44"/>
      <c r="AP249" s="44"/>
      <c r="AQ249" s="44"/>
      <c r="AR249" s="44"/>
    </row>
    <row r="250" spans="1:44">
      <c r="B250" s="5" t="s">
        <v>4</v>
      </c>
      <c r="C250" s="18" t="str">
        <f t="shared" ref="C250:AG250" si="77">TEXT(C249,"aaa")</f>
        <v>土</v>
      </c>
      <c r="D250" s="16" t="str">
        <f t="shared" si="77"/>
        <v>日</v>
      </c>
      <c r="E250" s="16" t="str">
        <f t="shared" si="77"/>
        <v>月</v>
      </c>
      <c r="F250" s="16" t="str">
        <f t="shared" si="77"/>
        <v>火</v>
      </c>
      <c r="G250" s="16" t="str">
        <f t="shared" si="77"/>
        <v>水</v>
      </c>
      <c r="H250" s="16" t="str">
        <f t="shared" si="77"/>
        <v>木</v>
      </c>
      <c r="I250" s="16" t="str">
        <f t="shared" si="77"/>
        <v>金</v>
      </c>
      <c r="J250" s="16" t="str">
        <f t="shared" si="77"/>
        <v>土</v>
      </c>
      <c r="K250" s="16" t="str">
        <f t="shared" si="77"/>
        <v>日</v>
      </c>
      <c r="L250" s="16" t="str">
        <f t="shared" si="77"/>
        <v>月</v>
      </c>
      <c r="M250" s="16" t="str">
        <f t="shared" si="77"/>
        <v>火</v>
      </c>
      <c r="N250" s="16" t="str">
        <f t="shared" si="77"/>
        <v>水</v>
      </c>
      <c r="O250" s="16" t="str">
        <f t="shared" si="77"/>
        <v>木</v>
      </c>
      <c r="P250" s="16" t="str">
        <f t="shared" si="77"/>
        <v>金</v>
      </c>
      <c r="Q250" s="16" t="str">
        <f t="shared" si="77"/>
        <v>土</v>
      </c>
      <c r="R250" s="16" t="str">
        <f t="shared" si="77"/>
        <v>日</v>
      </c>
      <c r="S250" s="16" t="str">
        <f t="shared" si="77"/>
        <v>月</v>
      </c>
      <c r="T250" s="16" t="str">
        <f t="shared" si="77"/>
        <v>火</v>
      </c>
      <c r="U250" s="16" t="str">
        <f t="shared" si="77"/>
        <v>水</v>
      </c>
      <c r="V250" s="16" t="str">
        <f t="shared" si="77"/>
        <v>木</v>
      </c>
      <c r="W250" s="16" t="str">
        <f t="shared" si="77"/>
        <v>金</v>
      </c>
      <c r="X250" s="16" t="str">
        <f t="shared" si="77"/>
        <v>土</v>
      </c>
      <c r="Y250" s="16" t="str">
        <f t="shared" si="77"/>
        <v>日</v>
      </c>
      <c r="Z250" s="16" t="str">
        <f t="shared" si="77"/>
        <v>月</v>
      </c>
      <c r="AA250" s="16" t="str">
        <f t="shared" si="77"/>
        <v>火</v>
      </c>
      <c r="AB250" s="16" t="str">
        <f t="shared" si="77"/>
        <v>水</v>
      </c>
      <c r="AC250" s="16" t="str">
        <f t="shared" si="77"/>
        <v>木</v>
      </c>
      <c r="AD250" s="16" t="str">
        <f t="shared" si="77"/>
        <v>金</v>
      </c>
      <c r="AE250" s="16" t="str">
        <f t="shared" si="77"/>
        <v>土</v>
      </c>
      <c r="AF250" s="16" t="str">
        <f t="shared" si="77"/>
        <v>日</v>
      </c>
      <c r="AG250" s="17" t="str">
        <f t="shared" si="77"/>
        <v>月</v>
      </c>
      <c r="AH250" s="1"/>
      <c r="AI250" s="14" t="s">
        <v>30</v>
      </c>
      <c r="AJ250" s="41">
        <f>COUNTIFS(C250:AG250,"土",C251:AG251,"")+COUNTIFS(C250:AG250,"日",C251:AG251,"")</f>
        <v>10</v>
      </c>
      <c r="AL250" s="44"/>
      <c r="AM250" s="44"/>
      <c r="AN250" s="44"/>
      <c r="AO250" s="44">
        <f>AJ250</f>
        <v>10</v>
      </c>
      <c r="AP250" s="44"/>
      <c r="AQ250" s="44"/>
      <c r="AR250" s="44"/>
    </row>
    <row r="251" spans="1:44" ht="13.5" customHeight="1">
      <c r="B251" s="91" t="s">
        <v>13</v>
      </c>
      <c r="C251" s="93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116"/>
      <c r="AC251" s="116"/>
      <c r="AD251" s="116"/>
      <c r="AE251" s="90"/>
      <c r="AF251" s="90"/>
      <c r="AG251" s="111"/>
      <c r="AH251" s="1"/>
      <c r="AI251" s="14" t="s">
        <v>43</v>
      </c>
      <c r="AJ251" s="41">
        <f>COUNTA(C251:AG252)</f>
        <v>0</v>
      </c>
      <c r="AL251" s="44"/>
      <c r="AM251" s="44"/>
      <c r="AN251" s="45"/>
      <c r="AO251" s="44"/>
      <c r="AP251" s="44">
        <f>AJ251</f>
        <v>0</v>
      </c>
      <c r="AQ251" s="44"/>
      <c r="AR251" s="44"/>
    </row>
    <row r="252" spans="1:44" ht="13.5" customHeight="1">
      <c r="B252" s="92"/>
      <c r="C252" s="93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117"/>
      <c r="AC252" s="117"/>
      <c r="AD252" s="117"/>
      <c r="AE252" s="90"/>
      <c r="AF252" s="90"/>
      <c r="AG252" s="111"/>
      <c r="AH252" s="1"/>
      <c r="AI252" s="14" t="s">
        <v>29</v>
      </c>
      <c r="AJ252" s="41">
        <f>COUNTA(C253:AG254)</f>
        <v>0</v>
      </c>
      <c r="AL252" s="44"/>
      <c r="AM252" s="44"/>
      <c r="AN252" s="44"/>
      <c r="AO252" s="44"/>
      <c r="AP252" s="44"/>
      <c r="AQ252" s="44">
        <f>AJ252</f>
        <v>0</v>
      </c>
      <c r="AR252" s="44"/>
    </row>
    <row r="253" spans="1:44" ht="13.5" customHeight="1">
      <c r="B253" s="112" t="s">
        <v>0</v>
      </c>
      <c r="C253" s="115"/>
      <c r="D253" s="115"/>
      <c r="E253" s="115"/>
      <c r="F253" s="115"/>
      <c r="G253" s="115"/>
      <c r="H253" s="115"/>
      <c r="I253" s="115"/>
      <c r="J253" s="115"/>
      <c r="K253" s="115"/>
      <c r="L253" s="115"/>
      <c r="M253" s="115"/>
      <c r="N253" s="115"/>
      <c r="O253" s="115"/>
      <c r="P253" s="115"/>
      <c r="Q253" s="115"/>
      <c r="R253" s="115"/>
      <c r="S253" s="115"/>
      <c r="T253" s="115"/>
      <c r="U253" s="115"/>
      <c r="V253" s="115"/>
      <c r="W253" s="115"/>
      <c r="X253" s="115"/>
      <c r="Y253" s="115"/>
      <c r="Z253" s="115"/>
      <c r="AA253" s="115"/>
      <c r="AB253" s="124"/>
      <c r="AC253" s="124"/>
      <c r="AD253" s="124"/>
      <c r="AE253" s="115"/>
      <c r="AF253" s="115"/>
      <c r="AG253" s="126"/>
      <c r="AH253" s="1"/>
      <c r="AI253" s="14" t="s">
        <v>7</v>
      </c>
      <c r="AJ253" s="7">
        <f>ROUNDDOWN(AJ252/AJ247,3)</f>
        <v>0</v>
      </c>
      <c r="AL253" s="44"/>
      <c r="AM253" s="44"/>
      <c r="AN253" s="44"/>
      <c r="AO253" s="44"/>
      <c r="AP253" s="44"/>
      <c r="AQ253" s="44"/>
      <c r="AR253" s="44"/>
    </row>
    <row r="254" spans="1:44">
      <c r="B254" s="113"/>
      <c r="C254" s="115"/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5"/>
      <c r="O254" s="124"/>
      <c r="P254" s="124"/>
      <c r="Q254" s="124"/>
      <c r="R254" s="115"/>
      <c r="S254" s="115"/>
      <c r="T254" s="115"/>
      <c r="U254" s="115"/>
      <c r="V254" s="115"/>
      <c r="W254" s="115"/>
      <c r="X254" s="115"/>
      <c r="Y254" s="115"/>
      <c r="Z254" s="115"/>
      <c r="AA254" s="115"/>
      <c r="AB254" s="125"/>
      <c r="AC254" s="125"/>
      <c r="AD254" s="125"/>
      <c r="AE254" s="115"/>
      <c r="AF254" s="115"/>
      <c r="AG254" s="126"/>
      <c r="AH254" s="1"/>
      <c r="AI254" s="14" t="s">
        <v>8</v>
      </c>
      <c r="AJ254" s="6">
        <f>COUNTA(C255:AG255)</f>
        <v>0</v>
      </c>
      <c r="AL254" s="44"/>
      <c r="AM254" s="44"/>
      <c r="AN254" s="44"/>
      <c r="AO254" s="44"/>
      <c r="AP254" s="44"/>
      <c r="AQ254" s="44"/>
      <c r="AR254" s="44">
        <f>AJ254</f>
        <v>0</v>
      </c>
    </row>
    <row r="255" spans="1:44">
      <c r="B255" s="120" t="s">
        <v>5</v>
      </c>
      <c r="C255" s="118"/>
      <c r="D255" s="118"/>
      <c r="E255" s="118"/>
      <c r="F255" s="118"/>
      <c r="G255" s="118"/>
      <c r="H255" s="118"/>
      <c r="I255" s="118"/>
      <c r="J255" s="118"/>
      <c r="K255" s="118"/>
      <c r="L255" s="118"/>
      <c r="M255" s="118"/>
      <c r="N255" s="145"/>
      <c r="O255" s="118"/>
      <c r="P255" s="118"/>
      <c r="Q255" s="118"/>
      <c r="R255" s="153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29"/>
      <c r="AC255" s="129"/>
      <c r="AD255" s="129"/>
      <c r="AE255" s="118"/>
      <c r="AF255" s="118"/>
      <c r="AG255" s="127"/>
      <c r="AH255" s="1"/>
      <c r="AI255" s="14" t="s">
        <v>3</v>
      </c>
      <c r="AJ255" s="7">
        <f>ROUNDDOWN(AJ254/AJ247,3)</f>
        <v>0</v>
      </c>
      <c r="AL255" s="64"/>
      <c r="AM255" s="64"/>
      <c r="AN255" s="64"/>
      <c r="AO255" s="64"/>
      <c r="AP255" s="64"/>
      <c r="AQ255" s="64"/>
      <c r="AR255" s="64"/>
    </row>
    <row r="256" spans="1:44">
      <c r="B256" s="121"/>
      <c r="C256" s="119"/>
      <c r="D256" s="119"/>
      <c r="E256" s="119"/>
      <c r="F256" s="119"/>
      <c r="G256" s="119"/>
      <c r="H256" s="119"/>
      <c r="I256" s="119"/>
      <c r="J256" s="119"/>
      <c r="K256" s="119"/>
      <c r="L256" s="119"/>
      <c r="M256" s="119"/>
      <c r="N256" s="146"/>
      <c r="O256" s="119"/>
      <c r="P256" s="119"/>
      <c r="Q256" s="119"/>
      <c r="R256" s="154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30"/>
      <c r="AC256" s="130"/>
      <c r="AD256" s="130"/>
      <c r="AE256" s="119"/>
      <c r="AF256" s="119"/>
      <c r="AG256" s="128"/>
      <c r="AH256" s="1"/>
      <c r="AI256" s="14" t="s">
        <v>31</v>
      </c>
      <c r="AJ256" s="32" t="str">
        <f>IF(7&gt;COUNT($C249:$AG249),"対象外",IF(OR(AJ254&gt;=AJ250,AJ255&gt;=0.285),"達成","未達成"))</f>
        <v>未達成</v>
      </c>
      <c r="AL256" s="64"/>
      <c r="AM256" s="64"/>
      <c r="AN256" s="64"/>
      <c r="AO256" s="64"/>
      <c r="AP256" s="64"/>
      <c r="AQ256" s="64"/>
      <c r="AR256" s="64"/>
    </row>
    <row r="257" spans="1:44">
      <c r="B257" s="52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1"/>
      <c r="AI257" s="61"/>
      <c r="AJ257" s="62"/>
      <c r="AL257" s="64"/>
      <c r="AM257" s="64"/>
      <c r="AN257" s="64"/>
      <c r="AO257" s="64"/>
      <c r="AP257" s="64"/>
      <c r="AQ257" s="64"/>
      <c r="AR257" s="64"/>
    </row>
    <row r="258" spans="1:44" ht="9.75" customHeight="1"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1"/>
      <c r="AI258" s="36"/>
      <c r="AJ258" s="37"/>
      <c r="AL258" s="42" t="s">
        <v>41</v>
      </c>
      <c r="AM258" s="42" t="s">
        <v>38</v>
      </c>
      <c r="AN258" s="42" t="s">
        <v>42</v>
      </c>
      <c r="AO258" s="42" t="s">
        <v>30</v>
      </c>
      <c r="AP258" s="42" t="s">
        <v>43</v>
      </c>
      <c r="AQ258" s="42" t="s">
        <v>29</v>
      </c>
      <c r="AR258" s="42" t="s">
        <v>8</v>
      </c>
    </row>
    <row r="259" spans="1:44" ht="13.5" customHeight="1">
      <c r="A259" s="65" t="s">
        <v>16</v>
      </c>
      <c r="B259" s="15">
        <f>C261</f>
        <v>46266</v>
      </c>
      <c r="C259" s="2" t="s">
        <v>15</v>
      </c>
      <c r="D259" s="2"/>
      <c r="E259" s="2"/>
      <c r="F259" s="2"/>
      <c r="J259" s="2"/>
      <c r="K259" s="2"/>
      <c r="L259" s="2"/>
      <c r="P259" s="2"/>
      <c r="Q259" s="2"/>
      <c r="R259" s="2"/>
      <c r="V259" s="2"/>
      <c r="W259" s="2"/>
      <c r="X259" s="2"/>
      <c r="AB259" s="2"/>
      <c r="AC259" s="2"/>
      <c r="AD259" s="2"/>
      <c r="AF259" s="1"/>
      <c r="AI259" s="13" t="s">
        <v>41</v>
      </c>
      <c r="AJ259" s="46">
        <f>COUNT(C261:AG261)-AJ260</f>
        <v>30</v>
      </c>
      <c r="AL259" s="43">
        <f>AJ259</f>
        <v>30</v>
      </c>
      <c r="AM259" s="42"/>
      <c r="AN259" s="42"/>
      <c r="AO259" s="42"/>
      <c r="AP259" s="42"/>
      <c r="AQ259" s="44"/>
      <c r="AR259" s="44"/>
    </row>
    <row r="260" spans="1:44">
      <c r="B260" s="34" t="s">
        <v>39</v>
      </c>
      <c r="C260" s="47" t="str">
        <f>IF(C261="","",IF(OR(ISTEXT(C263),COUNT($C261:$AG261)&lt;7),"外",""))</f>
        <v/>
      </c>
      <c r="D260" s="47" t="str">
        <f t="shared" ref="D260:H260" si="78">IF(D261="","",IF(OR(ISTEXT(D263),COUNT($C261:$AG261)&lt;7),"外",""))</f>
        <v/>
      </c>
      <c r="E260" s="47" t="str">
        <f t="shared" si="78"/>
        <v/>
      </c>
      <c r="F260" s="47" t="str">
        <f t="shared" si="78"/>
        <v/>
      </c>
      <c r="G260" s="47" t="str">
        <f t="shared" si="78"/>
        <v/>
      </c>
      <c r="H260" s="47" t="str">
        <f t="shared" si="78"/>
        <v/>
      </c>
      <c r="I260" s="48" t="str">
        <f>IF(I261="","",IF(ISTEXT(I263),"外",""))</f>
        <v/>
      </c>
      <c r="J260" s="48" t="str">
        <f t="shared" ref="J260:AG260" si="79">IF(J261="","",IF(ISTEXT(J263),"外",""))</f>
        <v/>
      </c>
      <c r="K260" s="48" t="str">
        <f t="shared" si="79"/>
        <v/>
      </c>
      <c r="L260" s="48" t="str">
        <f t="shared" si="79"/>
        <v/>
      </c>
      <c r="M260" s="48" t="str">
        <f t="shared" si="79"/>
        <v/>
      </c>
      <c r="N260" s="48" t="str">
        <f t="shared" si="79"/>
        <v/>
      </c>
      <c r="O260" s="48" t="str">
        <f t="shared" si="79"/>
        <v/>
      </c>
      <c r="P260" s="48" t="str">
        <f t="shared" si="79"/>
        <v/>
      </c>
      <c r="Q260" s="48" t="str">
        <f t="shared" si="79"/>
        <v/>
      </c>
      <c r="R260" s="48" t="str">
        <f t="shared" si="79"/>
        <v/>
      </c>
      <c r="S260" s="48" t="str">
        <f t="shared" si="79"/>
        <v/>
      </c>
      <c r="T260" s="48" t="str">
        <f t="shared" si="79"/>
        <v/>
      </c>
      <c r="U260" s="48" t="str">
        <f t="shared" si="79"/>
        <v/>
      </c>
      <c r="V260" s="48" t="str">
        <f t="shared" si="79"/>
        <v/>
      </c>
      <c r="W260" s="48" t="str">
        <f t="shared" si="79"/>
        <v/>
      </c>
      <c r="X260" s="48" t="str">
        <f t="shared" si="79"/>
        <v/>
      </c>
      <c r="Y260" s="48" t="str">
        <f t="shared" si="79"/>
        <v/>
      </c>
      <c r="Z260" s="48" t="str">
        <f t="shared" si="79"/>
        <v/>
      </c>
      <c r="AA260" s="48" t="str">
        <f t="shared" si="79"/>
        <v/>
      </c>
      <c r="AB260" s="48" t="str">
        <f t="shared" si="79"/>
        <v/>
      </c>
      <c r="AC260" s="48" t="str">
        <f t="shared" si="79"/>
        <v/>
      </c>
      <c r="AD260" s="48" t="str">
        <f t="shared" si="79"/>
        <v/>
      </c>
      <c r="AE260" s="48" t="str">
        <f t="shared" si="79"/>
        <v/>
      </c>
      <c r="AF260" s="48" t="str">
        <f t="shared" si="79"/>
        <v/>
      </c>
      <c r="AG260" s="48" t="str">
        <f t="shared" si="79"/>
        <v/>
      </c>
      <c r="AI260" s="14" t="s">
        <v>38</v>
      </c>
      <c r="AJ260" s="41">
        <f>COUNTIF(C260:AG260,"外")</f>
        <v>0</v>
      </c>
      <c r="AL260" s="42"/>
      <c r="AM260" s="42">
        <f>AJ260</f>
        <v>0</v>
      </c>
      <c r="AN260" s="42"/>
      <c r="AO260" s="42"/>
      <c r="AP260" s="42"/>
      <c r="AQ260" s="44"/>
      <c r="AR260" s="44"/>
    </row>
    <row r="261" spans="1:44">
      <c r="B261" s="3" t="s">
        <v>9</v>
      </c>
      <c r="C261" s="31">
        <f>IF(EDATE(B247,1)&gt;$G$9,"",EDATE(B247,1))</f>
        <v>46266</v>
      </c>
      <c r="D261" s="11">
        <f>IF(MONTH($C261)&lt;MONTH($C261+C$1),"",IF(($C261+C$1)&gt;$G$9,"",IF(C261=EOMONTH(($C261-DAY($C261)+D$1),0),"",IF(C261="","",C261+1))))</f>
        <v>46267</v>
      </c>
      <c r="E261" s="11">
        <f t="shared" ref="E261:AG261" si="80">IF(MONTH($C261)&lt;MONTH($C261+D$1),"",IF(($C261+D$1)&gt;$G$9,"",IF(D261=EOMONTH(($C261-DAY($C261)+E$1),0),"",IF(D261="","",D261+1))))</f>
        <v>46268</v>
      </c>
      <c r="F261" s="11">
        <f t="shared" si="80"/>
        <v>46269</v>
      </c>
      <c r="G261" s="11">
        <f t="shared" si="80"/>
        <v>46270</v>
      </c>
      <c r="H261" s="11">
        <f t="shared" si="80"/>
        <v>46271</v>
      </c>
      <c r="I261" s="11">
        <f t="shared" si="80"/>
        <v>46272</v>
      </c>
      <c r="J261" s="11">
        <f t="shared" si="80"/>
        <v>46273</v>
      </c>
      <c r="K261" s="11">
        <f t="shared" si="80"/>
        <v>46274</v>
      </c>
      <c r="L261" s="11">
        <f t="shared" si="80"/>
        <v>46275</v>
      </c>
      <c r="M261" s="11">
        <f t="shared" si="80"/>
        <v>46276</v>
      </c>
      <c r="N261" s="11">
        <f t="shared" si="80"/>
        <v>46277</v>
      </c>
      <c r="O261" s="11">
        <f t="shared" si="80"/>
        <v>46278</v>
      </c>
      <c r="P261" s="11">
        <f t="shared" si="80"/>
        <v>46279</v>
      </c>
      <c r="Q261" s="11">
        <f t="shared" si="80"/>
        <v>46280</v>
      </c>
      <c r="R261" s="11">
        <f t="shared" si="80"/>
        <v>46281</v>
      </c>
      <c r="S261" s="11">
        <f t="shared" si="80"/>
        <v>46282</v>
      </c>
      <c r="T261" s="11">
        <f t="shared" si="80"/>
        <v>46283</v>
      </c>
      <c r="U261" s="11">
        <f t="shared" si="80"/>
        <v>46284</v>
      </c>
      <c r="V261" s="11">
        <f t="shared" si="80"/>
        <v>46285</v>
      </c>
      <c r="W261" s="11">
        <f t="shared" si="80"/>
        <v>46286</v>
      </c>
      <c r="X261" s="11">
        <f t="shared" si="80"/>
        <v>46287</v>
      </c>
      <c r="Y261" s="11">
        <f t="shared" si="80"/>
        <v>46288</v>
      </c>
      <c r="Z261" s="11">
        <f t="shared" si="80"/>
        <v>46289</v>
      </c>
      <c r="AA261" s="11">
        <f t="shared" si="80"/>
        <v>46290</v>
      </c>
      <c r="AB261" s="11">
        <f t="shared" si="80"/>
        <v>46291</v>
      </c>
      <c r="AC261" s="11">
        <f t="shared" si="80"/>
        <v>46292</v>
      </c>
      <c r="AD261" s="11">
        <f t="shared" si="80"/>
        <v>46293</v>
      </c>
      <c r="AE261" s="11">
        <f t="shared" si="80"/>
        <v>46294</v>
      </c>
      <c r="AF261" s="11">
        <f t="shared" si="80"/>
        <v>46295</v>
      </c>
      <c r="AG261" s="12" t="str">
        <f t="shared" si="80"/>
        <v/>
      </c>
      <c r="AH261" s="4"/>
      <c r="AI261" s="14" t="s">
        <v>42</v>
      </c>
      <c r="AJ261" s="41">
        <f>COUNT(C261:AG261)-AJ263</f>
        <v>30</v>
      </c>
      <c r="AL261" s="44"/>
      <c r="AM261" s="44"/>
      <c r="AN261" s="44">
        <f>AJ261</f>
        <v>30</v>
      </c>
      <c r="AO261" s="44"/>
      <c r="AP261" s="44"/>
      <c r="AQ261" s="44"/>
      <c r="AR261" s="44"/>
    </row>
    <row r="262" spans="1:44">
      <c r="B262" s="5" t="s">
        <v>4</v>
      </c>
      <c r="C262" s="18" t="str">
        <f t="shared" ref="C262:AG262" si="81">TEXT(C261,"aaa")</f>
        <v>火</v>
      </c>
      <c r="D262" s="16" t="str">
        <f t="shared" si="81"/>
        <v>水</v>
      </c>
      <c r="E262" s="16" t="str">
        <f t="shared" si="81"/>
        <v>木</v>
      </c>
      <c r="F262" s="16" t="str">
        <f t="shared" si="81"/>
        <v>金</v>
      </c>
      <c r="G262" s="16" t="str">
        <f t="shared" si="81"/>
        <v>土</v>
      </c>
      <c r="H262" s="16" t="str">
        <f t="shared" si="81"/>
        <v>日</v>
      </c>
      <c r="I262" s="16" t="str">
        <f t="shared" si="81"/>
        <v>月</v>
      </c>
      <c r="J262" s="16" t="str">
        <f t="shared" si="81"/>
        <v>火</v>
      </c>
      <c r="K262" s="16" t="str">
        <f t="shared" si="81"/>
        <v>水</v>
      </c>
      <c r="L262" s="16" t="str">
        <f t="shared" si="81"/>
        <v>木</v>
      </c>
      <c r="M262" s="16" t="str">
        <f t="shared" si="81"/>
        <v>金</v>
      </c>
      <c r="N262" s="16" t="str">
        <f t="shared" si="81"/>
        <v>土</v>
      </c>
      <c r="O262" s="16" t="str">
        <f t="shared" si="81"/>
        <v>日</v>
      </c>
      <c r="P262" s="16" t="str">
        <f t="shared" si="81"/>
        <v>月</v>
      </c>
      <c r="Q262" s="16" t="str">
        <f t="shared" si="81"/>
        <v>火</v>
      </c>
      <c r="R262" s="16" t="str">
        <f t="shared" si="81"/>
        <v>水</v>
      </c>
      <c r="S262" s="16" t="str">
        <f t="shared" si="81"/>
        <v>木</v>
      </c>
      <c r="T262" s="16" t="str">
        <f t="shared" si="81"/>
        <v>金</v>
      </c>
      <c r="U262" s="16" t="str">
        <f t="shared" si="81"/>
        <v>土</v>
      </c>
      <c r="V262" s="16" t="str">
        <f t="shared" si="81"/>
        <v>日</v>
      </c>
      <c r="W262" s="16" t="str">
        <f t="shared" si="81"/>
        <v>月</v>
      </c>
      <c r="X262" s="16" t="str">
        <f t="shared" si="81"/>
        <v>火</v>
      </c>
      <c r="Y262" s="16" t="str">
        <f t="shared" si="81"/>
        <v>水</v>
      </c>
      <c r="Z262" s="16" t="str">
        <f t="shared" si="81"/>
        <v>木</v>
      </c>
      <c r="AA262" s="16" t="str">
        <f t="shared" si="81"/>
        <v>金</v>
      </c>
      <c r="AB262" s="16" t="str">
        <f t="shared" si="81"/>
        <v>土</v>
      </c>
      <c r="AC262" s="16" t="str">
        <f t="shared" si="81"/>
        <v>日</v>
      </c>
      <c r="AD262" s="16" t="str">
        <f t="shared" si="81"/>
        <v>月</v>
      </c>
      <c r="AE262" s="16" t="str">
        <f t="shared" si="81"/>
        <v>火</v>
      </c>
      <c r="AF262" s="16" t="str">
        <f t="shared" si="81"/>
        <v>水</v>
      </c>
      <c r="AG262" s="17" t="str">
        <f t="shared" si="81"/>
        <v/>
      </c>
      <c r="AH262" s="1"/>
      <c r="AI262" s="14" t="s">
        <v>30</v>
      </c>
      <c r="AJ262" s="41">
        <f>COUNTIFS(C262:AG262,"土",C263:AG263,"")+COUNTIFS(C262:AG262,"日",C263:AG263,"")</f>
        <v>8</v>
      </c>
      <c r="AL262" s="44"/>
      <c r="AM262" s="44"/>
      <c r="AN262" s="44"/>
      <c r="AO262" s="44">
        <f>AJ262</f>
        <v>8</v>
      </c>
      <c r="AP262" s="44"/>
      <c r="AQ262" s="44"/>
      <c r="AR262" s="44"/>
    </row>
    <row r="263" spans="1:44" ht="13.5" customHeight="1">
      <c r="B263" s="91" t="s">
        <v>13</v>
      </c>
      <c r="C263" s="93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116"/>
      <c r="AC263" s="116"/>
      <c r="AD263" s="116"/>
      <c r="AE263" s="90"/>
      <c r="AF263" s="90"/>
      <c r="AG263" s="111"/>
      <c r="AH263" s="1"/>
      <c r="AI263" s="14" t="s">
        <v>43</v>
      </c>
      <c r="AJ263" s="41">
        <f>COUNTA(C263:AG264)</f>
        <v>0</v>
      </c>
      <c r="AL263" s="44"/>
      <c r="AM263" s="44"/>
      <c r="AN263" s="45"/>
      <c r="AO263" s="44"/>
      <c r="AP263" s="44">
        <f>AJ263</f>
        <v>0</v>
      </c>
      <c r="AQ263" s="44"/>
      <c r="AR263" s="44"/>
    </row>
    <row r="264" spans="1:44" ht="13.5" customHeight="1">
      <c r="B264" s="92"/>
      <c r="C264" s="93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117"/>
      <c r="AC264" s="117"/>
      <c r="AD264" s="117"/>
      <c r="AE264" s="90"/>
      <c r="AF264" s="90"/>
      <c r="AG264" s="111"/>
      <c r="AH264" s="1"/>
      <c r="AI264" s="14" t="s">
        <v>29</v>
      </c>
      <c r="AJ264" s="41">
        <f>COUNTA(C265:AG266)</f>
        <v>0</v>
      </c>
      <c r="AL264" s="44"/>
      <c r="AM264" s="44"/>
      <c r="AN264" s="44"/>
      <c r="AO264" s="44"/>
      <c r="AP264" s="44"/>
      <c r="AQ264" s="44">
        <f>AJ264</f>
        <v>0</v>
      </c>
      <c r="AR264" s="44"/>
    </row>
    <row r="265" spans="1:44" ht="13.5" customHeight="1">
      <c r="B265" s="112" t="s">
        <v>0</v>
      </c>
      <c r="C265" s="115"/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115"/>
      <c r="U265" s="115"/>
      <c r="V265" s="115"/>
      <c r="W265" s="115"/>
      <c r="X265" s="115"/>
      <c r="Y265" s="115"/>
      <c r="Z265" s="115"/>
      <c r="AA265" s="115"/>
      <c r="AB265" s="115"/>
      <c r="AC265" s="115"/>
      <c r="AD265" s="124"/>
      <c r="AE265" s="115"/>
      <c r="AF265" s="115"/>
      <c r="AG265" s="126"/>
      <c r="AH265" s="1"/>
      <c r="AI265" s="14" t="s">
        <v>7</v>
      </c>
      <c r="AJ265" s="7">
        <f>ROUNDDOWN(AJ264/AJ259,3)</f>
        <v>0</v>
      </c>
      <c r="AL265" s="44"/>
      <c r="AM265" s="44"/>
      <c r="AN265" s="44"/>
      <c r="AO265" s="44"/>
      <c r="AP265" s="44"/>
      <c r="AQ265" s="44"/>
      <c r="AR265" s="44"/>
    </row>
    <row r="266" spans="1:44">
      <c r="B266" s="113"/>
      <c r="C266" s="115"/>
      <c r="D266" s="115"/>
      <c r="E266" s="115"/>
      <c r="F266" s="115"/>
      <c r="G266" s="115"/>
      <c r="H266" s="115"/>
      <c r="I266" s="115"/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15"/>
      <c r="U266" s="115"/>
      <c r="V266" s="115"/>
      <c r="W266" s="115"/>
      <c r="X266" s="115"/>
      <c r="Y266" s="115"/>
      <c r="Z266" s="115"/>
      <c r="AA266" s="115"/>
      <c r="AB266" s="115"/>
      <c r="AC266" s="115"/>
      <c r="AD266" s="125"/>
      <c r="AE266" s="115"/>
      <c r="AF266" s="115"/>
      <c r="AG266" s="126"/>
      <c r="AH266" s="1"/>
      <c r="AI266" s="14" t="s">
        <v>8</v>
      </c>
      <c r="AJ266" s="6">
        <f>COUNTA(C267:AG267)</f>
        <v>0</v>
      </c>
      <c r="AL266" s="44"/>
      <c r="AM266" s="44"/>
      <c r="AN266" s="44"/>
      <c r="AO266" s="44"/>
      <c r="AP266" s="44"/>
      <c r="AQ266" s="44"/>
      <c r="AR266" s="44">
        <f>AJ266</f>
        <v>0</v>
      </c>
    </row>
    <row r="267" spans="1:44">
      <c r="B267" s="120" t="s">
        <v>5</v>
      </c>
      <c r="C267" s="118"/>
      <c r="D267" s="118"/>
      <c r="E267" s="118"/>
      <c r="F267" s="118"/>
      <c r="G267" s="118"/>
      <c r="H267" s="118"/>
      <c r="I267" s="118"/>
      <c r="J267" s="118"/>
      <c r="K267" s="118"/>
      <c r="L267" s="118"/>
      <c r="M267" s="118"/>
      <c r="N267" s="118"/>
      <c r="O267" s="118"/>
      <c r="P267" s="118"/>
      <c r="Q267" s="118"/>
      <c r="R267" s="118"/>
      <c r="S267" s="118"/>
      <c r="T267" s="118"/>
      <c r="U267" s="118"/>
      <c r="V267" s="118"/>
      <c r="W267" s="118"/>
      <c r="X267" s="118"/>
      <c r="Y267" s="118"/>
      <c r="Z267" s="118"/>
      <c r="AA267" s="118"/>
      <c r="AB267" s="118"/>
      <c r="AC267" s="118"/>
      <c r="AD267" s="129"/>
      <c r="AE267" s="118"/>
      <c r="AF267" s="118"/>
      <c r="AG267" s="127"/>
      <c r="AH267" s="1"/>
      <c r="AI267" s="14" t="s">
        <v>3</v>
      </c>
      <c r="AJ267" s="7">
        <f>ROUNDDOWN(AJ266/AJ259,3)</f>
        <v>0</v>
      </c>
      <c r="AL267" s="64"/>
      <c r="AM267" s="64"/>
      <c r="AN267" s="64"/>
      <c r="AO267" s="64"/>
      <c r="AP267" s="64"/>
      <c r="AQ267" s="64"/>
      <c r="AR267" s="64"/>
    </row>
    <row r="268" spans="1:44">
      <c r="B268" s="121"/>
      <c r="C268" s="119"/>
      <c r="D268" s="119"/>
      <c r="E268" s="119"/>
      <c r="F268" s="119"/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30"/>
      <c r="AE268" s="119"/>
      <c r="AF268" s="119"/>
      <c r="AG268" s="128"/>
      <c r="AH268" s="1"/>
      <c r="AI268" s="14" t="s">
        <v>31</v>
      </c>
      <c r="AJ268" s="32" t="str">
        <f>IF(7&gt;COUNT($C261:$AG261),"対象外",IF(OR(AJ266&gt;=AJ262,AJ267&gt;=0.285),"達成","未達成"))</f>
        <v>未達成</v>
      </c>
      <c r="AL268" s="64"/>
      <c r="AM268" s="64"/>
      <c r="AN268" s="64"/>
      <c r="AO268" s="64"/>
      <c r="AP268" s="64"/>
      <c r="AQ268" s="64"/>
      <c r="AR268" s="64"/>
    </row>
    <row r="269" spans="1:44">
      <c r="B269" s="52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1"/>
      <c r="AI269" s="61"/>
      <c r="AJ269" s="62"/>
      <c r="AL269" s="64"/>
      <c r="AM269" s="64"/>
      <c r="AN269" s="64"/>
      <c r="AO269" s="64"/>
      <c r="AP269" s="64"/>
      <c r="AQ269" s="64"/>
      <c r="AR269" s="64"/>
    </row>
    <row r="270" spans="1:44" ht="9.75" customHeight="1">
      <c r="B270" s="52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1"/>
      <c r="AI270" s="54"/>
      <c r="AJ270" s="37"/>
      <c r="AL270" s="59"/>
      <c r="AM270" s="59"/>
      <c r="AN270" s="59"/>
      <c r="AO270" s="59"/>
      <c r="AP270" s="59"/>
      <c r="AQ270" s="59"/>
      <c r="AR270" s="59"/>
    </row>
    <row r="272" spans="1:44" ht="17.25">
      <c r="B272" s="58" t="str">
        <f>$B$5</f>
        <v>休日取得</v>
      </c>
      <c r="C272" s="66" t="str">
        <f>$C$5</f>
        <v>計画表</v>
      </c>
      <c r="D272" s="66"/>
      <c r="E272" s="66"/>
      <c r="F272" s="57" t="str">
        <f>$F$5</f>
        <v>（現場閉所による週休２日工事）</v>
      </c>
      <c r="L272" s="24"/>
    </row>
    <row r="273" spans="1:44">
      <c r="B273" s="2"/>
      <c r="R273" s="2"/>
    </row>
    <row r="274" spans="1:44">
      <c r="B274" s="2"/>
      <c r="C274" s="78" t="str">
        <f>$B$7</f>
        <v>工事名</v>
      </c>
      <c r="D274" s="78"/>
      <c r="E274" s="78"/>
      <c r="F274" s="78"/>
      <c r="G274" s="1" t="s">
        <v>10</v>
      </c>
      <c r="H274" s="22" t="str">
        <f>$G$7</f>
        <v>〇〇〇〇線道路改良工事（２－１）</v>
      </c>
      <c r="I274" s="22"/>
      <c r="J274" s="22"/>
      <c r="K274" s="22"/>
      <c r="L274" s="22"/>
      <c r="M274" s="22"/>
      <c r="N274" s="22"/>
      <c r="O274" s="22"/>
      <c r="P274" s="22"/>
      <c r="Q274" s="22"/>
      <c r="S274" s="2"/>
    </row>
    <row r="275" spans="1:44">
      <c r="B275" s="2"/>
      <c r="C275" s="78" t="str">
        <f>$B$8</f>
        <v>対象期間開始日</v>
      </c>
      <c r="D275" s="78"/>
      <c r="E275" s="78"/>
      <c r="F275" s="78"/>
      <c r="G275" s="1" t="s">
        <v>10</v>
      </c>
      <c r="H275" s="155">
        <f>$G$8</f>
        <v>45712</v>
      </c>
      <c r="I275" s="155"/>
      <c r="J275" s="155"/>
      <c r="K275" s="155"/>
      <c r="L275" s="155"/>
      <c r="S275" s="2"/>
    </row>
    <row r="276" spans="1:44">
      <c r="B276" s="2"/>
      <c r="C276" s="97" t="str">
        <f>$B$9</f>
        <v>工事完成日※(予定)</v>
      </c>
      <c r="D276" s="97"/>
      <c r="E276" s="97"/>
      <c r="F276" s="97"/>
      <c r="G276" s="1" t="s">
        <v>10</v>
      </c>
      <c r="H276" s="98">
        <f>$G$9</f>
        <v>46393</v>
      </c>
      <c r="I276" s="98"/>
      <c r="J276" s="98"/>
      <c r="K276" s="98"/>
      <c r="L276" s="98"/>
      <c r="M276" s="99" t="str">
        <f>$L$9</f>
        <v>工事期間</v>
      </c>
      <c r="N276" s="99"/>
      <c r="O276" s="99"/>
      <c r="P276" s="1" t="s">
        <v>10</v>
      </c>
      <c r="Q276" s="100">
        <f>$P$9</f>
        <v>682</v>
      </c>
      <c r="R276" s="100"/>
      <c r="S276" s="100"/>
    </row>
    <row r="277" spans="1:44">
      <c r="B277" s="2"/>
      <c r="C277" s="63" t="str">
        <f>$B$10</f>
        <v>受注者名</v>
      </c>
      <c r="D277" s="2"/>
      <c r="E277" s="2"/>
      <c r="F277" s="2"/>
      <c r="G277" s="1" t="s">
        <v>10</v>
      </c>
      <c r="H277" s="22" t="str">
        <f>$G$10</f>
        <v>（株）○○建設</v>
      </c>
      <c r="I277" s="22"/>
      <c r="J277" s="22"/>
      <c r="K277" s="22"/>
      <c r="L277" s="22"/>
      <c r="M277" s="22"/>
      <c r="N277" s="22"/>
      <c r="O277" s="22"/>
      <c r="P277" s="22"/>
      <c r="Q277" s="22"/>
    </row>
    <row r="278" spans="1:44">
      <c r="B278" s="2"/>
      <c r="C278" s="63" t="str">
        <f>$B$11</f>
        <v>※工事完成日：完成届にある受注者が完成とした現在日のこと</v>
      </c>
      <c r="D278" s="2"/>
      <c r="E278" s="2"/>
      <c r="F278" s="2"/>
      <c r="H278" s="23"/>
      <c r="I278" s="23"/>
      <c r="J278" s="23"/>
      <c r="K278" s="23"/>
      <c r="L278" s="23"/>
      <c r="M278" s="23"/>
      <c r="N278" s="23"/>
      <c r="O278" s="23"/>
      <c r="P278" s="23"/>
      <c r="Q278" s="23"/>
    </row>
    <row r="279" spans="1:44" ht="9.75" customHeight="1"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1"/>
      <c r="AI279" s="36"/>
      <c r="AJ279" s="37"/>
      <c r="AL279" s="42" t="s">
        <v>41</v>
      </c>
      <c r="AM279" s="42" t="s">
        <v>38</v>
      </c>
      <c r="AN279" s="42" t="s">
        <v>42</v>
      </c>
      <c r="AO279" s="42" t="s">
        <v>30</v>
      </c>
      <c r="AP279" s="42" t="s">
        <v>43</v>
      </c>
      <c r="AQ279" s="42" t="s">
        <v>29</v>
      </c>
      <c r="AR279" s="42" t="s">
        <v>8</v>
      </c>
    </row>
    <row r="280" spans="1:44" ht="13.5" customHeight="1">
      <c r="A280" s="65" t="s">
        <v>16</v>
      </c>
      <c r="B280" s="15">
        <f>C282</f>
        <v>46296</v>
      </c>
      <c r="C280" s="2" t="s">
        <v>15</v>
      </c>
      <c r="D280" s="2"/>
      <c r="E280" s="2"/>
      <c r="F280" s="2"/>
      <c r="J280" s="2"/>
      <c r="K280" s="2"/>
      <c r="L280" s="2"/>
      <c r="P280" s="2"/>
      <c r="Q280" s="2"/>
      <c r="R280" s="2"/>
      <c r="V280" s="2"/>
      <c r="W280" s="2"/>
      <c r="X280" s="2"/>
      <c r="AB280" s="2"/>
      <c r="AC280" s="2"/>
      <c r="AD280" s="2"/>
      <c r="AF280" s="1"/>
      <c r="AI280" s="13" t="s">
        <v>41</v>
      </c>
      <c r="AJ280" s="46">
        <f>COUNT(C282:AG282)-AJ281</f>
        <v>31</v>
      </c>
      <c r="AL280" s="43">
        <f>AJ280</f>
        <v>31</v>
      </c>
      <c r="AM280" s="42"/>
      <c r="AN280" s="42"/>
      <c r="AO280" s="42"/>
      <c r="AP280" s="42"/>
      <c r="AQ280" s="44"/>
      <c r="AR280" s="44"/>
    </row>
    <row r="281" spans="1:44">
      <c r="B281" s="34" t="s">
        <v>39</v>
      </c>
      <c r="C281" s="47" t="str">
        <f t="shared" ref="C281:H281" si="82">IF(C282="","",IF(OR(ISTEXT(C284),COUNT($C282:$AG282)&lt;7),"外",""))</f>
        <v/>
      </c>
      <c r="D281" s="47" t="str">
        <f t="shared" si="82"/>
        <v/>
      </c>
      <c r="E281" s="47" t="str">
        <f t="shared" si="82"/>
        <v/>
      </c>
      <c r="F281" s="47" t="str">
        <f t="shared" si="82"/>
        <v/>
      </c>
      <c r="G281" s="47" t="str">
        <f t="shared" si="82"/>
        <v/>
      </c>
      <c r="H281" s="47" t="str">
        <f t="shared" si="82"/>
        <v/>
      </c>
      <c r="I281" s="48" t="str">
        <f>IF(I282="","",IF(ISTEXT(I284),"外",""))</f>
        <v/>
      </c>
      <c r="J281" s="48" t="str">
        <f t="shared" ref="J281:AG281" si="83">IF(J282="","",IF(ISTEXT(J284),"外",""))</f>
        <v/>
      </c>
      <c r="K281" s="48" t="str">
        <f t="shared" si="83"/>
        <v/>
      </c>
      <c r="L281" s="48" t="str">
        <f t="shared" si="83"/>
        <v/>
      </c>
      <c r="M281" s="48" t="str">
        <f t="shared" si="83"/>
        <v/>
      </c>
      <c r="N281" s="48" t="str">
        <f t="shared" si="83"/>
        <v/>
      </c>
      <c r="O281" s="48" t="str">
        <f t="shared" si="83"/>
        <v/>
      </c>
      <c r="P281" s="48" t="str">
        <f t="shared" si="83"/>
        <v/>
      </c>
      <c r="Q281" s="48" t="str">
        <f t="shared" si="83"/>
        <v/>
      </c>
      <c r="R281" s="48" t="str">
        <f t="shared" si="83"/>
        <v/>
      </c>
      <c r="S281" s="48" t="str">
        <f t="shared" si="83"/>
        <v/>
      </c>
      <c r="T281" s="48" t="str">
        <f t="shared" si="83"/>
        <v/>
      </c>
      <c r="U281" s="48" t="str">
        <f t="shared" si="83"/>
        <v/>
      </c>
      <c r="V281" s="48" t="str">
        <f t="shared" si="83"/>
        <v/>
      </c>
      <c r="W281" s="48" t="str">
        <f t="shared" si="83"/>
        <v/>
      </c>
      <c r="X281" s="48" t="str">
        <f t="shared" si="83"/>
        <v/>
      </c>
      <c r="Y281" s="48" t="str">
        <f t="shared" si="83"/>
        <v/>
      </c>
      <c r="Z281" s="48" t="str">
        <f t="shared" si="83"/>
        <v/>
      </c>
      <c r="AA281" s="48" t="str">
        <f t="shared" si="83"/>
        <v/>
      </c>
      <c r="AB281" s="48" t="str">
        <f t="shared" si="83"/>
        <v/>
      </c>
      <c r="AC281" s="48" t="str">
        <f t="shared" si="83"/>
        <v/>
      </c>
      <c r="AD281" s="48" t="str">
        <f t="shared" si="83"/>
        <v/>
      </c>
      <c r="AE281" s="48" t="str">
        <f t="shared" si="83"/>
        <v/>
      </c>
      <c r="AF281" s="48" t="str">
        <f t="shared" si="83"/>
        <v/>
      </c>
      <c r="AG281" s="48" t="str">
        <f t="shared" si="83"/>
        <v/>
      </c>
      <c r="AI281" s="14" t="s">
        <v>38</v>
      </c>
      <c r="AJ281" s="41">
        <f>COUNTIF(C281:AG281,"外")</f>
        <v>0</v>
      </c>
      <c r="AL281" s="42"/>
      <c r="AM281" s="42">
        <f>AJ281</f>
        <v>0</v>
      </c>
      <c r="AN281" s="42"/>
      <c r="AO281" s="42"/>
      <c r="AP281" s="42"/>
      <c r="AQ281" s="44"/>
      <c r="AR281" s="44"/>
    </row>
    <row r="282" spans="1:44">
      <c r="B282" s="3" t="s">
        <v>9</v>
      </c>
      <c r="C282" s="31">
        <f>IF(EDATE(B259,1)&gt;$G$9,"",EDATE(B259,1))</f>
        <v>46296</v>
      </c>
      <c r="D282" s="11">
        <f t="shared" ref="D282:AG282" si="84">IF(MONTH($C282)&lt;MONTH($C282+C$1),"",IF(($C282+C$1)&gt;$G$9,"",IF(C282=EOMONTH(($C282-DAY($C282)+D$1),0),"",IF(C282="","",C282+1))))</f>
        <v>46297</v>
      </c>
      <c r="E282" s="11">
        <f t="shared" si="84"/>
        <v>46298</v>
      </c>
      <c r="F282" s="11">
        <f t="shared" si="84"/>
        <v>46299</v>
      </c>
      <c r="G282" s="11">
        <f t="shared" si="84"/>
        <v>46300</v>
      </c>
      <c r="H282" s="11">
        <f t="shared" si="84"/>
        <v>46301</v>
      </c>
      <c r="I282" s="11">
        <f t="shared" si="84"/>
        <v>46302</v>
      </c>
      <c r="J282" s="11">
        <f t="shared" si="84"/>
        <v>46303</v>
      </c>
      <c r="K282" s="11">
        <f t="shared" si="84"/>
        <v>46304</v>
      </c>
      <c r="L282" s="11">
        <f t="shared" si="84"/>
        <v>46305</v>
      </c>
      <c r="M282" s="11">
        <f t="shared" si="84"/>
        <v>46306</v>
      </c>
      <c r="N282" s="11">
        <f t="shared" si="84"/>
        <v>46307</v>
      </c>
      <c r="O282" s="11">
        <f t="shared" si="84"/>
        <v>46308</v>
      </c>
      <c r="P282" s="11">
        <f t="shared" si="84"/>
        <v>46309</v>
      </c>
      <c r="Q282" s="11">
        <f t="shared" si="84"/>
        <v>46310</v>
      </c>
      <c r="R282" s="11">
        <f t="shared" si="84"/>
        <v>46311</v>
      </c>
      <c r="S282" s="11">
        <f t="shared" si="84"/>
        <v>46312</v>
      </c>
      <c r="T282" s="11">
        <f t="shared" si="84"/>
        <v>46313</v>
      </c>
      <c r="U282" s="11">
        <f t="shared" si="84"/>
        <v>46314</v>
      </c>
      <c r="V282" s="11">
        <f t="shared" si="84"/>
        <v>46315</v>
      </c>
      <c r="W282" s="11">
        <f t="shared" si="84"/>
        <v>46316</v>
      </c>
      <c r="X282" s="11">
        <f t="shared" si="84"/>
        <v>46317</v>
      </c>
      <c r="Y282" s="11">
        <f t="shared" si="84"/>
        <v>46318</v>
      </c>
      <c r="Z282" s="11">
        <f t="shared" si="84"/>
        <v>46319</v>
      </c>
      <c r="AA282" s="11">
        <f t="shared" si="84"/>
        <v>46320</v>
      </c>
      <c r="AB282" s="11">
        <f t="shared" si="84"/>
        <v>46321</v>
      </c>
      <c r="AC282" s="11">
        <f t="shared" si="84"/>
        <v>46322</v>
      </c>
      <c r="AD282" s="11">
        <f t="shared" si="84"/>
        <v>46323</v>
      </c>
      <c r="AE282" s="11">
        <f t="shared" si="84"/>
        <v>46324</v>
      </c>
      <c r="AF282" s="11">
        <f t="shared" si="84"/>
        <v>46325</v>
      </c>
      <c r="AG282" s="12">
        <f t="shared" si="84"/>
        <v>46326</v>
      </c>
      <c r="AH282" s="4"/>
      <c r="AI282" s="14" t="s">
        <v>42</v>
      </c>
      <c r="AJ282" s="41">
        <f>COUNT(C282:AG282)-AJ284</f>
        <v>31</v>
      </c>
      <c r="AL282" s="44"/>
      <c r="AM282" s="44"/>
      <c r="AN282" s="44">
        <f>AJ282</f>
        <v>31</v>
      </c>
      <c r="AO282" s="44"/>
      <c r="AP282" s="44"/>
      <c r="AQ282" s="44"/>
      <c r="AR282" s="44"/>
    </row>
    <row r="283" spans="1:44">
      <c r="B283" s="5" t="s">
        <v>4</v>
      </c>
      <c r="C283" s="18" t="str">
        <f t="shared" ref="C283:AG283" si="85">TEXT(C282,"aaa")</f>
        <v>木</v>
      </c>
      <c r="D283" s="16" t="str">
        <f t="shared" si="85"/>
        <v>金</v>
      </c>
      <c r="E283" s="16" t="str">
        <f t="shared" si="85"/>
        <v>土</v>
      </c>
      <c r="F283" s="16" t="str">
        <f t="shared" si="85"/>
        <v>日</v>
      </c>
      <c r="G283" s="16" t="str">
        <f t="shared" si="85"/>
        <v>月</v>
      </c>
      <c r="H283" s="16" t="str">
        <f t="shared" si="85"/>
        <v>火</v>
      </c>
      <c r="I283" s="16" t="str">
        <f t="shared" si="85"/>
        <v>水</v>
      </c>
      <c r="J283" s="16" t="str">
        <f t="shared" si="85"/>
        <v>木</v>
      </c>
      <c r="K283" s="16" t="str">
        <f t="shared" si="85"/>
        <v>金</v>
      </c>
      <c r="L283" s="16" t="str">
        <f t="shared" si="85"/>
        <v>土</v>
      </c>
      <c r="M283" s="16" t="str">
        <f t="shared" si="85"/>
        <v>日</v>
      </c>
      <c r="N283" s="16" t="str">
        <f t="shared" si="85"/>
        <v>月</v>
      </c>
      <c r="O283" s="16" t="str">
        <f t="shared" si="85"/>
        <v>火</v>
      </c>
      <c r="P283" s="16" t="str">
        <f t="shared" si="85"/>
        <v>水</v>
      </c>
      <c r="Q283" s="16" t="str">
        <f t="shared" si="85"/>
        <v>木</v>
      </c>
      <c r="R283" s="16" t="str">
        <f t="shared" si="85"/>
        <v>金</v>
      </c>
      <c r="S283" s="16" t="str">
        <f t="shared" si="85"/>
        <v>土</v>
      </c>
      <c r="T283" s="16" t="str">
        <f t="shared" si="85"/>
        <v>日</v>
      </c>
      <c r="U283" s="16" t="str">
        <f t="shared" si="85"/>
        <v>月</v>
      </c>
      <c r="V283" s="16" t="str">
        <f t="shared" si="85"/>
        <v>火</v>
      </c>
      <c r="W283" s="16" t="str">
        <f t="shared" si="85"/>
        <v>水</v>
      </c>
      <c r="X283" s="16" t="str">
        <f t="shared" si="85"/>
        <v>木</v>
      </c>
      <c r="Y283" s="16" t="str">
        <f t="shared" si="85"/>
        <v>金</v>
      </c>
      <c r="Z283" s="16" t="str">
        <f t="shared" si="85"/>
        <v>土</v>
      </c>
      <c r="AA283" s="16" t="str">
        <f t="shared" si="85"/>
        <v>日</v>
      </c>
      <c r="AB283" s="16" t="str">
        <f t="shared" si="85"/>
        <v>月</v>
      </c>
      <c r="AC283" s="16" t="str">
        <f t="shared" si="85"/>
        <v>火</v>
      </c>
      <c r="AD283" s="16" t="str">
        <f t="shared" si="85"/>
        <v>水</v>
      </c>
      <c r="AE283" s="16" t="str">
        <f t="shared" si="85"/>
        <v>木</v>
      </c>
      <c r="AF283" s="16" t="str">
        <f t="shared" si="85"/>
        <v>金</v>
      </c>
      <c r="AG283" s="17" t="str">
        <f t="shared" si="85"/>
        <v>土</v>
      </c>
      <c r="AH283" s="1"/>
      <c r="AI283" s="14" t="s">
        <v>30</v>
      </c>
      <c r="AJ283" s="41">
        <f>COUNTIFS(C283:AG283,"土",C284:AG284,"")+COUNTIFS(C283:AG283,"日",C284:AG284,"")</f>
        <v>9</v>
      </c>
      <c r="AL283" s="44"/>
      <c r="AM283" s="44"/>
      <c r="AN283" s="44"/>
      <c r="AO283" s="44">
        <f>AJ283</f>
        <v>9</v>
      </c>
      <c r="AP283" s="44"/>
      <c r="AQ283" s="44"/>
      <c r="AR283" s="44"/>
    </row>
    <row r="284" spans="1:44" ht="13.5" customHeight="1">
      <c r="B284" s="91" t="s">
        <v>13</v>
      </c>
      <c r="C284" s="93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116"/>
      <c r="AC284" s="116"/>
      <c r="AD284" s="116"/>
      <c r="AE284" s="90"/>
      <c r="AF284" s="90"/>
      <c r="AG284" s="111"/>
      <c r="AH284" s="1"/>
      <c r="AI284" s="14" t="s">
        <v>43</v>
      </c>
      <c r="AJ284" s="41">
        <f>COUNTA(C284:AG285)</f>
        <v>0</v>
      </c>
      <c r="AL284" s="44"/>
      <c r="AM284" s="44"/>
      <c r="AN284" s="45"/>
      <c r="AO284" s="44"/>
      <c r="AP284" s="44">
        <f>AJ284</f>
        <v>0</v>
      </c>
      <c r="AQ284" s="44"/>
      <c r="AR284" s="44"/>
    </row>
    <row r="285" spans="1:44" ht="13.5" customHeight="1">
      <c r="B285" s="92"/>
      <c r="C285" s="93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117"/>
      <c r="AC285" s="117"/>
      <c r="AD285" s="117"/>
      <c r="AE285" s="90"/>
      <c r="AF285" s="90"/>
      <c r="AG285" s="111"/>
      <c r="AH285" s="1"/>
      <c r="AI285" s="14" t="s">
        <v>29</v>
      </c>
      <c r="AJ285" s="41">
        <f>COUNTA(C286:AG287)</f>
        <v>0</v>
      </c>
      <c r="AL285" s="44"/>
      <c r="AM285" s="44"/>
      <c r="AN285" s="44"/>
      <c r="AO285" s="44"/>
      <c r="AP285" s="44"/>
      <c r="AQ285" s="44">
        <f>AJ285</f>
        <v>0</v>
      </c>
      <c r="AR285" s="44"/>
    </row>
    <row r="286" spans="1:44" ht="13.5" customHeight="1">
      <c r="B286" s="112" t="s">
        <v>0</v>
      </c>
      <c r="C286" s="115"/>
      <c r="D286" s="124"/>
      <c r="E286" s="115"/>
      <c r="F286" s="115"/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24"/>
      <c r="AC286" s="124"/>
      <c r="AD286" s="124"/>
      <c r="AE286" s="115"/>
      <c r="AF286" s="115"/>
      <c r="AG286" s="126"/>
      <c r="AH286" s="1"/>
      <c r="AI286" s="14" t="s">
        <v>7</v>
      </c>
      <c r="AJ286" s="7">
        <f>ROUNDDOWN(AJ285/AJ280,3)</f>
        <v>0</v>
      </c>
      <c r="AL286" s="44"/>
      <c r="AM286" s="44"/>
      <c r="AN286" s="44"/>
      <c r="AO286" s="44"/>
      <c r="AP286" s="44"/>
      <c r="AQ286" s="44"/>
      <c r="AR286" s="44"/>
    </row>
    <row r="287" spans="1:44">
      <c r="B287" s="113"/>
      <c r="C287" s="115"/>
      <c r="D287" s="131"/>
      <c r="E287" s="115"/>
      <c r="F287" s="115"/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25"/>
      <c r="AC287" s="125"/>
      <c r="AD287" s="125"/>
      <c r="AE287" s="115"/>
      <c r="AF287" s="115"/>
      <c r="AG287" s="126"/>
      <c r="AH287" s="1"/>
      <c r="AI287" s="14" t="s">
        <v>8</v>
      </c>
      <c r="AJ287" s="6">
        <f>COUNTA(C288:AG288)</f>
        <v>0</v>
      </c>
      <c r="AL287" s="44"/>
      <c r="AM287" s="44"/>
      <c r="AN287" s="44"/>
      <c r="AO287" s="44"/>
      <c r="AP287" s="44"/>
      <c r="AQ287" s="44"/>
      <c r="AR287" s="44">
        <f>AJ287</f>
        <v>0</v>
      </c>
    </row>
    <row r="288" spans="1:44">
      <c r="B288" s="120" t="s">
        <v>5</v>
      </c>
      <c r="C288" s="118"/>
      <c r="D288" s="129"/>
      <c r="E288" s="118"/>
      <c r="F288" s="118"/>
      <c r="G288" s="118"/>
      <c r="H288" s="118"/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118"/>
      <c r="Y288" s="118"/>
      <c r="Z288" s="118"/>
      <c r="AA288" s="118"/>
      <c r="AB288" s="129"/>
      <c r="AC288" s="129"/>
      <c r="AD288" s="129"/>
      <c r="AE288" s="118"/>
      <c r="AF288" s="118"/>
      <c r="AG288" s="127"/>
      <c r="AH288" s="1"/>
      <c r="AI288" s="14" t="s">
        <v>3</v>
      </c>
      <c r="AJ288" s="7">
        <f>ROUNDDOWN(AJ287/AJ280,3)</f>
        <v>0</v>
      </c>
      <c r="AL288" s="64"/>
      <c r="AM288" s="64"/>
      <c r="AN288" s="64"/>
      <c r="AO288" s="64"/>
      <c r="AP288" s="64"/>
      <c r="AQ288" s="64"/>
      <c r="AR288" s="64"/>
    </row>
    <row r="289" spans="1:44">
      <c r="B289" s="121"/>
      <c r="C289" s="119"/>
      <c r="D289" s="134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30"/>
      <c r="AC289" s="130"/>
      <c r="AD289" s="130"/>
      <c r="AE289" s="119"/>
      <c r="AF289" s="119"/>
      <c r="AG289" s="128"/>
      <c r="AH289" s="1"/>
      <c r="AI289" s="14" t="s">
        <v>31</v>
      </c>
      <c r="AJ289" s="32" t="str">
        <f>IF(7&gt;COUNT($C282:$AG282),"対象外",IF(OR(AJ287&gt;=AJ283,AJ288&gt;=0.285),"達成","未達成"))</f>
        <v>未達成</v>
      </c>
      <c r="AL289" s="64"/>
      <c r="AM289" s="64"/>
      <c r="AN289" s="64"/>
      <c r="AO289" s="64"/>
      <c r="AP289" s="64"/>
      <c r="AQ289" s="64"/>
      <c r="AR289" s="64"/>
    </row>
    <row r="290" spans="1:44">
      <c r="B290" s="52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1"/>
      <c r="AI290" s="61"/>
      <c r="AJ290" s="62"/>
      <c r="AL290" s="64"/>
      <c r="AM290" s="64"/>
      <c r="AN290" s="64"/>
      <c r="AO290" s="64"/>
      <c r="AP290" s="64"/>
      <c r="AQ290" s="64"/>
      <c r="AR290" s="64"/>
    </row>
    <row r="291" spans="1:44" ht="9.75" customHeight="1"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1"/>
      <c r="AI291" s="36"/>
      <c r="AJ291" s="37"/>
      <c r="AL291" s="42" t="s">
        <v>41</v>
      </c>
      <c r="AM291" s="42" t="s">
        <v>38</v>
      </c>
      <c r="AN291" s="42" t="s">
        <v>42</v>
      </c>
      <c r="AO291" s="42" t="s">
        <v>30</v>
      </c>
      <c r="AP291" s="42" t="s">
        <v>43</v>
      </c>
      <c r="AQ291" s="42" t="s">
        <v>29</v>
      </c>
      <c r="AR291" s="42" t="s">
        <v>8</v>
      </c>
    </row>
    <row r="292" spans="1:44" ht="13.5" customHeight="1">
      <c r="A292" s="65" t="s">
        <v>16</v>
      </c>
      <c r="B292" s="15">
        <f>C294</f>
        <v>46327</v>
      </c>
      <c r="C292" s="2" t="s">
        <v>15</v>
      </c>
      <c r="D292" s="2"/>
      <c r="E292" s="2"/>
      <c r="F292" s="2"/>
      <c r="J292" s="2"/>
      <c r="K292" s="2"/>
      <c r="L292" s="2"/>
      <c r="P292" s="2"/>
      <c r="Q292" s="2"/>
      <c r="R292" s="2"/>
      <c r="V292" s="2"/>
      <c r="W292" s="2"/>
      <c r="X292" s="2"/>
      <c r="AB292" s="2"/>
      <c r="AC292" s="2"/>
      <c r="AD292" s="2"/>
      <c r="AF292" s="1"/>
      <c r="AI292" s="13" t="s">
        <v>41</v>
      </c>
      <c r="AJ292" s="46">
        <f>COUNT(C294:AG294)-AJ293</f>
        <v>30</v>
      </c>
      <c r="AL292" s="43">
        <f>AJ292</f>
        <v>30</v>
      </c>
      <c r="AM292" s="42"/>
      <c r="AN292" s="42"/>
      <c r="AO292" s="42"/>
      <c r="AP292" s="42"/>
      <c r="AQ292" s="44"/>
      <c r="AR292" s="44"/>
    </row>
    <row r="293" spans="1:44">
      <c r="B293" s="34" t="s">
        <v>39</v>
      </c>
      <c r="C293" s="47" t="str">
        <f t="shared" ref="C293:H293" si="86">IF(C294="","",IF(OR(ISTEXT(C296),COUNT($C294:$AG294)&lt;7),"外",""))</f>
        <v/>
      </c>
      <c r="D293" s="47" t="str">
        <f t="shared" si="86"/>
        <v/>
      </c>
      <c r="E293" s="47" t="str">
        <f t="shared" si="86"/>
        <v/>
      </c>
      <c r="F293" s="47" t="str">
        <f t="shared" si="86"/>
        <v/>
      </c>
      <c r="G293" s="47" t="str">
        <f t="shared" si="86"/>
        <v/>
      </c>
      <c r="H293" s="47" t="str">
        <f t="shared" si="86"/>
        <v/>
      </c>
      <c r="I293" s="48" t="str">
        <f>IF(I294="","",IF(ISTEXT(I296),"外",""))</f>
        <v/>
      </c>
      <c r="J293" s="48" t="str">
        <f t="shared" ref="J293:AG293" si="87">IF(J294="","",IF(ISTEXT(J296),"外",""))</f>
        <v/>
      </c>
      <c r="K293" s="48" t="str">
        <f t="shared" si="87"/>
        <v/>
      </c>
      <c r="L293" s="48" t="str">
        <f t="shared" si="87"/>
        <v/>
      </c>
      <c r="M293" s="48" t="str">
        <f t="shared" si="87"/>
        <v/>
      </c>
      <c r="N293" s="48" t="str">
        <f t="shared" si="87"/>
        <v/>
      </c>
      <c r="O293" s="48" t="str">
        <f t="shared" si="87"/>
        <v/>
      </c>
      <c r="P293" s="48" t="str">
        <f t="shared" si="87"/>
        <v/>
      </c>
      <c r="Q293" s="48" t="str">
        <f t="shared" si="87"/>
        <v/>
      </c>
      <c r="R293" s="48" t="str">
        <f t="shared" si="87"/>
        <v/>
      </c>
      <c r="S293" s="48" t="str">
        <f t="shared" si="87"/>
        <v/>
      </c>
      <c r="T293" s="48" t="str">
        <f t="shared" si="87"/>
        <v/>
      </c>
      <c r="U293" s="48" t="str">
        <f t="shared" si="87"/>
        <v/>
      </c>
      <c r="V293" s="48" t="str">
        <f t="shared" si="87"/>
        <v/>
      </c>
      <c r="W293" s="48" t="str">
        <f t="shared" si="87"/>
        <v/>
      </c>
      <c r="X293" s="48" t="str">
        <f t="shared" si="87"/>
        <v/>
      </c>
      <c r="Y293" s="48" t="str">
        <f t="shared" si="87"/>
        <v/>
      </c>
      <c r="Z293" s="48" t="str">
        <f t="shared" si="87"/>
        <v/>
      </c>
      <c r="AA293" s="48" t="str">
        <f t="shared" si="87"/>
        <v/>
      </c>
      <c r="AB293" s="48" t="str">
        <f t="shared" si="87"/>
        <v/>
      </c>
      <c r="AC293" s="48" t="str">
        <f t="shared" si="87"/>
        <v/>
      </c>
      <c r="AD293" s="48" t="str">
        <f t="shared" si="87"/>
        <v/>
      </c>
      <c r="AE293" s="48" t="str">
        <f t="shared" si="87"/>
        <v/>
      </c>
      <c r="AF293" s="48" t="str">
        <f t="shared" si="87"/>
        <v/>
      </c>
      <c r="AG293" s="48" t="str">
        <f t="shared" si="87"/>
        <v/>
      </c>
      <c r="AI293" s="14" t="s">
        <v>38</v>
      </c>
      <c r="AJ293" s="41">
        <f>COUNTIF(C293:AG293,"外")</f>
        <v>0</v>
      </c>
      <c r="AL293" s="42"/>
      <c r="AM293" s="42">
        <f>AJ293</f>
        <v>0</v>
      </c>
      <c r="AN293" s="42"/>
      <c r="AO293" s="42"/>
      <c r="AP293" s="42"/>
      <c r="AQ293" s="44"/>
      <c r="AR293" s="44"/>
    </row>
    <row r="294" spans="1:44">
      <c r="B294" s="3" t="s">
        <v>9</v>
      </c>
      <c r="C294" s="31">
        <f>IF(EDATE(B280,1)&gt;$G$9,"",EDATE(B280,1))</f>
        <v>46327</v>
      </c>
      <c r="D294" s="11">
        <f t="shared" ref="D294:AG294" si="88">IF(MONTH($C294)&lt;MONTH($C294+C$1),"",IF(($C294+C$1)&gt;$G$9,"",IF(C294=EOMONTH(($C294-DAY($C294)+D$1),0),"",IF(C294="","",C294+1))))</f>
        <v>46328</v>
      </c>
      <c r="E294" s="11">
        <f t="shared" si="88"/>
        <v>46329</v>
      </c>
      <c r="F294" s="11">
        <f t="shared" si="88"/>
        <v>46330</v>
      </c>
      <c r="G294" s="11">
        <f t="shared" si="88"/>
        <v>46331</v>
      </c>
      <c r="H294" s="11">
        <f t="shared" si="88"/>
        <v>46332</v>
      </c>
      <c r="I294" s="11">
        <f t="shared" si="88"/>
        <v>46333</v>
      </c>
      <c r="J294" s="11">
        <f t="shared" si="88"/>
        <v>46334</v>
      </c>
      <c r="K294" s="11">
        <f t="shared" si="88"/>
        <v>46335</v>
      </c>
      <c r="L294" s="11">
        <f t="shared" si="88"/>
        <v>46336</v>
      </c>
      <c r="M294" s="11">
        <f t="shared" si="88"/>
        <v>46337</v>
      </c>
      <c r="N294" s="11">
        <f t="shared" si="88"/>
        <v>46338</v>
      </c>
      <c r="O294" s="11">
        <f t="shared" si="88"/>
        <v>46339</v>
      </c>
      <c r="P294" s="11">
        <f t="shared" si="88"/>
        <v>46340</v>
      </c>
      <c r="Q294" s="11">
        <f t="shared" si="88"/>
        <v>46341</v>
      </c>
      <c r="R294" s="11">
        <f t="shared" si="88"/>
        <v>46342</v>
      </c>
      <c r="S294" s="11">
        <f t="shared" si="88"/>
        <v>46343</v>
      </c>
      <c r="T294" s="11">
        <f t="shared" si="88"/>
        <v>46344</v>
      </c>
      <c r="U294" s="11">
        <f t="shared" si="88"/>
        <v>46345</v>
      </c>
      <c r="V294" s="11">
        <f t="shared" si="88"/>
        <v>46346</v>
      </c>
      <c r="W294" s="11">
        <f t="shared" si="88"/>
        <v>46347</v>
      </c>
      <c r="X294" s="11">
        <f t="shared" si="88"/>
        <v>46348</v>
      </c>
      <c r="Y294" s="11">
        <f t="shared" si="88"/>
        <v>46349</v>
      </c>
      <c r="Z294" s="11">
        <f t="shared" si="88"/>
        <v>46350</v>
      </c>
      <c r="AA294" s="11">
        <f t="shared" si="88"/>
        <v>46351</v>
      </c>
      <c r="AB294" s="11">
        <f t="shared" si="88"/>
        <v>46352</v>
      </c>
      <c r="AC294" s="11">
        <f t="shared" si="88"/>
        <v>46353</v>
      </c>
      <c r="AD294" s="11">
        <f t="shared" si="88"/>
        <v>46354</v>
      </c>
      <c r="AE294" s="11">
        <f t="shared" si="88"/>
        <v>46355</v>
      </c>
      <c r="AF294" s="11">
        <f t="shared" si="88"/>
        <v>46356</v>
      </c>
      <c r="AG294" s="12" t="str">
        <f t="shared" si="88"/>
        <v/>
      </c>
      <c r="AH294" s="4"/>
      <c r="AI294" s="14" t="s">
        <v>42</v>
      </c>
      <c r="AJ294" s="41">
        <f>COUNT(C294:AG294)-AJ296</f>
        <v>30</v>
      </c>
      <c r="AL294" s="44"/>
      <c r="AM294" s="44"/>
      <c r="AN294" s="44">
        <f>AJ294</f>
        <v>30</v>
      </c>
      <c r="AO294" s="44"/>
      <c r="AP294" s="44"/>
      <c r="AQ294" s="44"/>
      <c r="AR294" s="44"/>
    </row>
    <row r="295" spans="1:44">
      <c r="B295" s="5" t="s">
        <v>4</v>
      </c>
      <c r="C295" s="18" t="str">
        <f t="shared" ref="C295:AG295" si="89">TEXT(C294,"aaa")</f>
        <v>日</v>
      </c>
      <c r="D295" s="16" t="str">
        <f t="shared" si="89"/>
        <v>月</v>
      </c>
      <c r="E295" s="16" t="str">
        <f t="shared" si="89"/>
        <v>火</v>
      </c>
      <c r="F295" s="16" t="str">
        <f t="shared" si="89"/>
        <v>水</v>
      </c>
      <c r="G295" s="16" t="str">
        <f t="shared" si="89"/>
        <v>木</v>
      </c>
      <c r="H295" s="16" t="str">
        <f t="shared" si="89"/>
        <v>金</v>
      </c>
      <c r="I295" s="16" t="str">
        <f t="shared" si="89"/>
        <v>土</v>
      </c>
      <c r="J295" s="16" t="str">
        <f t="shared" si="89"/>
        <v>日</v>
      </c>
      <c r="K295" s="16" t="str">
        <f t="shared" si="89"/>
        <v>月</v>
      </c>
      <c r="L295" s="16" t="str">
        <f t="shared" si="89"/>
        <v>火</v>
      </c>
      <c r="M295" s="16" t="str">
        <f t="shared" si="89"/>
        <v>水</v>
      </c>
      <c r="N295" s="16" t="str">
        <f t="shared" si="89"/>
        <v>木</v>
      </c>
      <c r="O295" s="16" t="str">
        <f t="shared" si="89"/>
        <v>金</v>
      </c>
      <c r="P295" s="16" t="str">
        <f t="shared" si="89"/>
        <v>土</v>
      </c>
      <c r="Q295" s="16" t="str">
        <f t="shared" si="89"/>
        <v>日</v>
      </c>
      <c r="R295" s="16" t="str">
        <f t="shared" si="89"/>
        <v>月</v>
      </c>
      <c r="S295" s="16" t="str">
        <f t="shared" si="89"/>
        <v>火</v>
      </c>
      <c r="T295" s="16" t="str">
        <f t="shared" si="89"/>
        <v>水</v>
      </c>
      <c r="U295" s="16" t="str">
        <f t="shared" si="89"/>
        <v>木</v>
      </c>
      <c r="V295" s="16" t="str">
        <f t="shared" si="89"/>
        <v>金</v>
      </c>
      <c r="W295" s="16" t="str">
        <f t="shared" si="89"/>
        <v>土</v>
      </c>
      <c r="X295" s="16" t="str">
        <f t="shared" si="89"/>
        <v>日</v>
      </c>
      <c r="Y295" s="16" t="str">
        <f t="shared" si="89"/>
        <v>月</v>
      </c>
      <c r="Z295" s="16" t="str">
        <f t="shared" si="89"/>
        <v>火</v>
      </c>
      <c r="AA295" s="16" t="str">
        <f t="shared" si="89"/>
        <v>水</v>
      </c>
      <c r="AB295" s="16" t="str">
        <f t="shared" si="89"/>
        <v>木</v>
      </c>
      <c r="AC295" s="16" t="str">
        <f t="shared" si="89"/>
        <v>金</v>
      </c>
      <c r="AD295" s="16" t="str">
        <f t="shared" si="89"/>
        <v>土</v>
      </c>
      <c r="AE295" s="16" t="str">
        <f t="shared" si="89"/>
        <v>日</v>
      </c>
      <c r="AF295" s="16" t="str">
        <f t="shared" si="89"/>
        <v>月</v>
      </c>
      <c r="AG295" s="17" t="str">
        <f t="shared" si="89"/>
        <v/>
      </c>
      <c r="AH295" s="1"/>
      <c r="AI295" s="14" t="s">
        <v>30</v>
      </c>
      <c r="AJ295" s="41">
        <f>COUNTIFS(C295:AG295,"土",C296:AG296,"")+COUNTIFS(C295:AG295,"日",C296:AG296,"")</f>
        <v>9</v>
      </c>
      <c r="AL295" s="44"/>
      <c r="AM295" s="44"/>
      <c r="AN295" s="44"/>
      <c r="AO295" s="44">
        <f>AJ295</f>
        <v>9</v>
      </c>
      <c r="AP295" s="44"/>
      <c r="AQ295" s="44"/>
      <c r="AR295" s="44"/>
    </row>
    <row r="296" spans="1:44" ht="13.5" customHeight="1">
      <c r="B296" s="91" t="s">
        <v>13</v>
      </c>
      <c r="C296" s="93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116"/>
      <c r="AC296" s="116"/>
      <c r="AD296" s="116"/>
      <c r="AE296" s="90"/>
      <c r="AF296" s="90"/>
      <c r="AG296" s="111"/>
      <c r="AH296" s="1"/>
      <c r="AI296" s="14" t="s">
        <v>43</v>
      </c>
      <c r="AJ296" s="41">
        <f>COUNTA(C296:AG297)</f>
        <v>0</v>
      </c>
      <c r="AL296" s="44"/>
      <c r="AM296" s="44"/>
      <c r="AN296" s="45"/>
      <c r="AO296" s="44"/>
      <c r="AP296" s="44">
        <f>AJ296</f>
        <v>0</v>
      </c>
      <c r="AQ296" s="44"/>
      <c r="AR296" s="44"/>
    </row>
    <row r="297" spans="1:44" ht="13.5" customHeight="1">
      <c r="B297" s="92"/>
      <c r="C297" s="93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117"/>
      <c r="AC297" s="117"/>
      <c r="AD297" s="117"/>
      <c r="AE297" s="90"/>
      <c r="AF297" s="90"/>
      <c r="AG297" s="111"/>
      <c r="AH297" s="1"/>
      <c r="AI297" s="14" t="s">
        <v>29</v>
      </c>
      <c r="AJ297" s="41">
        <f>COUNTA(C298:AG299)</f>
        <v>0</v>
      </c>
      <c r="AL297" s="44"/>
      <c r="AM297" s="44"/>
      <c r="AN297" s="44"/>
      <c r="AO297" s="44"/>
      <c r="AP297" s="44"/>
      <c r="AQ297" s="44">
        <f>AJ297</f>
        <v>0</v>
      </c>
      <c r="AR297" s="44"/>
    </row>
    <row r="298" spans="1:44" ht="13.5" customHeight="1">
      <c r="B298" s="112" t="s">
        <v>0</v>
      </c>
      <c r="C298" s="115"/>
      <c r="D298" s="115"/>
      <c r="E298" s="115"/>
      <c r="F298" s="115"/>
      <c r="G298" s="115"/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24"/>
      <c r="AC298" s="124"/>
      <c r="AD298" s="115"/>
      <c r="AE298" s="115"/>
      <c r="AF298" s="115"/>
      <c r="AG298" s="126"/>
      <c r="AH298" s="1"/>
      <c r="AI298" s="14" t="s">
        <v>7</v>
      </c>
      <c r="AJ298" s="7">
        <f>ROUNDDOWN(AJ297/AJ292,3)</f>
        <v>0</v>
      </c>
      <c r="AL298" s="44"/>
      <c r="AM298" s="44"/>
      <c r="AN298" s="44"/>
      <c r="AO298" s="44"/>
      <c r="AP298" s="44"/>
      <c r="AQ298" s="44"/>
      <c r="AR298" s="44"/>
    </row>
    <row r="299" spans="1:44">
      <c r="B299" s="113"/>
      <c r="C299" s="115"/>
      <c r="D299" s="115"/>
      <c r="E299" s="115"/>
      <c r="F299" s="115"/>
      <c r="G299" s="115"/>
      <c r="H299" s="115"/>
      <c r="I299" s="115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V299" s="115"/>
      <c r="W299" s="115"/>
      <c r="X299" s="115"/>
      <c r="Y299" s="115"/>
      <c r="Z299" s="115"/>
      <c r="AA299" s="115"/>
      <c r="AB299" s="125"/>
      <c r="AC299" s="125"/>
      <c r="AD299" s="115"/>
      <c r="AE299" s="115"/>
      <c r="AF299" s="115"/>
      <c r="AG299" s="126"/>
      <c r="AH299" s="1"/>
      <c r="AI299" s="14" t="s">
        <v>8</v>
      </c>
      <c r="AJ299" s="6">
        <f>COUNTA(C300:AG300)</f>
        <v>0</v>
      </c>
      <c r="AL299" s="44"/>
      <c r="AM299" s="44"/>
      <c r="AN299" s="44"/>
      <c r="AO299" s="44"/>
      <c r="AP299" s="44"/>
      <c r="AQ299" s="44"/>
      <c r="AR299" s="44">
        <f>AJ299</f>
        <v>0</v>
      </c>
    </row>
    <row r="300" spans="1:44">
      <c r="B300" s="120" t="s">
        <v>5</v>
      </c>
      <c r="C300" s="118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118"/>
      <c r="Y300" s="118"/>
      <c r="Z300" s="118"/>
      <c r="AA300" s="118"/>
      <c r="AB300" s="129"/>
      <c r="AC300" s="129"/>
      <c r="AD300" s="118"/>
      <c r="AE300" s="118"/>
      <c r="AF300" s="118"/>
      <c r="AG300" s="127"/>
      <c r="AH300" s="1"/>
      <c r="AI300" s="14" t="s">
        <v>3</v>
      </c>
      <c r="AJ300" s="7">
        <f>ROUNDDOWN(AJ299/AJ292,3)</f>
        <v>0</v>
      </c>
      <c r="AL300" s="64"/>
      <c r="AM300" s="64"/>
      <c r="AN300" s="64"/>
      <c r="AO300" s="64"/>
      <c r="AP300" s="64"/>
      <c r="AQ300" s="64"/>
      <c r="AR300" s="64"/>
    </row>
    <row r="301" spans="1:44">
      <c r="B301" s="121"/>
      <c r="C301" s="119"/>
      <c r="D301" s="119"/>
      <c r="E301" s="119"/>
      <c r="F301" s="11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30"/>
      <c r="AC301" s="130"/>
      <c r="AD301" s="119"/>
      <c r="AE301" s="119"/>
      <c r="AF301" s="119"/>
      <c r="AG301" s="128"/>
      <c r="AH301" s="1"/>
      <c r="AI301" s="14" t="s">
        <v>31</v>
      </c>
      <c r="AJ301" s="32" t="str">
        <f>IF(7&gt;COUNT($C294:$AG294),"対象外",IF(OR(AJ299&gt;=AJ295,AJ300&gt;=0.285),"達成","未達成"))</f>
        <v>未達成</v>
      </c>
      <c r="AL301" s="64"/>
      <c r="AM301" s="64"/>
      <c r="AN301" s="64"/>
      <c r="AO301" s="64"/>
      <c r="AP301" s="64"/>
      <c r="AQ301" s="64"/>
      <c r="AR301" s="64"/>
    </row>
    <row r="302" spans="1:44">
      <c r="B302" s="52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1"/>
      <c r="AI302" s="61"/>
      <c r="AJ302" s="62"/>
      <c r="AL302" s="64"/>
      <c r="AM302" s="64"/>
      <c r="AN302" s="64"/>
      <c r="AO302" s="64"/>
      <c r="AP302" s="64"/>
      <c r="AQ302" s="64"/>
      <c r="AR302" s="64"/>
    </row>
    <row r="303" spans="1:44" ht="9.75" customHeight="1"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1"/>
      <c r="AI303" s="36"/>
      <c r="AJ303" s="37"/>
      <c r="AL303" s="42" t="s">
        <v>41</v>
      </c>
      <c r="AM303" s="42" t="s">
        <v>38</v>
      </c>
      <c r="AN303" s="42" t="s">
        <v>42</v>
      </c>
      <c r="AO303" s="42" t="s">
        <v>30</v>
      </c>
      <c r="AP303" s="42" t="s">
        <v>43</v>
      </c>
      <c r="AQ303" s="42" t="s">
        <v>29</v>
      </c>
      <c r="AR303" s="42" t="s">
        <v>8</v>
      </c>
    </row>
    <row r="304" spans="1:44" ht="13.5" customHeight="1">
      <c r="A304" s="65" t="s">
        <v>16</v>
      </c>
      <c r="B304" s="15">
        <f>C306</f>
        <v>46357</v>
      </c>
      <c r="C304" s="2" t="s">
        <v>15</v>
      </c>
      <c r="D304" s="2"/>
      <c r="E304" s="2"/>
      <c r="F304" s="2"/>
      <c r="J304" s="2"/>
      <c r="K304" s="2"/>
      <c r="L304" s="2"/>
      <c r="P304" s="2"/>
      <c r="Q304" s="2"/>
      <c r="R304" s="2"/>
      <c r="V304" s="2"/>
      <c r="W304" s="2"/>
      <c r="X304" s="2"/>
      <c r="AB304" s="2"/>
      <c r="AC304" s="2"/>
      <c r="AD304" s="2"/>
      <c r="AF304" s="1"/>
      <c r="AI304" s="13" t="s">
        <v>41</v>
      </c>
      <c r="AJ304" s="46">
        <f>COUNT(C306:AG306)-AJ305</f>
        <v>31</v>
      </c>
      <c r="AL304" s="43">
        <f>AJ304</f>
        <v>31</v>
      </c>
      <c r="AM304" s="42"/>
      <c r="AN304" s="42"/>
      <c r="AO304" s="42"/>
      <c r="AP304" s="42"/>
      <c r="AQ304" s="44"/>
      <c r="AR304" s="44"/>
    </row>
    <row r="305" spans="1:44">
      <c r="B305" s="34" t="s">
        <v>39</v>
      </c>
      <c r="C305" s="47" t="str">
        <f t="shared" ref="C305:H305" si="90">IF(C306="","",IF(OR(ISTEXT(C308),COUNT($C306:$AG306)&lt;7),"外",""))</f>
        <v/>
      </c>
      <c r="D305" s="47" t="str">
        <f t="shared" si="90"/>
        <v/>
      </c>
      <c r="E305" s="47" t="str">
        <f t="shared" si="90"/>
        <v/>
      </c>
      <c r="F305" s="47" t="str">
        <f t="shared" si="90"/>
        <v/>
      </c>
      <c r="G305" s="47" t="str">
        <f t="shared" si="90"/>
        <v/>
      </c>
      <c r="H305" s="47" t="str">
        <f t="shared" si="90"/>
        <v/>
      </c>
      <c r="I305" s="48" t="str">
        <f>IF(I306="","",IF(ISTEXT(I308),"外",""))</f>
        <v/>
      </c>
      <c r="J305" s="48" t="str">
        <f t="shared" ref="J305:AG305" si="91">IF(J306="","",IF(ISTEXT(J308),"外",""))</f>
        <v/>
      </c>
      <c r="K305" s="48" t="str">
        <f t="shared" si="91"/>
        <v/>
      </c>
      <c r="L305" s="48" t="str">
        <f t="shared" si="91"/>
        <v/>
      </c>
      <c r="M305" s="48" t="str">
        <f t="shared" si="91"/>
        <v/>
      </c>
      <c r="N305" s="48" t="str">
        <f t="shared" si="91"/>
        <v/>
      </c>
      <c r="O305" s="48" t="str">
        <f t="shared" si="91"/>
        <v/>
      </c>
      <c r="P305" s="48" t="str">
        <f t="shared" si="91"/>
        <v/>
      </c>
      <c r="Q305" s="48" t="str">
        <f t="shared" si="91"/>
        <v/>
      </c>
      <c r="R305" s="48" t="str">
        <f t="shared" si="91"/>
        <v/>
      </c>
      <c r="S305" s="48" t="str">
        <f t="shared" si="91"/>
        <v/>
      </c>
      <c r="T305" s="48" t="str">
        <f t="shared" si="91"/>
        <v/>
      </c>
      <c r="U305" s="48" t="str">
        <f t="shared" si="91"/>
        <v/>
      </c>
      <c r="V305" s="48" t="str">
        <f t="shared" si="91"/>
        <v/>
      </c>
      <c r="W305" s="48" t="str">
        <f t="shared" si="91"/>
        <v/>
      </c>
      <c r="X305" s="48" t="str">
        <f t="shared" si="91"/>
        <v/>
      </c>
      <c r="Y305" s="48" t="str">
        <f t="shared" si="91"/>
        <v/>
      </c>
      <c r="Z305" s="48" t="str">
        <f t="shared" si="91"/>
        <v/>
      </c>
      <c r="AA305" s="48" t="str">
        <f t="shared" si="91"/>
        <v/>
      </c>
      <c r="AB305" s="48" t="str">
        <f t="shared" si="91"/>
        <v/>
      </c>
      <c r="AC305" s="48" t="str">
        <f t="shared" si="91"/>
        <v/>
      </c>
      <c r="AD305" s="48" t="str">
        <f t="shared" si="91"/>
        <v/>
      </c>
      <c r="AE305" s="48" t="str">
        <f t="shared" si="91"/>
        <v/>
      </c>
      <c r="AF305" s="48" t="str">
        <f t="shared" si="91"/>
        <v/>
      </c>
      <c r="AG305" s="48" t="str">
        <f t="shared" si="91"/>
        <v/>
      </c>
      <c r="AI305" s="14" t="s">
        <v>38</v>
      </c>
      <c r="AJ305" s="41">
        <f>COUNTIF(C305:AG305,"外")</f>
        <v>0</v>
      </c>
      <c r="AL305" s="42"/>
      <c r="AM305" s="42">
        <f>AJ305</f>
        <v>0</v>
      </c>
      <c r="AN305" s="42"/>
      <c r="AO305" s="42"/>
      <c r="AP305" s="42"/>
      <c r="AQ305" s="44"/>
      <c r="AR305" s="44"/>
    </row>
    <row r="306" spans="1:44">
      <c r="B306" s="3" t="s">
        <v>9</v>
      </c>
      <c r="C306" s="31">
        <f>IF(EDATE(B292,1)&gt;$G$9,"",EDATE(B292,1))</f>
        <v>46357</v>
      </c>
      <c r="D306" s="11">
        <f t="shared" ref="D306:AG306" si="92">IF(MONTH($C306)&lt;MONTH($C306+C$1),"",IF(($C306+C$1)&gt;$G$9,"",IF(C306=EOMONTH(($C306-DAY($C306)+D$1),0),"",IF(C306="","",C306+1))))</f>
        <v>46358</v>
      </c>
      <c r="E306" s="11">
        <f t="shared" si="92"/>
        <v>46359</v>
      </c>
      <c r="F306" s="11">
        <f t="shared" si="92"/>
        <v>46360</v>
      </c>
      <c r="G306" s="11">
        <f t="shared" si="92"/>
        <v>46361</v>
      </c>
      <c r="H306" s="11">
        <f t="shared" si="92"/>
        <v>46362</v>
      </c>
      <c r="I306" s="11">
        <f t="shared" si="92"/>
        <v>46363</v>
      </c>
      <c r="J306" s="11">
        <f t="shared" si="92"/>
        <v>46364</v>
      </c>
      <c r="K306" s="11">
        <f t="shared" si="92"/>
        <v>46365</v>
      </c>
      <c r="L306" s="11">
        <f t="shared" si="92"/>
        <v>46366</v>
      </c>
      <c r="M306" s="11">
        <f t="shared" si="92"/>
        <v>46367</v>
      </c>
      <c r="N306" s="11">
        <f t="shared" si="92"/>
        <v>46368</v>
      </c>
      <c r="O306" s="11">
        <f t="shared" si="92"/>
        <v>46369</v>
      </c>
      <c r="P306" s="11">
        <f t="shared" si="92"/>
        <v>46370</v>
      </c>
      <c r="Q306" s="11">
        <f t="shared" si="92"/>
        <v>46371</v>
      </c>
      <c r="R306" s="11">
        <f t="shared" si="92"/>
        <v>46372</v>
      </c>
      <c r="S306" s="11">
        <f t="shared" si="92"/>
        <v>46373</v>
      </c>
      <c r="T306" s="11">
        <f t="shared" si="92"/>
        <v>46374</v>
      </c>
      <c r="U306" s="11">
        <f t="shared" si="92"/>
        <v>46375</v>
      </c>
      <c r="V306" s="11">
        <f t="shared" si="92"/>
        <v>46376</v>
      </c>
      <c r="W306" s="11">
        <f t="shared" si="92"/>
        <v>46377</v>
      </c>
      <c r="X306" s="11">
        <f t="shared" si="92"/>
        <v>46378</v>
      </c>
      <c r="Y306" s="11">
        <f t="shared" si="92"/>
        <v>46379</v>
      </c>
      <c r="Z306" s="11">
        <f t="shared" si="92"/>
        <v>46380</v>
      </c>
      <c r="AA306" s="11">
        <f t="shared" si="92"/>
        <v>46381</v>
      </c>
      <c r="AB306" s="11">
        <f t="shared" si="92"/>
        <v>46382</v>
      </c>
      <c r="AC306" s="11">
        <f t="shared" si="92"/>
        <v>46383</v>
      </c>
      <c r="AD306" s="11">
        <f t="shared" si="92"/>
        <v>46384</v>
      </c>
      <c r="AE306" s="11">
        <f t="shared" si="92"/>
        <v>46385</v>
      </c>
      <c r="AF306" s="11">
        <f t="shared" si="92"/>
        <v>46386</v>
      </c>
      <c r="AG306" s="12">
        <f t="shared" si="92"/>
        <v>46387</v>
      </c>
      <c r="AH306" s="4"/>
      <c r="AI306" s="14" t="s">
        <v>42</v>
      </c>
      <c r="AJ306" s="41">
        <f>COUNT(C306:AG306)-AJ308</f>
        <v>31</v>
      </c>
      <c r="AL306" s="44"/>
      <c r="AM306" s="44"/>
      <c r="AN306" s="44">
        <f>AJ306</f>
        <v>31</v>
      </c>
      <c r="AO306" s="44"/>
      <c r="AP306" s="44"/>
      <c r="AQ306" s="44"/>
      <c r="AR306" s="44"/>
    </row>
    <row r="307" spans="1:44">
      <c r="B307" s="5" t="s">
        <v>4</v>
      </c>
      <c r="C307" s="18" t="str">
        <f t="shared" ref="C307:AG307" si="93">TEXT(C306,"aaa")</f>
        <v>火</v>
      </c>
      <c r="D307" s="16" t="str">
        <f t="shared" si="93"/>
        <v>水</v>
      </c>
      <c r="E307" s="16" t="str">
        <f t="shared" si="93"/>
        <v>木</v>
      </c>
      <c r="F307" s="16" t="str">
        <f t="shared" si="93"/>
        <v>金</v>
      </c>
      <c r="G307" s="16" t="str">
        <f t="shared" si="93"/>
        <v>土</v>
      </c>
      <c r="H307" s="16" t="str">
        <f t="shared" si="93"/>
        <v>日</v>
      </c>
      <c r="I307" s="16" t="str">
        <f t="shared" si="93"/>
        <v>月</v>
      </c>
      <c r="J307" s="16" t="str">
        <f t="shared" si="93"/>
        <v>火</v>
      </c>
      <c r="K307" s="16" t="str">
        <f t="shared" si="93"/>
        <v>水</v>
      </c>
      <c r="L307" s="16" t="str">
        <f t="shared" si="93"/>
        <v>木</v>
      </c>
      <c r="M307" s="16" t="str">
        <f t="shared" si="93"/>
        <v>金</v>
      </c>
      <c r="N307" s="16" t="str">
        <f t="shared" si="93"/>
        <v>土</v>
      </c>
      <c r="O307" s="16" t="str">
        <f t="shared" si="93"/>
        <v>日</v>
      </c>
      <c r="P307" s="16" t="str">
        <f t="shared" si="93"/>
        <v>月</v>
      </c>
      <c r="Q307" s="16" t="str">
        <f t="shared" si="93"/>
        <v>火</v>
      </c>
      <c r="R307" s="16" t="str">
        <f t="shared" si="93"/>
        <v>水</v>
      </c>
      <c r="S307" s="16" t="str">
        <f t="shared" si="93"/>
        <v>木</v>
      </c>
      <c r="T307" s="16" t="str">
        <f t="shared" si="93"/>
        <v>金</v>
      </c>
      <c r="U307" s="16" t="str">
        <f t="shared" si="93"/>
        <v>土</v>
      </c>
      <c r="V307" s="16" t="str">
        <f t="shared" si="93"/>
        <v>日</v>
      </c>
      <c r="W307" s="16" t="str">
        <f t="shared" si="93"/>
        <v>月</v>
      </c>
      <c r="X307" s="16" t="str">
        <f t="shared" si="93"/>
        <v>火</v>
      </c>
      <c r="Y307" s="16" t="str">
        <f t="shared" si="93"/>
        <v>水</v>
      </c>
      <c r="Z307" s="16" t="str">
        <f t="shared" si="93"/>
        <v>木</v>
      </c>
      <c r="AA307" s="16" t="str">
        <f t="shared" si="93"/>
        <v>金</v>
      </c>
      <c r="AB307" s="16" t="str">
        <f t="shared" si="93"/>
        <v>土</v>
      </c>
      <c r="AC307" s="16" t="str">
        <f t="shared" si="93"/>
        <v>日</v>
      </c>
      <c r="AD307" s="16" t="str">
        <f t="shared" si="93"/>
        <v>月</v>
      </c>
      <c r="AE307" s="16" t="str">
        <f t="shared" si="93"/>
        <v>火</v>
      </c>
      <c r="AF307" s="16" t="str">
        <f t="shared" si="93"/>
        <v>水</v>
      </c>
      <c r="AG307" s="17" t="str">
        <f t="shared" si="93"/>
        <v>木</v>
      </c>
      <c r="AH307" s="1"/>
      <c r="AI307" s="14" t="s">
        <v>30</v>
      </c>
      <c r="AJ307" s="41">
        <f>COUNTIFS(C307:AG307,"土",C308:AG308,"")+COUNTIFS(C307:AG307,"日",C308:AG308,"")</f>
        <v>8</v>
      </c>
      <c r="AL307" s="44"/>
      <c r="AM307" s="44"/>
      <c r="AN307" s="44"/>
      <c r="AO307" s="44">
        <f>AJ307</f>
        <v>8</v>
      </c>
      <c r="AP307" s="44"/>
      <c r="AQ307" s="44"/>
      <c r="AR307" s="44"/>
    </row>
    <row r="308" spans="1:44" ht="13.5" customHeight="1">
      <c r="B308" s="91" t="s">
        <v>13</v>
      </c>
      <c r="C308" s="93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116"/>
      <c r="AC308" s="116"/>
      <c r="AD308" s="116"/>
      <c r="AE308" s="90"/>
      <c r="AF308" s="90"/>
      <c r="AG308" s="111"/>
      <c r="AH308" s="1"/>
      <c r="AI308" s="14" t="s">
        <v>43</v>
      </c>
      <c r="AJ308" s="41">
        <f>COUNTA(C308:AG309)</f>
        <v>0</v>
      </c>
      <c r="AL308" s="44"/>
      <c r="AM308" s="44"/>
      <c r="AN308" s="45"/>
      <c r="AO308" s="44"/>
      <c r="AP308" s="44">
        <f>AJ308</f>
        <v>0</v>
      </c>
      <c r="AQ308" s="44"/>
      <c r="AR308" s="44"/>
    </row>
    <row r="309" spans="1:44" ht="13.5" customHeight="1">
      <c r="B309" s="92"/>
      <c r="C309" s="93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117"/>
      <c r="AC309" s="117"/>
      <c r="AD309" s="117"/>
      <c r="AE309" s="90"/>
      <c r="AF309" s="90"/>
      <c r="AG309" s="111"/>
      <c r="AH309" s="1"/>
      <c r="AI309" s="14" t="s">
        <v>29</v>
      </c>
      <c r="AJ309" s="41">
        <f>COUNTA(C310:AG311)</f>
        <v>0</v>
      </c>
      <c r="AL309" s="44"/>
      <c r="AM309" s="44"/>
      <c r="AN309" s="44"/>
      <c r="AO309" s="44"/>
      <c r="AP309" s="44"/>
      <c r="AQ309" s="44">
        <f>AJ309</f>
        <v>0</v>
      </c>
      <c r="AR309" s="44"/>
    </row>
    <row r="310" spans="1:44" ht="13.5" customHeight="1">
      <c r="B310" s="112" t="s">
        <v>0</v>
      </c>
      <c r="C310" s="115"/>
      <c r="D310" s="115"/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15"/>
      <c r="U310" s="115"/>
      <c r="V310" s="115"/>
      <c r="W310" s="115"/>
      <c r="X310" s="115"/>
      <c r="Y310" s="115"/>
      <c r="Z310" s="115"/>
      <c r="AA310" s="115"/>
      <c r="AB310" s="115"/>
      <c r="AC310" s="115"/>
      <c r="AD310" s="124"/>
      <c r="AE310" s="115"/>
      <c r="AF310" s="115"/>
      <c r="AG310" s="126"/>
      <c r="AH310" s="1"/>
      <c r="AI310" s="14" t="s">
        <v>7</v>
      </c>
      <c r="AJ310" s="7">
        <f>ROUNDDOWN(AJ309/AJ304,3)</f>
        <v>0</v>
      </c>
      <c r="AL310" s="44"/>
      <c r="AM310" s="44"/>
      <c r="AN310" s="44"/>
      <c r="AO310" s="44"/>
      <c r="AP310" s="44"/>
      <c r="AQ310" s="44"/>
      <c r="AR310" s="44"/>
    </row>
    <row r="311" spans="1:44">
      <c r="B311" s="113"/>
      <c r="C311" s="115"/>
      <c r="D311" s="115"/>
      <c r="E311" s="115"/>
      <c r="F311" s="115"/>
      <c r="G311" s="115"/>
      <c r="H311" s="115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15"/>
      <c r="U311" s="115"/>
      <c r="V311" s="115"/>
      <c r="W311" s="115"/>
      <c r="X311" s="115"/>
      <c r="Y311" s="115"/>
      <c r="Z311" s="115"/>
      <c r="AA311" s="115"/>
      <c r="AB311" s="115"/>
      <c r="AC311" s="115"/>
      <c r="AD311" s="125"/>
      <c r="AE311" s="124"/>
      <c r="AF311" s="124"/>
      <c r="AG311" s="137"/>
      <c r="AH311" s="1"/>
      <c r="AI311" s="14" t="s">
        <v>8</v>
      </c>
      <c r="AJ311" s="6">
        <f>COUNTA(C312:AG312)</f>
        <v>0</v>
      </c>
      <c r="AL311" s="44"/>
      <c r="AM311" s="44"/>
      <c r="AN311" s="44"/>
      <c r="AO311" s="44"/>
      <c r="AP311" s="44"/>
      <c r="AQ311" s="44"/>
      <c r="AR311" s="44">
        <f>AJ311</f>
        <v>0</v>
      </c>
    </row>
    <row r="312" spans="1:44">
      <c r="B312" s="120" t="s">
        <v>5</v>
      </c>
      <c r="C312" s="118"/>
      <c r="D312" s="118"/>
      <c r="E312" s="118"/>
      <c r="F312" s="118"/>
      <c r="G312" s="118"/>
      <c r="H312" s="118"/>
      <c r="I312" s="118"/>
      <c r="J312" s="118"/>
      <c r="K312" s="118"/>
      <c r="L312" s="118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35"/>
      <c r="AE312" s="118"/>
      <c r="AF312" s="118"/>
      <c r="AG312" s="127"/>
      <c r="AH312" s="1"/>
      <c r="AI312" s="14" t="s">
        <v>3</v>
      </c>
      <c r="AJ312" s="7" t="str">
        <f>IF(7&gt;COUNT($C305:$AG305),"対象外",IF(OR(AJ310&gt;=AJ306,AJ311&gt;=0.285),"達成","未達成"))</f>
        <v>対象外</v>
      </c>
      <c r="AL312" s="64"/>
      <c r="AM312" s="64"/>
      <c r="AN312" s="64"/>
      <c r="AO312" s="64"/>
      <c r="AP312" s="64"/>
      <c r="AQ312" s="64"/>
      <c r="AR312" s="64"/>
    </row>
    <row r="313" spans="1:44">
      <c r="B313" s="121"/>
      <c r="C313" s="119"/>
      <c r="D313" s="119"/>
      <c r="E313" s="119"/>
      <c r="F313" s="119"/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38"/>
      <c r="AE313" s="119"/>
      <c r="AF313" s="119"/>
      <c r="AG313" s="128"/>
      <c r="AH313" s="1"/>
      <c r="AI313" s="14" t="s">
        <v>31</v>
      </c>
      <c r="AJ313" s="32" t="str">
        <f>IF(7&gt;COUNT($C306:$AG306),"対象外",IF(AJ311&gt;=AJ307,"達成","未達成"))</f>
        <v>未達成</v>
      </c>
      <c r="AL313" s="64"/>
      <c r="AM313" s="64"/>
      <c r="AN313" s="64"/>
      <c r="AO313" s="64"/>
      <c r="AP313" s="64"/>
      <c r="AQ313" s="64"/>
      <c r="AR313" s="64"/>
    </row>
    <row r="314" spans="1:44">
      <c r="B314" s="52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1"/>
      <c r="AI314" s="61"/>
      <c r="AJ314" s="62"/>
      <c r="AL314" s="64"/>
      <c r="AM314" s="64"/>
      <c r="AN314" s="64"/>
      <c r="AO314" s="64"/>
      <c r="AP314" s="64"/>
      <c r="AQ314" s="64"/>
      <c r="AR314" s="64"/>
    </row>
    <row r="315" spans="1:44" ht="9.75" customHeight="1"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1"/>
      <c r="AI315" s="36"/>
      <c r="AJ315" s="37"/>
      <c r="AL315" s="42" t="s">
        <v>41</v>
      </c>
      <c r="AM315" s="42" t="s">
        <v>38</v>
      </c>
      <c r="AN315" s="42" t="s">
        <v>42</v>
      </c>
      <c r="AO315" s="42" t="s">
        <v>30</v>
      </c>
      <c r="AP315" s="42" t="s">
        <v>43</v>
      </c>
      <c r="AQ315" s="42" t="s">
        <v>29</v>
      </c>
      <c r="AR315" s="42" t="s">
        <v>8</v>
      </c>
    </row>
    <row r="316" spans="1:44" ht="13.5" customHeight="1">
      <c r="A316" s="65" t="s">
        <v>16</v>
      </c>
      <c r="B316" s="15">
        <f>C318</f>
        <v>46388</v>
      </c>
      <c r="C316" s="2" t="s">
        <v>15</v>
      </c>
      <c r="D316" s="2"/>
      <c r="E316" s="2"/>
      <c r="F316" s="2"/>
      <c r="J316" s="2"/>
      <c r="K316" s="2"/>
      <c r="L316" s="2"/>
      <c r="P316" s="2"/>
      <c r="Q316" s="2"/>
      <c r="R316" s="2"/>
      <c r="V316" s="2"/>
      <c r="W316" s="2"/>
      <c r="X316" s="2"/>
      <c r="AB316" s="2"/>
      <c r="AC316" s="2"/>
      <c r="AD316" s="2"/>
      <c r="AF316" s="1"/>
      <c r="AI316" s="13" t="s">
        <v>41</v>
      </c>
      <c r="AJ316" s="46">
        <f>COUNT(C318:AG318)-AJ317</f>
        <v>0</v>
      </c>
      <c r="AL316" s="43">
        <f>AJ316</f>
        <v>0</v>
      </c>
      <c r="AM316" s="42"/>
      <c r="AN316" s="42"/>
      <c r="AO316" s="42"/>
      <c r="AP316" s="42"/>
      <c r="AQ316" s="44"/>
      <c r="AR316" s="44"/>
    </row>
    <row r="317" spans="1:44">
      <c r="B317" s="34" t="s">
        <v>39</v>
      </c>
      <c r="C317" s="47" t="str">
        <f>IF(C318="","",IF(OR(ISTEXT(C320),COUNT($C318:$AG318)&lt;7),"外",""))</f>
        <v>外</v>
      </c>
      <c r="D317" s="47" t="str">
        <f t="shared" ref="D317:H317" si="94">IF(D318="","",IF(OR(ISTEXT(D320),COUNT($C318:$AG318)&lt;7),"外",""))</f>
        <v>外</v>
      </c>
      <c r="E317" s="47" t="str">
        <f t="shared" si="94"/>
        <v>外</v>
      </c>
      <c r="F317" s="47" t="str">
        <f t="shared" si="94"/>
        <v>外</v>
      </c>
      <c r="G317" s="47" t="str">
        <f t="shared" si="94"/>
        <v>外</v>
      </c>
      <c r="H317" s="47" t="str">
        <f t="shared" si="94"/>
        <v>外</v>
      </c>
      <c r="I317" s="48" t="str">
        <f>IF(I318="","",IF(ISTEXT(I320),"外",""))</f>
        <v/>
      </c>
      <c r="J317" s="48" t="str">
        <f t="shared" ref="J317:AG317" si="95">IF(J318="","",IF(ISTEXT(J320),"外",""))</f>
        <v/>
      </c>
      <c r="K317" s="48" t="str">
        <f t="shared" si="95"/>
        <v/>
      </c>
      <c r="L317" s="48" t="str">
        <f t="shared" si="95"/>
        <v/>
      </c>
      <c r="M317" s="48" t="str">
        <f t="shared" si="95"/>
        <v/>
      </c>
      <c r="N317" s="48" t="str">
        <f t="shared" si="95"/>
        <v/>
      </c>
      <c r="O317" s="48" t="str">
        <f t="shared" si="95"/>
        <v/>
      </c>
      <c r="P317" s="48" t="str">
        <f t="shared" si="95"/>
        <v/>
      </c>
      <c r="Q317" s="48" t="str">
        <f t="shared" si="95"/>
        <v/>
      </c>
      <c r="R317" s="48" t="str">
        <f t="shared" si="95"/>
        <v/>
      </c>
      <c r="S317" s="48" t="str">
        <f t="shared" si="95"/>
        <v/>
      </c>
      <c r="T317" s="48" t="str">
        <f t="shared" si="95"/>
        <v/>
      </c>
      <c r="U317" s="48" t="str">
        <f t="shared" si="95"/>
        <v/>
      </c>
      <c r="V317" s="48" t="str">
        <f t="shared" si="95"/>
        <v/>
      </c>
      <c r="W317" s="48" t="str">
        <f t="shared" si="95"/>
        <v/>
      </c>
      <c r="X317" s="48" t="str">
        <f t="shared" si="95"/>
        <v/>
      </c>
      <c r="Y317" s="48" t="str">
        <f t="shared" si="95"/>
        <v/>
      </c>
      <c r="Z317" s="48" t="str">
        <f t="shared" si="95"/>
        <v/>
      </c>
      <c r="AA317" s="48" t="str">
        <f t="shared" si="95"/>
        <v/>
      </c>
      <c r="AB317" s="48" t="str">
        <f t="shared" si="95"/>
        <v/>
      </c>
      <c r="AC317" s="48" t="str">
        <f t="shared" si="95"/>
        <v/>
      </c>
      <c r="AD317" s="48" t="str">
        <f t="shared" si="95"/>
        <v/>
      </c>
      <c r="AE317" s="48" t="str">
        <f t="shared" si="95"/>
        <v/>
      </c>
      <c r="AF317" s="48" t="str">
        <f t="shared" si="95"/>
        <v/>
      </c>
      <c r="AG317" s="48" t="str">
        <f t="shared" si="95"/>
        <v/>
      </c>
      <c r="AI317" s="14" t="s">
        <v>38</v>
      </c>
      <c r="AJ317" s="41">
        <f>COUNTIF(C317:AG317,"外")</f>
        <v>6</v>
      </c>
      <c r="AL317" s="42"/>
      <c r="AM317" s="42">
        <f>AJ317</f>
        <v>6</v>
      </c>
      <c r="AN317" s="42"/>
      <c r="AO317" s="42"/>
      <c r="AP317" s="42"/>
      <c r="AQ317" s="44"/>
      <c r="AR317" s="44"/>
    </row>
    <row r="318" spans="1:44">
      <c r="B318" s="3" t="s">
        <v>9</v>
      </c>
      <c r="C318" s="31">
        <f>IF(EDATE(B304,1)&gt;$G$9,"",EDATE(B304,1))</f>
        <v>46388</v>
      </c>
      <c r="D318" s="11">
        <f>IF(MONTH($C318)&lt;MONTH($C318+C$1),"",IF(($C318+C$1)&gt;$G$9,"",IF(C318=EOMONTH(($C318-DAY($C318)+D$1),0),"",IF(C318="","",C318+1))))</f>
        <v>46389</v>
      </c>
      <c r="E318" s="11">
        <f t="shared" ref="E318:AG318" si="96">IF(MONTH($C318)&lt;MONTH($C318+D$1),"",IF(($C318+D$1)&gt;$G$9,"",IF(D318=EOMONTH(($C318-DAY($C318)+E$1),0),"",IF(D318="","",D318+1))))</f>
        <v>46390</v>
      </c>
      <c r="F318" s="11">
        <f t="shared" si="96"/>
        <v>46391</v>
      </c>
      <c r="G318" s="11">
        <f t="shared" si="96"/>
        <v>46392</v>
      </c>
      <c r="H318" s="11">
        <f t="shared" si="96"/>
        <v>46393</v>
      </c>
      <c r="I318" s="11" t="str">
        <f t="shared" si="96"/>
        <v/>
      </c>
      <c r="J318" s="11" t="str">
        <f t="shared" si="96"/>
        <v/>
      </c>
      <c r="K318" s="11" t="str">
        <f t="shared" si="96"/>
        <v/>
      </c>
      <c r="L318" s="11" t="str">
        <f t="shared" si="96"/>
        <v/>
      </c>
      <c r="M318" s="11" t="str">
        <f t="shared" si="96"/>
        <v/>
      </c>
      <c r="N318" s="11" t="str">
        <f t="shared" si="96"/>
        <v/>
      </c>
      <c r="O318" s="11" t="str">
        <f t="shared" si="96"/>
        <v/>
      </c>
      <c r="P318" s="11" t="str">
        <f t="shared" si="96"/>
        <v/>
      </c>
      <c r="Q318" s="11" t="str">
        <f t="shared" si="96"/>
        <v/>
      </c>
      <c r="R318" s="11" t="str">
        <f t="shared" si="96"/>
        <v/>
      </c>
      <c r="S318" s="11" t="str">
        <f t="shared" si="96"/>
        <v/>
      </c>
      <c r="T318" s="11" t="str">
        <f t="shared" si="96"/>
        <v/>
      </c>
      <c r="U318" s="11" t="str">
        <f t="shared" si="96"/>
        <v/>
      </c>
      <c r="V318" s="11" t="str">
        <f t="shared" si="96"/>
        <v/>
      </c>
      <c r="W318" s="11" t="str">
        <f t="shared" si="96"/>
        <v/>
      </c>
      <c r="X318" s="11" t="str">
        <f t="shared" si="96"/>
        <v/>
      </c>
      <c r="Y318" s="11" t="str">
        <f t="shared" si="96"/>
        <v/>
      </c>
      <c r="Z318" s="11" t="str">
        <f t="shared" si="96"/>
        <v/>
      </c>
      <c r="AA318" s="11" t="str">
        <f t="shared" si="96"/>
        <v/>
      </c>
      <c r="AB318" s="11" t="str">
        <f t="shared" si="96"/>
        <v/>
      </c>
      <c r="AC318" s="11" t="str">
        <f t="shared" si="96"/>
        <v/>
      </c>
      <c r="AD318" s="11" t="str">
        <f t="shared" si="96"/>
        <v/>
      </c>
      <c r="AE318" s="11" t="str">
        <f t="shared" si="96"/>
        <v/>
      </c>
      <c r="AF318" s="11" t="str">
        <f t="shared" si="96"/>
        <v/>
      </c>
      <c r="AG318" s="12" t="str">
        <f t="shared" si="96"/>
        <v/>
      </c>
      <c r="AH318" s="4"/>
      <c r="AI318" s="14" t="s">
        <v>42</v>
      </c>
      <c r="AJ318" s="41">
        <f>COUNT(C318:AG318)-AJ320</f>
        <v>6</v>
      </c>
      <c r="AL318" s="44"/>
      <c r="AM318" s="44"/>
      <c r="AN318" s="44">
        <f>AJ318</f>
        <v>6</v>
      </c>
      <c r="AO318" s="44"/>
      <c r="AP318" s="44"/>
      <c r="AQ318" s="44"/>
      <c r="AR318" s="44"/>
    </row>
    <row r="319" spans="1:44">
      <c r="B319" s="5" t="s">
        <v>4</v>
      </c>
      <c r="C319" s="18" t="str">
        <f t="shared" ref="C319:AG319" si="97">TEXT(C318,"aaa")</f>
        <v>金</v>
      </c>
      <c r="D319" s="16" t="str">
        <f t="shared" si="97"/>
        <v>土</v>
      </c>
      <c r="E319" s="16" t="str">
        <f t="shared" si="97"/>
        <v>日</v>
      </c>
      <c r="F319" s="16" t="str">
        <f t="shared" si="97"/>
        <v>月</v>
      </c>
      <c r="G319" s="16" t="str">
        <f t="shared" si="97"/>
        <v>火</v>
      </c>
      <c r="H319" s="16" t="str">
        <f t="shared" si="97"/>
        <v>水</v>
      </c>
      <c r="I319" s="16" t="str">
        <f t="shared" si="97"/>
        <v/>
      </c>
      <c r="J319" s="16" t="str">
        <f t="shared" si="97"/>
        <v/>
      </c>
      <c r="K319" s="16" t="str">
        <f t="shared" si="97"/>
        <v/>
      </c>
      <c r="L319" s="16" t="str">
        <f t="shared" si="97"/>
        <v/>
      </c>
      <c r="M319" s="16" t="str">
        <f t="shared" si="97"/>
        <v/>
      </c>
      <c r="N319" s="16" t="str">
        <f t="shared" si="97"/>
        <v/>
      </c>
      <c r="O319" s="16" t="str">
        <f t="shared" si="97"/>
        <v/>
      </c>
      <c r="P319" s="16" t="str">
        <f t="shared" si="97"/>
        <v/>
      </c>
      <c r="Q319" s="16" t="str">
        <f t="shared" si="97"/>
        <v/>
      </c>
      <c r="R319" s="16" t="str">
        <f t="shared" si="97"/>
        <v/>
      </c>
      <c r="S319" s="16" t="str">
        <f t="shared" si="97"/>
        <v/>
      </c>
      <c r="T319" s="16" t="str">
        <f t="shared" si="97"/>
        <v/>
      </c>
      <c r="U319" s="16" t="str">
        <f t="shared" si="97"/>
        <v/>
      </c>
      <c r="V319" s="16" t="str">
        <f t="shared" si="97"/>
        <v/>
      </c>
      <c r="W319" s="16" t="str">
        <f t="shared" si="97"/>
        <v/>
      </c>
      <c r="X319" s="16" t="str">
        <f t="shared" si="97"/>
        <v/>
      </c>
      <c r="Y319" s="16" t="str">
        <f t="shared" si="97"/>
        <v/>
      </c>
      <c r="Z319" s="16" t="str">
        <f t="shared" si="97"/>
        <v/>
      </c>
      <c r="AA319" s="16" t="str">
        <f t="shared" si="97"/>
        <v/>
      </c>
      <c r="AB319" s="16" t="str">
        <f t="shared" si="97"/>
        <v/>
      </c>
      <c r="AC319" s="16" t="str">
        <f t="shared" si="97"/>
        <v/>
      </c>
      <c r="AD319" s="16" t="str">
        <f t="shared" si="97"/>
        <v/>
      </c>
      <c r="AE319" s="16" t="str">
        <f t="shared" si="97"/>
        <v/>
      </c>
      <c r="AF319" s="16" t="str">
        <f t="shared" si="97"/>
        <v/>
      </c>
      <c r="AG319" s="17" t="str">
        <f t="shared" si="97"/>
        <v/>
      </c>
      <c r="AH319" s="1"/>
      <c r="AI319" s="14" t="s">
        <v>30</v>
      </c>
      <c r="AJ319" s="41">
        <f>COUNTIFS(C319:AG319,"土",C320:AG320,"")+COUNTIFS(C319:AG319,"日",C320:AG320,"")</f>
        <v>2</v>
      </c>
      <c r="AL319" s="44"/>
      <c r="AM319" s="44"/>
      <c r="AN319" s="44"/>
      <c r="AO319" s="44">
        <f>AJ319</f>
        <v>2</v>
      </c>
      <c r="AP319" s="44"/>
      <c r="AQ319" s="44"/>
      <c r="AR319" s="44"/>
    </row>
    <row r="320" spans="1:44" ht="13.5" customHeight="1">
      <c r="B320" s="91" t="s">
        <v>13</v>
      </c>
      <c r="C320" s="93"/>
      <c r="D320" s="9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116"/>
      <c r="AC320" s="116"/>
      <c r="AD320" s="116"/>
      <c r="AE320" s="90"/>
      <c r="AF320" s="90"/>
      <c r="AG320" s="111"/>
      <c r="AH320" s="1"/>
      <c r="AI320" s="14" t="s">
        <v>43</v>
      </c>
      <c r="AJ320" s="41">
        <f>COUNTA(C320:AG321)</f>
        <v>0</v>
      </c>
      <c r="AL320" s="44"/>
      <c r="AM320" s="44"/>
      <c r="AN320" s="45"/>
      <c r="AO320" s="44"/>
      <c r="AP320" s="44">
        <f>AJ320</f>
        <v>0</v>
      </c>
      <c r="AQ320" s="44"/>
      <c r="AR320" s="44"/>
    </row>
    <row r="321" spans="2:44" ht="13.5" customHeight="1">
      <c r="B321" s="92"/>
      <c r="C321" s="93"/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117"/>
      <c r="AC321" s="117"/>
      <c r="AD321" s="117"/>
      <c r="AE321" s="90"/>
      <c r="AF321" s="90"/>
      <c r="AG321" s="111"/>
      <c r="AH321" s="1"/>
      <c r="AI321" s="14" t="s">
        <v>29</v>
      </c>
      <c r="AJ321" s="41">
        <f>COUNTA(C322:AG323)</f>
        <v>0</v>
      </c>
      <c r="AL321" s="44"/>
      <c r="AM321" s="44"/>
      <c r="AN321" s="44"/>
      <c r="AO321" s="44"/>
      <c r="AP321" s="44"/>
      <c r="AQ321" s="44">
        <f>AJ321</f>
        <v>0</v>
      </c>
      <c r="AR321" s="44"/>
    </row>
    <row r="322" spans="2:44" ht="13.5" customHeight="1">
      <c r="B322" s="112" t="s">
        <v>0</v>
      </c>
      <c r="C322" s="115"/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15"/>
      <c r="U322" s="115"/>
      <c r="V322" s="115"/>
      <c r="W322" s="115"/>
      <c r="X322" s="115"/>
      <c r="Y322" s="115"/>
      <c r="Z322" s="115"/>
      <c r="AA322" s="115"/>
      <c r="AB322" s="124"/>
      <c r="AC322" s="124"/>
      <c r="AD322" s="124"/>
      <c r="AE322" s="115"/>
      <c r="AF322" s="115"/>
      <c r="AG322" s="126"/>
      <c r="AH322" s="1"/>
      <c r="AI322" s="14" t="s">
        <v>7</v>
      </c>
      <c r="AJ322" s="7" t="e">
        <f>ROUNDDOWN(AJ321/AJ316,3)</f>
        <v>#DIV/0!</v>
      </c>
      <c r="AL322" s="44"/>
      <c r="AM322" s="44"/>
      <c r="AN322" s="44"/>
      <c r="AO322" s="44"/>
      <c r="AP322" s="44"/>
      <c r="AQ322" s="44"/>
      <c r="AR322" s="44"/>
    </row>
    <row r="323" spans="2:44">
      <c r="B323" s="113"/>
      <c r="C323" s="124"/>
      <c r="D323" s="124"/>
      <c r="E323" s="124"/>
      <c r="F323" s="115"/>
      <c r="G323" s="115"/>
      <c r="H323" s="115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15"/>
      <c r="U323" s="115"/>
      <c r="V323" s="115"/>
      <c r="W323" s="115"/>
      <c r="X323" s="115"/>
      <c r="Y323" s="115"/>
      <c r="Z323" s="115"/>
      <c r="AA323" s="115"/>
      <c r="AB323" s="125"/>
      <c r="AC323" s="125"/>
      <c r="AD323" s="125"/>
      <c r="AE323" s="115"/>
      <c r="AF323" s="115"/>
      <c r="AG323" s="126"/>
      <c r="AH323" s="1"/>
      <c r="AI323" s="14" t="s">
        <v>8</v>
      </c>
      <c r="AJ323" s="6">
        <f>COUNTA(C324:AG324)</f>
        <v>0</v>
      </c>
      <c r="AL323" s="44"/>
      <c r="AM323" s="44"/>
      <c r="AN323" s="44"/>
      <c r="AO323" s="44"/>
      <c r="AP323" s="44"/>
      <c r="AQ323" s="44"/>
      <c r="AR323" s="44">
        <f>AJ323</f>
        <v>0</v>
      </c>
    </row>
    <row r="324" spans="2:44">
      <c r="B324" s="140" t="s">
        <v>5</v>
      </c>
      <c r="C324" s="122"/>
      <c r="D324" s="118"/>
      <c r="E324" s="118"/>
      <c r="F324" s="153"/>
      <c r="G324" s="118"/>
      <c r="H324" s="118"/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  <c r="W324" s="118"/>
      <c r="X324" s="118"/>
      <c r="Y324" s="118"/>
      <c r="Z324" s="118"/>
      <c r="AA324" s="118"/>
      <c r="AB324" s="129"/>
      <c r="AC324" s="129"/>
      <c r="AD324" s="129"/>
      <c r="AE324" s="118"/>
      <c r="AF324" s="118"/>
      <c r="AG324" s="127"/>
      <c r="AH324" s="1"/>
      <c r="AI324" s="14" t="s">
        <v>3</v>
      </c>
      <c r="AJ324" s="7" t="e">
        <f>ROUNDDOWN(AJ323/AJ316,3)</f>
        <v>#DIV/0!</v>
      </c>
      <c r="AL324" s="64"/>
      <c r="AM324" s="64"/>
      <c r="AN324" s="64"/>
      <c r="AO324" s="64"/>
      <c r="AP324" s="64"/>
      <c r="AQ324" s="64"/>
      <c r="AR324" s="64"/>
    </row>
    <row r="325" spans="2:44">
      <c r="B325" s="141"/>
      <c r="C325" s="123"/>
      <c r="D325" s="119"/>
      <c r="E325" s="119"/>
      <c r="F325" s="154"/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30"/>
      <c r="AC325" s="130"/>
      <c r="AD325" s="130"/>
      <c r="AE325" s="119"/>
      <c r="AF325" s="119"/>
      <c r="AG325" s="128"/>
      <c r="AH325" s="1"/>
      <c r="AI325" s="55" t="s">
        <v>31</v>
      </c>
      <c r="AJ325" s="32" t="str">
        <f>IF(7&gt;COUNT($C318:$AG318),"対象外",IF(AJ323&gt;=AJ319,"達成","未達成"))</f>
        <v>対象外</v>
      </c>
      <c r="AL325" s="64"/>
      <c r="AM325" s="64"/>
      <c r="AN325" s="64"/>
      <c r="AO325" s="64"/>
      <c r="AP325" s="64"/>
      <c r="AQ325" s="64"/>
      <c r="AR325" s="64"/>
    </row>
    <row r="326" spans="2:44">
      <c r="B326" s="52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1"/>
      <c r="AI326" s="61"/>
      <c r="AJ326" s="62"/>
      <c r="AL326" s="64"/>
      <c r="AM326" s="64"/>
      <c r="AN326" s="64"/>
      <c r="AO326" s="64"/>
      <c r="AP326" s="64"/>
      <c r="AQ326" s="64"/>
      <c r="AR326" s="64"/>
    </row>
    <row r="327" spans="2:44" ht="9.75" customHeight="1"/>
  </sheetData>
  <mergeCells count="2357">
    <mergeCell ref="C5:E5"/>
    <mergeCell ref="V6:W6"/>
    <mergeCell ref="X6:Y6"/>
    <mergeCell ref="Z6:AB6"/>
    <mergeCell ref="AD6:AH7"/>
    <mergeCell ref="AI6:AI7"/>
    <mergeCell ref="B7:E7"/>
    <mergeCell ref="T7:U7"/>
    <mergeCell ref="V7:W7"/>
    <mergeCell ref="X7:Y7"/>
    <mergeCell ref="AA3:AD3"/>
    <mergeCell ref="AE3:AH3"/>
    <mergeCell ref="AI3:AJ3"/>
    <mergeCell ref="AA4:AD4"/>
    <mergeCell ref="AE4:AH4"/>
    <mergeCell ref="AI4:AJ4"/>
    <mergeCell ref="L17:L18"/>
    <mergeCell ref="M17:M18"/>
    <mergeCell ref="B17:B18"/>
    <mergeCell ref="C17:C18"/>
    <mergeCell ref="D17:D18"/>
    <mergeCell ref="E17:E18"/>
    <mergeCell ref="F17:F18"/>
    <mergeCell ref="G17:G18"/>
    <mergeCell ref="AD8:AH9"/>
    <mergeCell ref="AI8:AI9"/>
    <mergeCell ref="B9:E9"/>
    <mergeCell ref="G9:K9"/>
    <mergeCell ref="L9:N9"/>
    <mergeCell ref="P9:R9"/>
    <mergeCell ref="Z7:AB7"/>
    <mergeCell ref="B8:E8"/>
    <mergeCell ref="G8:K8"/>
    <mergeCell ref="T8:U8"/>
    <mergeCell ref="V8:W8"/>
    <mergeCell ref="X8:Y8"/>
    <mergeCell ref="Z8:AB8"/>
    <mergeCell ref="AF17:AF18"/>
    <mergeCell ref="AG17:AG18"/>
    <mergeCell ref="B19:B20"/>
    <mergeCell ref="C19:C20"/>
    <mergeCell ref="D19:D20"/>
    <mergeCell ref="E19:E20"/>
    <mergeCell ref="F19:F20"/>
    <mergeCell ref="G19:G20"/>
    <mergeCell ref="H19:H20"/>
    <mergeCell ref="I19:I20"/>
    <mergeCell ref="Z17:Z18"/>
    <mergeCell ref="AA17:AA18"/>
    <mergeCell ref="AB17:AB18"/>
    <mergeCell ref="AC17:AC18"/>
    <mergeCell ref="AD17:AD18"/>
    <mergeCell ref="AE17:AE18"/>
    <mergeCell ref="T17:T18"/>
    <mergeCell ref="U17:U18"/>
    <mergeCell ref="V17:V18"/>
    <mergeCell ref="W17:W18"/>
    <mergeCell ref="X17:X18"/>
    <mergeCell ref="Y17:Y18"/>
    <mergeCell ref="N17:N18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21:L22"/>
    <mergeCell ref="M21:M22"/>
    <mergeCell ref="B21:B22"/>
    <mergeCell ref="C21:C22"/>
    <mergeCell ref="D21:D22"/>
    <mergeCell ref="E21:E22"/>
    <mergeCell ref="F21:F22"/>
    <mergeCell ref="G21:G22"/>
    <mergeCell ref="AB19:AB20"/>
    <mergeCell ref="AC19:AC20"/>
    <mergeCell ref="AD19:AD20"/>
    <mergeCell ref="AE19:AE20"/>
    <mergeCell ref="AF19:AF20"/>
    <mergeCell ref="AG19:AG20"/>
    <mergeCell ref="V19:V20"/>
    <mergeCell ref="W19:W20"/>
    <mergeCell ref="X19:X20"/>
    <mergeCell ref="Y19:Y20"/>
    <mergeCell ref="Z19:Z20"/>
    <mergeCell ref="AA19:AA20"/>
    <mergeCell ref="P19:P20"/>
    <mergeCell ref="Q19:Q20"/>
    <mergeCell ref="R19:R20"/>
    <mergeCell ref="S19:S20"/>
    <mergeCell ref="T19:T20"/>
    <mergeCell ref="U19:U20"/>
    <mergeCell ref="J19:J20"/>
    <mergeCell ref="K19:K20"/>
    <mergeCell ref="L19:L20"/>
    <mergeCell ref="M19:M20"/>
    <mergeCell ref="N19:N20"/>
    <mergeCell ref="O19:O20"/>
    <mergeCell ref="AF21:AF22"/>
    <mergeCell ref="AG21:AG22"/>
    <mergeCell ref="B29:B30"/>
    <mergeCell ref="C29:C30"/>
    <mergeCell ref="D29:D30"/>
    <mergeCell ref="E29:E30"/>
    <mergeCell ref="F29:F30"/>
    <mergeCell ref="G29:G30"/>
    <mergeCell ref="H29:H30"/>
    <mergeCell ref="I29:I30"/>
    <mergeCell ref="Z21:Z22"/>
    <mergeCell ref="AA21:AA22"/>
    <mergeCell ref="AB21:AB22"/>
    <mergeCell ref="AC21:AC22"/>
    <mergeCell ref="AD21:AD22"/>
    <mergeCell ref="AE21:AE22"/>
    <mergeCell ref="T21:T22"/>
    <mergeCell ref="U21:U22"/>
    <mergeCell ref="V21:V22"/>
    <mergeCell ref="W21:W22"/>
    <mergeCell ref="X21:X22"/>
    <mergeCell ref="Y21:Y22"/>
    <mergeCell ref="N21:N22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31:L32"/>
    <mergeCell ref="M31:M32"/>
    <mergeCell ref="B31:B32"/>
    <mergeCell ref="C31:C32"/>
    <mergeCell ref="D31:D32"/>
    <mergeCell ref="E31:E32"/>
    <mergeCell ref="F31:F32"/>
    <mergeCell ref="G31:G32"/>
    <mergeCell ref="AB29:AB30"/>
    <mergeCell ref="AC29:AC30"/>
    <mergeCell ref="AD29:AD30"/>
    <mergeCell ref="AE29:AE30"/>
    <mergeCell ref="AF29:AF30"/>
    <mergeCell ref="AG29:AG30"/>
    <mergeCell ref="V29:V30"/>
    <mergeCell ref="W29:W30"/>
    <mergeCell ref="X29:X30"/>
    <mergeCell ref="Y29:Y30"/>
    <mergeCell ref="Z29:Z30"/>
    <mergeCell ref="AA29:AA30"/>
    <mergeCell ref="P29:P30"/>
    <mergeCell ref="Q29:Q30"/>
    <mergeCell ref="R29:R30"/>
    <mergeCell ref="S29:S30"/>
    <mergeCell ref="T29:T30"/>
    <mergeCell ref="U29:U30"/>
    <mergeCell ref="J29:J30"/>
    <mergeCell ref="K29:K30"/>
    <mergeCell ref="L29:L30"/>
    <mergeCell ref="M29:M30"/>
    <mergeCell ref="N29:N30"/>
    <mergeCell ref="O29:O30"/>
    <mergeCell ref="AF31:AF32"/>
    <mergeCell ref="AG31:AG32"/>
    <mergeCell ref="B33:B34"/>
    <mergeCell ref="C33:C34"/>
    <mergeCell ref="D33:D34"/>
    <mergeCell ref="E33:E34"/>
    <mergeCell ref="F33:F34"/>
    <mergeCell ref="G33:G34"/>
    <mergeCell ref="H33:H34"/>
    <mergeCell ref="I33:I34"/>
    <mergeCell ref="Z31:Z32"/>
    <mergeCell ref="AA31:AA32"/>
    <mergeCell ref="AB31:AB32"/>
    <mergeCell ref="AC31:AC32"/>
    <mergeCell ref="AD31:AD32"/>
    <mergeCell ref="AE31:AE32"/>
    <mergeCell ref="T31:T32"/>
    <mergeCell ref="U31:U32"/>
    <mergeCell ref="V31:V32"/>
    <mergeCell ref="W31:W32"/>
    <mergeCell ref="X31:X32"/>
    <mergeCell ref="Y31:Y32"/>
    <mergeCell ref="N31:N32"/>
    <mergeCell ref="O31:O32"/>
    <mergeCell ref="P31:P32"/>
    <mergeCell ref="Q31:Q32"/>
    <mergeCell ref="R31:R32"/>
    <mergeCell ref="S31:S32"/>
    <mergeCell ref="H31:H32"/>
    <mergeCell ref="I31:I32"/>
    <mergeCell ref="J31:J32"/>
    <mergeCell ref="K31:K32"/>
    <mergeCell ref="L41:L42"/>
    <mergeCell ref="M41:M42"/>
    <mergeCell ref="B41:B42"/>
    <mergeCell ref="C41:C42"/>
    <mergeCell ref="D41:D42"/>
    <mergeCell ref="E41:E42"/>
    <mergeCell ref="F41:F42"/>
    <mergeCell ref="G41:G42"/>
    <mergeCell ref="AB33:AB34"/>
    <mergeCell ref="AC33:AC34"/>
    <mergeCell ref="AD33:AD34"/>
    <mergeCell ref="AE33:AE34"/>
    <mergeCell ref="AF33:AF34"/>
    <mergeCell ref="AG33:AG34"/>
    <mergeCell ref="V33:V34"/>
    <mergeCell ref="W33:W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AF41:AF42"/>
    <mergeCell ref="AG41:AG42"/>
    <mergeCell ref="B43:B44"/>
    <mergeCell ref="C43:C44"/>
    <mergeCell ref="D43:D44"/>
    <mergeCell ref="E43:E44"/>
    <mergeCell ref="F43:F44"/>
    <mergeCell ref="G43:G44"/>
    <mergeCell ref="H43:H44"/>
    <mergeCell ref="I43:I44"/>
    <mergeCell ref="Z41:Z42"/>
    <mergeCell ref="AA41:AA42"/>
    <mergeCell ref="AB41:AB42"/>
    <mergeCell ref="AC41:AC42"/>
    <mergeCell ref="AD41:AD42"/>
    <mergeCell ref="AE41:AE42"/>
    <mergeCell ref="T41:T42"/>
    <mergeCell ref="U41:U42"/>
    <mergeCell ref="V41:V42"/>
    <mergeCell ref="W41:W42"/>
    <mergeCell ref="X41:X42"/>
    <mergeCell ref="Y41:Y42"/>
    <mergeCell ref="N41:N42"/>
    <mergeCell ref="O41:O42"/>
    <mergeCell ref="P41:P42"/>
    <mergeCell ref="Q41:Q42"/>
    <mergeCell ref="R41:R42"/>
    <mergeCell ref="S41:S42"/>
    <mergeCell ref="H41:H42"/>
    <mergeCell ref="I41:I42"/>
    <mergeCell ref="J41:J42"/>
    <mergeCell ref="K41:K42"/>
    <mergeCell ref="L45:L46"/>
    <mergeCell ref="M45:M46"/>
    <mergeCell ref="B45:B46"/>
    <mergeCell ref="C45:C46"/>
    <mergeCell ref="D45:D46"/>
    <mergeCell ref="E45:E46"/>
    <mergeCell ref="F45:F46"/>
    <mergeCell ref="G45:G46"/>
    <mergeCell ref="AB43:AB44"/>
    <mergeCell ref="AC43:AC44"/>
    <mergeCell ref="AD43:AD44"/>
    <mergeCell ref="AE43:AE44"/>
    <mergeCell ref="AF43:AF44"/>
    <mergeCell ref="AG43:AG44"/>
    <mergeCell ref="V43:V44"/>
    <mergeCell ref="W43:W44"/>
    <mergeCell ref="X43:X44"/>
    <mergeCell ref="Y43:Y44"/>
    <mergeCell ref="Z43:Z44"/>
    <mergeCell ref="AA43:AA44"/>
    <mergeCell ref="P43:P44"/>
    <mergeCell ref="Q43:Q44"/>
    <mergeCell ref="R43:R44"/>
    <mergeCell ref="S43:S44"/>
    <mergeCell ref="T43:T44"/>
    <mergeCell ref="U43:U44"/>
    <mergeCell ref="J43:J44"/>
    <mergeCell ref="K43:K44"/>
    <mergeCell ref="L43:L44"/>
    <mergeCell ref="M43:M44"/>
    <mergeCell ref="N43:N44"/>
    <mergeCell ref="O43:O44"/>
    <mergeCell ref="AF45:AF46"/>
    <mergeCell ref="AG45:AG46"/>
    <mergeCell ref="B53:B54"/>
    <mergeCell ref="C53:C54"/>
    <mergeCell ref="D53:D54"/>
    <mergeCell ref="E53:E54"/>
    <mergeCell ref="F53:F54"/>
    <mergeCell ref="G53:G54"/>
    <mergeCell ref="H53:H54"/>
    <mergeCell ref="I53:I54"/>
    <mergeCell ref="Z45:Z46"/>
    <mergeCell ref="AA45:AA46"/>
    <mergeCell ref="AB45:AB46"/>
    <mergeCell ref="AC45:AC46"/>
    <mergeCell ref="AD45:AD46"/>
    <mergeCell ref="AE45:AE46"/>
    <mergeCell ref="T45:T46"/>
    <mergeCell ref="U45:U46"/>
    <mergeCell ref="V45:V46"/>
    <mergeCell ref="W45:W46"/>
    <mergeCell ref="X45:X46"/>
    <mergeCell ref="Y45:Y46"/>
    <mergeCell ref="N45:N46"/>
    <mergeCell ref="O45:O46"/>
    <mergeCell ref="P45:P46"/>
    <mergeCell ref="Q45:Q46"/>
    <mergeCell ref="R45:R46"/>
    <mergeCell ref="S45:S46"/>
    <mergeCell ref="H45:H46"/>
    <mergeCell ref="I45:I46"/>
    <mergeCell ref="J45:J46"/>
    <mergeCell ref="K45:K46"/>
    <mergeCell ref="L55:L56"/>
    <mergeCell ref="M55:M56"/>
    <mergeCell ref="B55:B56"/>
    <mergeCell ref="C55:C56"/>
    <mergeCell ref="D55:D56"/>
    <mergeCell ref="E55:E56"/>
    <mergeCell ref="F55:F56"/>
    <mergeCell ref="G55:G56"/>
    <mergeCell ref="AB53:AB54"/>
    <mergeCell ref="AC53:AC54"/>
    <mergeCell ref="AD53:AD54"/>
    <mergeCell ref="AE53:AE54"/>
    <mergeCell ref="AF53:AF54"/>
    <mergeCell ref="AG53:AG54"/>
    <mergeCell ref="V53:V54"/>
    <mergeCell ref="W53:W54"/>
    <mergeCell ref="X53:X54"/>
    <mergeCell ref="Y53:Y54"/>
    <mergeCell ref="Z53:Z54"/>
    <mergeCell ref="AA53:AA54"/>
    <mergeCell ref="P53:P54"/>
    <mergeCell ref="Q53:Q54"/>
    <mergeCell ref="R53:R54"/>
    <mergeCell ref="S53:S54"/>
    <mergeCell ref="T53:T54"/>
    <mergeCell ref="U53:U54"/>
    <mergeCell ref="J53:J54"/>
    <mergeCell ref="K53:K54"/>
    <mergeCell ref="L53:L54"/>
    <mergeCell ref="M53:M54"/>
    <mergeCell ref="N53:N54"/>
    <mergeCell ref="O53:O54"/>
    <mergeCell ref="AF55:AF56"/>
    <mergeCell ref="AG55:AG56"/>
    <mergeCell ref="B57:B58"/>
    <mergeCell ref="C57:C58"/>
    <mergeCell ref="D57:D58"/>
    <mergeCell ref="E57:E58"/>
    <mergeCell ref="F57:F58"/>
    <mergeCell ref="G57:G58"/>
    <mergeCell ref="H57:H58"/>
    <mergeCell ref="I57:I58"/>
    <mergeCell ref="Z55:Z56"/>
    <mergeCell ref="AA55:AA56"/>
    <mergeCell ref="AB55:AB56"/>
    <mergeCell ref="AC55:AC56"/>
    <mergeCell ref="AD55:AD56"/>
    <mergeCell ref="AE55:AE56"/>
    <mergeCell ref="T55:T56"/>
    <mergeCell ref="U55:U56"/>
    <mergeCell ref="V55:V56"/>
    <mergeCell ref="W55:W56"/>
    <mergeCell ref="X55:X56"/>
    <mergeCell ref="Y55:Y56"/>
    <mergeCell ref="N55:N56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65:L66"/>
    <mergeCell ref="M65:M66"/>
    <mergeCell ref="B65:B66"/>
    <mergeCell ref="C65:C66"/>
    <mergeCell ref="D65:D66"/>
    <mergeCell ref="E65:E66"/>
    <mergeCell ref="F65:F66"/>
    <mergeCell ref="G65:G66"/>
    <mergeCell ref="AB57:AB58"/>
    <mergeCell ref="AC57:AC58"/>
    <mergeCell ref="AD57:AD58"/>
    <mergeCell ref="AE57:AE58"/>
    <mergeCell ref="AF57:AF58"/>
    <mergeCell ref="AG57:AG58"/>
    <mergeCell ref="V57:V58"/>
    <mergeCell ref="W57:W58"/>
    <mergeCell ref="X57:X58"/>
    <mergeCell ref="Y57:Y58"/>
    <mergeCell ref="Z57:Z58"/>
    <mergeCell ref="AA57:AA58"/>
    <mergeCell ref="P57:P58"/>
    <mergeCell ref="Q57:Q58"/>
    <mergeCell ref="R57:R58"/>
    <mergeCell ref="S57:S58"/>
    <mergeCell ref="T57:T58"/>
    <mergeCell ref="U57:U58"/>
    <mergeCell ref="J57:J58"/>
    <mergeCell ref="K57:K58"/>
    <mergeCell ref="L57:L58"/>
    <mergeCell ref="M57:M58"/>
    <mergeCell ref="N57:N58"/>
    <mergeCell ref="O57:O58"/>
    <mergeCell ref="AF65:AF66"/>
    <mergeCell ref="AG65:AG66"/>
    <mergeCell ref="B67:B68"/>
    <mergeCell ref="C67:C68"/>
    <mergeCell ref="D67:D68"/>
    <mergeCell ref="E67:E68"/>
    <mergeCell ref="F67:F68"/>
    <mergeCell ref="G67:G68"/>
    <mergeCell ref="H67:H68"/>
    <mergeCell ref="I67:I68"/>
    <mergeCell ref="Z65:Z66"/>
    <mergeCell ref="AA65:AA66"/>
    <mergeCell ref="AB65:AB66"/>
    <mergeCell ref="AC65:AC66"/>
    <mergeCell ref="AD65:AD66"/>
    <mergeCell ref="AE65:AE66"/>
    <mergeCell ref="T65:T66"/>
    <mergeCell ref="U65:U66"/>
    <mergeCell ref="V65:V66"/>
    <mergeCell ref="W65:W66"/>
    <mergeCell ref="X65:X66"/>
    <mergeCell ref="Y65:Y66"/>
    <mergeCell ref="N65:N66"/>
    <mergeCell ref="O65:O66"/>
    <mergeCell ref="P65:P66"/>
    <mergeCell ref="Q65:Q66"/>
    <mergeCell ref="R65:R66"/>
    <mergeCell ref="S65:S66"/>
    <mergeCell ref="H65:H66"/>
    <mergeCell ref="I65:I66"/>
    <mergeCell ref="J65:J66"/>
    <mergeCell ref="K65:K66"/>
    <mergeCell ref="L69:L70"/>
    <mergeCell ref="M69:M70"/>
    <mergeCell ref="B69:B70"/>
    <mergeCell ref="C69:C70"/>
    <mergeCell ref="D69:D70"/>
    <mergeCell ref="E69:E70"/>
    <mergeCell ref="F69:F70"/>
    <mergeCell ref="G69:G70"/>
    <mergeCell ref="AB67:AB68"/>
    <mergeCell ref="AC67:AC68"/>
    <mergeCell ref="AD67:AD68"/>
    <mergeCell ref="AE67:AE68"/>
    <mergeCell ref="AF67:AF68"/>
    <mergeCell ref="AG67:AG68"/>
    <mergeCell ref="V67:V68"/>
    <mergeCell ref="W67:W68"/>
    <mergeCell ref="X67:X68"/>
    <mergeCell ref="Y67:Y68"/>
    <mergeCell ref="Z67:Z68"/>
    <mergeCell ref="AA67:AA68"/>
    <mergeCell ref="P67:P68"/>
    <mergeCell ref="Q67:Q68"/>
    <mergeCell ref="R67:R68"/>
    <mergeCell ref="S67:S68"/>
    <mergeCell ref="T67:T68"/>
    <mergeCell ref="U67:U68"/>
    <mergeCell ref="J67:J68"/>
    <mergeCell ref="K67:K68"/>
    <mergeCell ref="L67:L68"/>
    <mergeCell ref="M67:M68"/>
    <mergeCell ref="N67:N68"/>
    <mergeCell ref="O67:O68"/>
    <mergeCell ref="AF69:AF70"/>
    <mergeCell ref="AG69:AG70"/>
    <mergeCell ref="B77:B78"/>
    <mergeCell ref="C77:C78"/>
    <mergeCell ref="D77:D78"/>
    <mergeCell ref="E77:E78"/>
    <mergeCell ref="F77:F78"/>
    <mergeCell ref="G77:G78"/>
    <mergeCell ref="H77:H78"/>
    <mergeCell ref="I77:I78"/>
    <mergeCell ref="Z69:Z70"/>
    <mergeCell ref="AA69:AA70"/>
    <mergeCell ref="AB69:AB70"/>
    <mergeCell ref="AC69:AC70"/>
    <mergeCell ref="AD69:AD70"/>
    <mergeCell ref="AE69:AE70"/>
    <mergeCell ref="T69:T70"/>
    <mergeCell ref="U69:U70"/>
    <mergeCell ref="V69:V70"/>
    <mergeCell ref="W69:W70"/>
    <mergeCell ref="X69:X70"/>
    <mergeCell ref="Y69:Y70"/>
    <mergeCell ref="N69:N70"/>
    <mergeCell ref="O69:O70"/>
    <mergeCell ref="P69:P70"/>
    <mergeCell ref="Q69:Q70"/>
    <mergeCell ref="R69:R70"/>
    <mergeCell ref="S69:S70"/>
    <mergeCell ref="H69:H70"/>
    <mergeCell ref="I69:I70"/>
    <mergeCell ref="J69:J70"/>
    <mergeCell ref="K69:K70"/>
    <mergeCell ref="L79:L80"/>
    <mergeCell ref="M79:M80"/>
    <mergeCell ref="B79:B80"/>
    <mergeCell ref="C79:C80"/>
    <mergeCell ref="D79:D80"/>
    <mergeCell ref="E79:E80"/>
    <mergeCell ref="F79:F80"/>
    <mergeCell ref="G79:G80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U77:U78"/>
    <mergeCell ref="J77:J78"/>
    <mergeCell ref="K77:K78"/>
    <mergeCell ref="L77:L78"/>
    <mergeCell ref="M77:M78"/>
    <mergeCell ref="N77:N78"/>
    <mergeCell ref="O77:O78"/>
    <mergeCell ref="AF79:AF80"/>
    <mergeCell ref="AG79:AG80"/>
    <mergeCell ref="B81:B82"/>
    <mergeCell ref="C81:C82"/>
    <mergeCell ref="D81:D82"/>
    <mergeCell ref="E81:E82"/>
    <mergeCell ref="F81:F82"/>
    <mergeCell ref="G81:G82"/>
    <mergeCell ref="H81:H82"/>
    <mergeCell ref="I81:I82"/>
    <mergeCell ref="Z79:Z80"/>
    <mergeCell ref="AA79:AA80"/>
    <mergeCell ref="AB79:AB80"/>
    <mergeCell ref="AC79:AC80"/>
    <mergeCell ref="AD79:AD80"/>
    <mergeCell ref="AE79:AE80"/>
    <mergeCell ref="T79:T80"/>
    <mergeCell ref="U79:U80"/>
    <mergeCell ref="V79:V80"/>
    <mergeCell ref="W79:W80"/>
    <mergeCell ref="X79:X80"/>
    <mergeCell ref="Y79:Y80"/>
    <mergeCell ref="N79:N80"/>
    <mergeCell ref="O79:O80"/>
    <mergeCell ref="P79:P80"/>
    <mergeCell ref="Q79:Q80"/>
    <mergeCell ref="R79:R80"/>
    <mergeCell ref="S79:S80"/>
    <mergeCell ref="H79:H80"/>
    <mergeCell ref="I79:I80"/>
    <mergeCell ref="J79:J80"/>
    <mergeCell ref="K79:K80"/>
    <mergeCell ref="AC81:AC82"/>
    <mergeCell ref="AD81:AD82"/>
    <mergeCell ref="AE81:AE82"/>
    <mergeCell ref="AF81:AF82"/>
    <mergeCell ref="AG81:AG82"/>
    <mergeCell ref="V81:V82"/>
    <mergeCell ref="W81:W82"/>
    <mergeCell ref="X81:X82"/>
    <mergeCell ref="Y81:Y82"/>
    <mergeCell ref="Z81:Z82"/>
    <mergeCell ref="AA81:AA82"/>
    <mergeCell ref="P81:P82"/>
    <mergeCell ref="Q81:Q82"/>
    <mergeCell ref="R81:R82"/>
    <mergeCell ref="S81:S82"/>
    <mergeCell ref="T81:T82"/>
    <mergeCell ref="U81:U82"/>
    <mergeCell ref="M90:O90"/>
    <mergeCell ref="Q90:S90"/>
    <mergeCell ref="B98:B99"/>
    <mergeCell ref="C98:C99"/>
    <mergeCell ref="D98:D99"/>
    <mergeCell ref="E98:E99"/>
    <mergeCell ref="F98:F99"/>
    <mergeCell ref="G98:G99"/>
    <mergeCell ref="H98:H99"/>
    <mergeCell ref="I98:I99"/>
    <mergeCell ref="C86:E86"/>
    <mergeCell ref="C88:F88"/>
    <mergeCell ref="C89:F89"/>
    <mergeCell ref="H89:L89"/>
    <mergeCell ref="C90:F90"/>
    <mergeCell ref="H90:L90"/>
    <mergeCell ref="AB81:AB82"/>
    <mergeCell ref="J81:J82"/>
    <mergeCell ref="K81:K82"/>
    <mergeCell ref="L81:L82"/>
    <mergeCell ref="M81:M82"/>
    <mergeCell ref="N81:N82"/>
    <mergeCell ref="O81:O82"/>
    <mergeCell ref="L100:L101"/>
    <mergeCell ref="M100:M101"/>
    <mergeCell ref="B100:B101"/>
    <mergeCell ref="C100:C101"/>
    <mergeCell ref="D100:D101"/>
    <mergeCell ref="E100:E101"/>
    <mergeCell ref="F100:F101"/>
    <mergeCell ref="G100:G101"/>
    <mergeCell ref="AB98:AB99"/>
    <mergeCell ref="AC98:AC99"/>
    <mergeCell ref="AD98:AD99"/>
    <mergeCell ref="AE98:AE99"/>
    <mergeCell ref="AF98:AF99"/>
    <mergeCell ref="AG98:AG99"/>
    <mergeCell ref="V98:V99"/>
    <mergeCell ref="W98:W99"/>
    <mergeCell ref="X98:X99"/>
    <mergeCell ref="Y98:Y99"/>
    <mergeCell ref="Z98:Z99"/>
    <mergeCell ref="AA98:AA99"/>
    <mergeCell ref="P98:P99"/>
    <mergeCell ref="Q98:Q99"/>
    <mergeCell ref="R98:R99"/>
    <mergeCell ref="S98:S99"/>
    <mergeCell ref="T98:T99"/>
    <mergeCell ref="U98:U99"/>
    <mergeCell ref="J98:J99"/>
    <mergeCell ref="K98:K99"/>
    <mergeCell ref="L98:L99"/>
    <mergeCell ref="M98:M99"/>
    <mergeCell ref="N98:N99"/>
    <mergeCell ref="O98:O99"/>
    <mergeCell ref="AF100:AF101"/>
    <mergeCell ref="AG100:AG101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Z100:Z101"/>
    <mergeCell ref="AA100:AA101"/>
    <mergeCell ref="AB100:AB101"/>
    <mergeCell ref="AC100:AC101"/>
    <mergeCell ref="AD100:AD101"/>
    <mergeCell ref="AE100:AE101"/>
    <mergeCell ref="T100:T101"/>
    <mergeCell ref="U100:U101"/>
    <mergeCell ref="V100:V101"/>
    <mergeCell ref="W100:W101"/>
    <mergeCell ref="X100:X101"/>
    <mergeCell ref="Y100:Y101"/>
    <mergeCell ref="N100:N101"/>
    <mergeCell ref="O100:O101"/>
    <mergeCell ref="P100:P101"/>
    <mergeCell ref="Q100:Q101"/>
    <mergeCell ref="R100:R101"/>
    <mergeCell ref="S100:S101"/>
    <mergeCell ref="H100:H101"/>
    <mergeCell ref="I100:I101"/>
    <mergeCell ref="J100:J101"/>
    <mergeCell ref="K100:K101"/>
    <mergeCell ref="L110:L111"/>
    <mergeCell ref="M110:M111"/>
    <mergeCell ref="B110:B111"/>
    <mergeCell ref="C110:C111"/>
    <mergeCell ref="D110:D111"/>
    <mergeCell ref="E110:E111"/>
    <mergeCell ref="F110:F111"/>
    <mergeCell ref="G110:G111"/>
    <mergeCell ref="AB102:AB103"/>
    <mergeCell ref="AC102:AC103"/>
    <mergeCell ref="AD102:AD103"/>
    <mergeCell ref="AE102:AE103"/>
    <mergeCell ref="AF102:AF103"/>
    <mergeCell ref="AG102:AG103"/>
    <mergeCell ref="V102:V103"/>
    <mergeCell ref="W102:W103"/>
    <mergeCell ref="X102:X103"/>
    <mergeCell ref="Y102:Y103"/>
    <mergeCell ref="Z102:Z103"/>
    <mergeCell ref="AA102:AA103"/>
    <mergeCell ref="P102:P103"/>
    <mergeCell ref="Q102:Q103"/>
    <mergeCell ref="R102:R103"/>
    <mergeCell ref="S102:S103"/>
    <mergeCell ref="T102:T103"/>
    <mergeCell ref="U102:U103"/>
    <mergeCell ref="J102:J103"/>
    <mergeCell ref="K102:K103"/>
    <mergeCell ref="L102:L103"/>
    <mergeCell ref="M102:M103"/>
    <mergeCell ref="N102:N103"/>
    <mergeCell ref="O102:O103"/>
    <mergeCell ref="AF110:AF111"/>
    <mergeCell ref="AG110:AG111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Z110:Z111"/>
    <mergeCell ref="AA110:AA111"/>
    <mergeCell ref="AB110:AB111"/>
    <mergeCell ref="AC110:AC111"/>
    <mergeCell ref="AD110:AD111"/>
    <mergeCell ref="AE110:AE111"/>
    <mergeCell ref="T110:T111"/>
    <mergeCell ref="U110:U111"/>
    <mergeCell ref="V110:V111"/>
    <mergeCell ref="W110:W111"/>
    <mergeCell ref="X110:X111"/>
    <mergeCell ref="Y110:Y111"/>
    <mergeCell ref="N110:N111"/>
    <mergeCell ref="O110:O111"/>
    <mergeCell ref="P110:P111"/>
    <mergeCell ref="Q110:Q111"/>
    <mergeCell ref="R110:R111"/>
    <mergeCell ref="S110:S111"/>
    <mergeCell ref="H110:H111"/>
    <mergeCell ref="I110:I111"/>
    <mergeCell ref="J110:J111"/>
    <mergeCell ref="K110:K111"/>
    <mergeCell ref="L114:L115"/>
    <mergeCell ref="M114:M115"/>
    <mergeCell ref="B114:B115"/>
    <mergeCell ref="C114:C115"/>
    <mergeCell ref="D114:D115"/>
    <mergeCell ref="E114:E115"/>
    <mergeCell ref="F114:F115"/>
    <mergeCell ref="G114:G115"/>
    <mergeCell ref="AB112:AB113"/>
    <mergeCell ref="AC112:AC113"/>
    <mergeCell ref="AD112:AD113"/>
    <mergeCell ref="AE112:AE113"/>
    <mergeCell ref="AF112:AF113"/>
    <mergeCell ref="AG112:AG113"/>
    <mergeCell ref="V112:V113"/>
    <mergeCell ref="W112:W113"/>
    <mergeCell ref="X112:X113"/>
    <mergeCell ref="Y112:Y113"/>
    <mergeCell ref="Z112:Z113"/>
    <mergeCell ref="AA112:AA113"/>
    <mergeCell ref="P112:P113"/>
    <mergeCell ref="Q112:Q113"/>
    <mergeCell ref="R112:R113"/>
    <mergeCell ref="S112:S113"/>
    <mergeCell ref="T112:T113"/>
    <mergeCell ref="U112:U113"/>
    <mergeCell ref="J112:J113"/>
    <mergeCell ref="K112:K113"/>
    <mergeCell ref="L112:L113"/>
    <mergeCell ref="M112:M113"/>
    <mergeCell ref="N112:N113"/>
    <mergeCell ref="O112:O113"/>
    <mergeCell ref="AF114:AF115"/>
    <mergeCell ref="AG114:AG115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Z114:Z115"/>
    <mergeCell ref="AA114:AA115"/>
    <mergeCell ref="AB114:AB115"/>
    <mergeCell ref="AC114:AC115"/>
    <mergeCell ref="AD114:AD115"/>
    <mergeCell ref="AE114:AE115"/>
    <mergeCell ref="T114:T115"/>
    <mergeCell ref="U114:U115"/>
    <mergeCell ref="V114:V115"/>
    <mergeCell ref="W114:W115"/>
    <mergeCell ref="X114:X115"/>
    <mergeCell ref="Y114:Y115"/>
    <mergeCell ref="N114:N115"/>
    <mergeCell ref="O114:O115"/>
    <mergeCell ref="P114:P115"/>
    <mergeCell ref="Q114:Q115"/>
    <mergeCell ref="R114:R115"/>
    <mergeCell ref="S114:S115"/>
    <mergeCell ref="H114:H115"/>
    <mergeCell ref="I114:I115"/>
    <mergeCell ref="J114:J115"/>
    <mergeCell ref="K114:K115"/>
    <mergeCell ref="L124:L125"/>
    <mergeCell ref="M124:M125"/>
    <mergeCell ref="B124:B125"/>
    <mergeCell ref="C124:C125"/>
    <mergeCell ref="D124:D125"/>
    <mergeCell ref="E124:E125"/>
    <mergeCell ref="F124:F125"/>
    <mergeCell ref="G124:G125"/>
    <mergeCell ref="AB122:AB123"/>
    <mergeCell ref="AC122:AC123"/>
    <mergeCell ref="AD122:AD123"/>
    <mergeCell ref="AE122:AE123"/>
    <mergeCell ref="AF122:AF123"/>
    <mergeCell ref="AG122:AG123"/>
    <mergeCell ref="V122:V123"/>
    <mergeCell ref="W122:W123"/>
    <mergeCell ref="X122:X123"/>
    <mergeCell ref="Y122:Y123"/>
    <mergeCell ref="Z122:Z123"/>
    <mergeCell ref="AA122:AA123"/>
    <mergeCell ref="P122:P123"/>
    <mergeCell ref="Q122:Q123"/>
    <mergeCell ref="R122:R123"/>
    <mergeCell ref="S122:S123"/>
    <mergeCell ref="T122:T123"/>
    <mergeCell ref="U122:U123"/>
    <mergeCell ref="J122:J123"/>
    <mergeCell ref="K122:K123"/>
    <mergeCell ref="L122:L123"/>
    <mergeCell ref="M122:M123"/>
    <mergeCell ref="N122:N123"/>
    <mergeCell ref="O122:O123"/>
    <mergeCell ref="AF124:AF125"/>
    <mergeCell ref="AG124:AG125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Z124:Z125"/>
    <mergeCell ref="AA124:AA125"/>
    <mergeCell ref="AB124:AB125"/>
    <mergeCell ref="AC124:AC125"/>
    <mergeCell ref="AD124:AD125"/>
    <mergeCell ref="AE124:AE125"/>
    <mergeCell ref="T124:T125"/>
    <mergeCell ref="U124:U125"/>
    <mergeCell ref="V124:V125"/>
    <mergeCell ref="W124:W125"/>
    <mergeCell ref="X124:X125"/>
    <mergeCell ref="Y124:Y125"/>
    <mergeCell ref="N124:N125"/>
    <mergeCell ref="O124:O125"/>
    <mergeCell ref="P124:P125"/>
    <mergeCell ref="Q124:Q125"/>
    <mergeCell ref="R124:R125"/>
    <mergeCell ref="S124:S125"/>
    <mergeCell ref="H124:H125"/>
    <mergeCell ref="I124:I125"/>
    <mergeCell ref="J124:J125"/>
    <mergeCell ref="K124:K125"/>
    <mergeCell ref="L134:L135"/>
    <mergeCell ref="M134:M135"/>
    <mergeCell ref="B134:B135"/>
    <mergeCell ref="C134:C135"/>
    <mergeCell ref="D134:D135"/>
    <mergeCell ref="E134:E135"/>
    <mergeCell ref="F134:F135"/>
    <mergeCell ref="G134:G135"/>
    <mergeCell ref="AB126:AB127"/>
    <mergeCell ref="AC126:AC127"/>
    <mergeCell ref="AD126:AD127"/>
    <mergeCell ref="AE126:AE127"/>
    <mergeCell ref="AF126:AF127"/>
    <mergeCell ref="AG126:AG127"/>
    <mergeCell ref="V126:V127"/>
    <mergeCell ref="W126:W127"/>
    <mergeCell ref="X126:X127"/>
    <mergeCell ref="Y126:Y127"/>
    <mergeCell ref="Z126:Z127"/>
    <mergeCell ref="AA126:AA127"/>
    <mergeCell ref="P126:P127"/>
    <mergeCell ref="Q126:Q127"/>
    <mergeCell ref="R126:R127"/>
    <mergeCell ref="S126:S127"/>
    <mergeCell ref="T126:T127"/>
    <mergeCell ref="U126:U127"/>
    <mergeCell ref="J126:J127"/>
    <mergeCell ref="K126:K127"/>
    <mergeCell ref="L126:L127"/>
    <mergeCell ref="M126:M127"/>
    <mergeCell ref="N126:N127"/>
    <mergeCell ref="O126:O127"/>
    <mergeCell ref="AF134:AF135"/>
    <mergeCell ref="AG134:AG135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Z134:Z135"/>
    <mergeCell ref="AA134:AA135"/>
    <mergeCell ref="AB134:AB135"/>
    <mergeCell ref="AC134:AC135"/>
    <mergeCell ref="AD134:AD135"/>
    <mergeCell ref="AE134:AE135"/>
    <mergeCell ref="T134:T135"/>
    <mergeCell ref="U134:U135"/>
    <mergeCell ref="V134:V135"/>
    <mergeCell ref="W134:W135"/>
    <mergeCell ref="X134:X135"/>
    <mergeCell ref="Y134:Y135"/>
    <mergeCell ref="N134:N135"/>
    <mergeCell ref="O134:O135"/>
    <mergeCell ref="P134:P135"/>
    <mergeCell ref="Q134:Q135"/>
    <mergeCell ref="R134:R135"/>
    <mergeCell ref="S134:S135"/>
    <mergeCell ref="H134:H135"/>
    <mergeCell ref="I134:I135"/>
    <mergeCell ref="J134:J135"/>
    <mergeCell ref="K134:K135"/>
    <mergeCell ref="L138:L139"/>
    <mergeCell ref="M138:M139"/>
    <mergeCell ref="B138:B139"/>
    <mergeCell ref="C138:C139"/>
    <mergeCell ref="D138:D139"/>
    <mergeCell ref="E138:E139"/>
    <mergeCell ref="F138:F139"/>
    <mergeCell ref="G138:G139"/>
    <mergeCell ref="AB136:AB137"/>
    <mergeCell ref="AC136:AC137"/>
    <mergeCell ref="AD136:AD137"/>
    <mergeCell ref="AE136:AE137"/>
    <mergeCell ref="AF136:AF137"/>
    <mergeCell ref="AG136:AG137"/>
    <mergeCell ref="V136:V137"/>
    <mergeCell ref="W136:W137"/>
    <mergeCell ref="X136:X137"/>
    <mergeCell ref="Y136:Y137"/>
    <mergeCell ref="Z136:Z137"/>
    <mergeCell ref="AA136:AA137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AF138:AF139"/>
    <mergeCell ref="AG138:AG139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Z138:Z139"/>
    <mergeCell ref="AA138:AA139"/>
    <mergeCell ref="AB138:AB139"/>
    <mergeCell ref="AC138:AC139"/>
    <mergeCell ref="AD138:AD139"/>
    <mergeCell ref="AE138:AE139"/>
    <mergeCell ref="T138:T139"/>
    <mergeCell ref="U138:U139"/>
    <mergeCell ref="V138:V139"/>
    <mergeCell ref="W138:W139"/>
    <mergeCell ref="X138:X139"/>
    <mergeCell ref="Y138:Y139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48:L149"/>
    <mergeCell ref="M148:M149"/>
    <mergeCell ref="B148:B149"/>
    <mergeCell ref="C148:C149"/>
    <mergeCell ref="D148:D149"/>
    <mergeCell ref="E148:E149"/>
    <mergeCell ref="F148:F149"/>
    <mergeCell ref="G148:G149"/>
    <mergeCell ref="AB146:AB147"/>
    <mergeCell ref="AC146:AC147"/>
    <mergeCell ref="AD146:AD147"/>
    <mergeCell ref="AE146:AE147"/>
    <mergeCell ref="AF146:AF147"/>
    <mergeCell ref="AG146:AG147"/>
    <mergeCell ref="V146:V147"/>
    <mergeCell ref="W146:W147"/>
    <mergeCell ref="X146:X147"/>
    <mergeCell ref="Y146:Y147"/>
    <mergeCell ref="Z146:Z147"/>
    <mergeCell ref="AA146:AA147"/>
    <mergeCell ref="P146:P147"/>
    <mergeCell ref="Q146:Q147"/>
    <mergeCell ref="R146:R147"/>
    <mergeCell ref="S146:S147"/>
    <mergeCell ref="T146:T147"/>
    <mergeCell ref="U146:U147"/>
    <mergeCell ref="J146:J147"/>
    <mergeCell ref="K146:K147"/>
    <mergeCell ref="L146:L147"/>
    <mergeCell ref="M146:M147"/>
    <mergeCell ref="N146:N147"/>
    <mergeCell ref="O146:O147"/>
    <mergeCell ref="AF148:AF149"/>
    <mergeCell ref="AG148:AG149"/>
    <mergeCell ref="B150:B151"/>
    <mergeCell ref="C150:C151"/>
    <mergeCell ref="D150:D151"/>
    <mergeCell ref="E150:E151"/>
    <mergeCell ref="F150:F151"/>
    <mergeCell ref="G150:G151"/>
    <mergeCell ref="H150:H151"/>
    <mergeCell ref="I150:I151"/>
    <mergeCell ref="Z148:Z149"/>
    <mergeCell ref="AA148:AA149"/>
    <mergeCell ref="AB148:AB149"/>
    <mergeCell ref="AC148:AC149"/>
    <mergeCell ref="AD148:AD149"/>
    <mergeCell ref="AE148:AE149"/>
    <mergeCell ref="T148:T149"/>
    <mergeCell ref="U148:U149"/>
    <mergeCell ref="V148:V149"/>
    <mergeCell ref="W148:W149"/>
    <mergeCell ref="X148:X149"/>
    <mergeCell ref="Y148:Y149"/>
    <mergeCell ref="N148:N149"/>
    <mergeCell ref="O148:O149"/>
    <mergeCell ref="P148:P149"/>
    <mergeCell ref="Q148:Q149"/>
    <mergeCell ref="R148:R149"/>
    <mergeCell ref="S148:S149"/>
    <mergeCell ref="H148:H149"/>
    <mergeCell ref="I148:I149"/>
    <mergeCell ref="J148:J149"/>
    <mergeCell ref="K148:K149"/>
    <mergeCell ref="L158:L159"/>
    <mergeCell ref="M158:M159"/>
    <mergeCell ref="B158:B159"/>
    <mergeCell ref="C158:C159"/>
    <mergeCell ref="D158:D159"/>
    <mergeCell ref="E158:E159"/>
    <mergeCell ref="F158:F159"/>
    <mergeCell ref="G158:G159"/>
    <mergeCell ref="AB150:AB151"/>
    <mergeCell ref="AC150:AC151"/>
    <mergeCell ref="AD150:AD151"/>
    <mergeCell ref="AE150:AE151"/>
    <mergeCell ref="AF150:AF151"/>
    <mergeCell ref="AG150:AG151"/>
    <mergeCell ref="V150:V151"/>
    <mergeCell ref="W150:W151"/>
    <mergeCell ref="X150:X151"/>
    <mergeCell ref="Y150:Y151"/>
    <mergeCell ref="Z150:Z151"/>
    <mergeCell ref="AA150:AA151"/>
    <mergeCell ref="P150:P151"/>
    <mergeCell ref="Q150:Q151"/>
    <mergeCell ref="R150:R151"/>
    <mergeCell ref="S150:S151"/>
    <mergeCell ref="T150:T151"/>
    <mergeCell ref="U150:U151"/>
    <mergeCell ref="J150:J151"/>
    <mergeCell ref="K150:K151"/>
    <mergeCell ref="L150:L151"/>
    <mergeCell ref="M150:M151"/>
    <mergeCell ref="N150:N151"/>
    <mergeCell ref="O150:O151"/>
    <mergeCell ref="AF158:AF159"/>
    <mergeCell ref="AG158:AG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Z158:Z159"/>
    <mergeCell ref="AA158:AA159"/>
    <mergeCell ref="AB158:AB159"/>
    <mergeCell ref="AC158:AC159"/>
    <mergeCell ref="AD158:AD159"/>
    <mergeCell ref="AE158:AE159"/>
    <mergeCell ref="T158:T159"/>
    <mergeCell ref="U158:U159"/>
    <mergeCell ref="V158:V159"/>
    <mergeCell ref="W158:W159"/>
    <mergeCell ref="X158:X159"/>
    <mergeCell ref="Y158:Y159"/>
    <mergeCell ref="N158:N159"/>
    <mergeCell ref="O158:O159"/>
    <mergeCell ref="P158:P159"/>
    <mergeCell ref="Q158:Q159"/>
    <mergeCell ref="R158:R159"/>
    <mergeCell ref="S158:S159"/>
    <mergeCell ref="H158:H159"/>
    <mergeCell ref="I158:I159"/>
    <mergeCell ref="J158:J159"/>
    <mergeCell ref="K158:K159"/>
    <mergeCell ref="L162:L163"/>
    <mergeCell ref="M162:M163"/>
    <mergeCell ref="B162:B163"/>
    <mergeCell ref="C162:C163"/>
    <mergeCell ref="D162:D163"/>
    <mergeCell ref="E162:E163"/>
    <mergeCell ref="F162:F163"/>
    <mergeCell ref="G162:G163"/>
    <mergeCell ref="AB160:AB161"/>
    <mergeCell ref="AC160:AC161"/>
    <mergeCell ref="AD160:AD161"/>
    <mergeCell ref="AE160:AE161"/>
    <mergeCell ref="AF160:AF161"/>
    <mergeCell ref="AG160:AG161"/>
    <mergeCell ref="V160:V161"/>
    <mergeCell ref="W160:W161"/>
    <mergeCell ref="X160:X161"/>
    <mergeCell ref="Y160:Y161"/>
    <mergeCell ref="Z160:Z161"/>
    <mergeCell ref="AA160:AA161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AF162:AF163"/>
    <mergeCell ref="AG162:AG163"/>
    <mergeCell ref="B170:B171"/>
    <mergeCell ref="C170:C171"/>
    <mergeCell ref="D170:D171"/>
    <mergeCell ref="E170:E171"/>
    <mergeCell ref="F170:F171"/>
    <mergeCell ref="G170:G171"/>
    <mergeCell ref="H170:H171"/>
    <mergeCell ref="I170:I171"/>
    <mergeCell ref="Z162:Z163"/>
    <mergeCell ref="AA162:AA163"/>
    <mergeCell ref="AB162:AB163"/>
    <mergeCell ref="AC162:AC163"/>
    <mergeCell ref="AD162:AD163"/>
    <mergeCell ref="AE162:AE163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72:L173"/>
    <mergeCell ref="M172:M173"/>
    <mergeCell ref="B172:B173"/>
    <mergeCell ref="C172:C173"/>
    <mergeCell ref="D172:D173"/>
    <mergeCell ref="E172:E173"/>
    <mergeCell ref="F172:F173"/>
    <mergeCell ref="G172:G173"/>
    <mergeCell ref="AB170:AB171"/>
    <mergeCell ref="AC170:AC171"/>
    <mergeCell ref="AD170:AD171"/>
    <mergeCell ref="AE170:AE171"/>
    <mergeCell ref="AF170:AF171"/>
    <mergeCell ref="AG170:AG171"/>
    <mergeCell ref="V170:V171"/>
    <mergeCell ref="W170:W171"/>
    <mergeCell ref="X170:X171"/>
    <mergeCell ref="Y170:Y171"/>
    <mergeCell ref="Z170:Z171"/>
    <mergeCell ref="AA170:AA171"/>
    <mergeCell ref="P170:P171"/>
    <mergeCell ref="Q170:Q171"/>
    <mergeCell ref="R170:R171"/>
    <mergeCell ref="S170:S171"/>
    <mergeCell ref="T170:T171"/>
    <mergeCell ref="U170:U171"/>
    <mergeCell ref="J170:J171"/>
    <mergeCell ref="K170:K171"/>
    <mergeCell ref="L170:L171"/>
    <mergeCell ref="M170:M171"/>
    <mergeCell ref="N170:N171"/>
    <mergeCell ref="O170:O171"/>
    <mergeCell ref="AF172:AF173"/>
    <mergeCell ref="AG172:AG173"/>
    <mergeCell ref="B174:B175"/>
    <mergeCell ref="C174:C175"/>
    <mergeCell ref="D174:D175"/>
    <mergeCell ref="E174:E175"/>
    <mergeCell ref="F174:F175"/>
    <mergeCell ref="G174:G175"/>
    <mergeCell ref="H174:H175"/>
    <mergeCell ref="I174:I175"/>
    <mergeCell ref="Z172:Z173"/>
    <mergeCell ref="AA172:AA173"/>
    <mergeCell ref="AB172:AB173"/>
    <mergeCell ref="AC172:AC173"/>
    <mergeCell ref="AD172:AD173"/>
    <mergeCell ref="AE172:AE173"/>
    <mergeCell ref="T172:T173"/>
    <mergeCell ref="U172:U173"/>
    <mergeCell ref="V172:V173"/>
    <mergeCell ref="W172:W173"/>
    <mergeCell ref="X172:X173"/>
    <mergeCell ref="Y172:Y173"/>
    <mergeCell ref="N172:N173"/>
    <mergeCell ref="O172:O173"/>
    <mergeCell ref="P172:P173"/>
    <mergeCell ref="Q172:Q173"/>
    <mergeCell ref="R172:R173"/>
    <mergeCell ref="S172:S173"/>
    <mergeCell ref="H172:H173"/>
    <mergeCell ref="I172:I173"/>
    <mergeCell ref="J172:J173"/>
    <mergeCell ref="K172:K173"/>
    <mergeCell ref="AC174:AC175"/>
    <mergeCell ref="AD174:AD175"/>
    <mergeCell ref="AE174:AE175"/>
    <mergeCell ref="AF174:AF175"/>
    <mergeCell ref="AG174:AG175"/>
    <mergeCell ref="V174:V175"/>
    <mergeCell ref="W174:W175"/>
    <mergeCell ref="X174:X175"/>
    <mergeCell ref="Y174:Y175"/>
    <mergeCell ref="Z174:Z175"/>
    <mergeCell ref="AA174:AA175"/>
    <mergeCell ref="P174:P175"/>
    <mergeCell ref="Q174:Q175"/>
    <mergeCell ref="R174:R175"/>
    <mergeCell ref="S174:S175"/>
    <mergeCell ref="T174:T175"/>
    <mergeCell ref="U174:U175"/>
    <mergeCell ref="M183:O183"/>
    <mergeCell ref="Q183:S183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C179:E179"/>
    <mergeCell ref="C181:F181"/>
    <mergeCell ref="C182:F182"/>
    <mergeCell ref="H182:L182"/>
    <mergeCell ref="C183:F183"/>
    <mergeCell ref="H183:L183"/>
    <mergeCell ref="AB174:AB175"/>
    <mergeCell ref="J174:J175"/>
    <mergeCell ref="K174:K175"/>
    <mergeCell ref="L174:L175"/>
    <mergeCell ref="M174:M175"/>
    <mergeCell ref="N174:N175"/>
    <mergeCell ref="O174:O175"/>
    <mergeCell ref="L193:L194"/>
    <mergeCell ref="M193:M194"/>
    <mergeCell ref="B193:B194"/>
    <mergeCell ref="C193:C194"/>
    <mergeCell ref="D193:D194"/>
    <mergeCell ref="E193:E194"/>
    <mergeCell ref="F193:F194"/>
    <mergeCell ref="G193:G194"/>
    <mergeCell ref="AB191:AB192"/>
    <mergeCell ref="AC191:AC192"/>
    <mergeCell ref="AD191:AD192"/>
    <mergeCell ref="AE191:AE192"/>
    <mergeCell ref="AF191:AF192"/>
    <mergeCell ref="AG191:AG192"/>
    <mergeCell ref="V191:V192"/>
    <mergeCell ref="W191:W192"/>
    <mergeCell ref="X191:X192"/>
    <mergeCell ref="Y191:Y192"/>
    <mergeCell ref="Z191:Z192"/>
    <mergeCell ref="AA191:AA192"/>
    <mergeCell ref="P191:P192"/>
    <mergeCell ref="Q191:Q192"/>
    <mergeCell ref="R191:R192"/>
    <mergeCell ref="S191:S192"/>
    <mergeCell ref="T191:T192"/>
    <mergeCell ref="U191:U192"/>
    <mergeCell ref="J191:J192"/>
    <mergeCell ref="K191:K192"/>
    <mergeCell ref="L191:L192"/>
    <mergeCell ref="M191:M192"/>
    <mergeCell ref="N191:N192"/>
    <mergeCell ref="O191:O192"/>
    <mergeCell ref="AF193:AF194"/>
    <mergeCell ref="AG193:AG194"/>
    <mergeCell ref="B195:B196"/>
    <mergeCell ref="C195:C196"/>
    <mergeCell ref="D195:D196"/>
    <mergeCell ref="E195:E196"/>
    <mergeCell ref="F195:F196"/>
    <mergeCell ref="G195:G196"/>
    <mergeCell ref="H195:H196"/>
    <mergeCell ref="I195:I196"/>
    <mergeCell ref="Z193:Z194"/>
    <mergeCell ref="AA193:AA194"/>
    <mergeCell ref="AB193:AB194"/>
    <mergeCell ref="AC193:AC194"/>
    <mergeCell ref="AD193:AD194"/>
    <mergeCell ref="AE193:AE194"/>
    <mergeCell ref="T193:T194"/>
    <mergeCell ref="U193:U194"/>
    <mergeCell ref="V193:V194"/>
    <mergeCell ref="W193:W194"/>
    <mergeCell ref="X193:X194"/>
    <mergeCell ref="Y193:Y194"/>
    <mergeCell ref="N193:N194"/>
    <mergeCell ref="O193:O194"/>
    <mergeCell ref="P193:P194"/>
    <mergeCell ref="Q193:Q194"/>
    <mergeCell ref="R193:R194"/>
    <mergeCell ref="S193:S194"/>
    <mergeCell ref="H193:H194"/>
    <mergeCell ref="I193:I194"/>
    <mergeCell ref="J193:J194"/>
    <mergeCell ref="K193:K194"/>
    <mergeCell ref="L203:L204"/>
    <mergeCell ref="M203:M204"/>
    <mergeCell ref="B203:B204"/>
    <mergeCell ref="C203:C204"/>
    <mergeCell ref="D203:D204"/>
    <mergeCell ref="E203:E204"/>
    <mergeCell ref="F203:F204"/>
    <mergeCell ref="G203:G204"/>
    <mergeCell ref="AB195:AB196"/>
    <mergeCell ref="AC195:AC196"/>
    <mergeCell ref="AD195:AD196"/>
    <mergeCell ref="AE195:AE196"/>
    <mergeCell ref="AF195:AF196"/>
    <mergeCell ref="AG195:AG196"/>
    <mergeCell ref="V195:V196"/>
    <mergeCell ref="W195:W196"/>
    <mergeCell ref="X195:X196"/>
    <mergeCell ref="Y195:Y196"/>
    <mergeCell ref="Z195:Z196"/>
    <mergeCell ref="AA195:AA196"/>
    <mergeCell ref="P195:P196"/>
    <mergeCell ref="Q195:Q196"/>
    <mergeCell ref="R195:R196"/>
    <mergeCell ref="S195:S196"/>
    <mergeCell ref="T195:T196"/>
    <mergeCell ref="U195:U196"/>
    <mergeCell ref="J195:J196"/>
    <mergeCell ref="K195:K196"/>
    <mergeCell ref="L195:L196"/>
    <mergeCell ref="M195:M196"/>
    <mergeCell ref="N195:N196"/>
    <mergeCell ref="O195:O196"/>
    <mergeCell ref="AF203:AF204"/>
    <mergeCell ref="AG203:AG204"/>
    <mergeCell ref="B205:B206"/>
    <mergeCell ref="C205:C206"/>
    <mergeCell ref="D205:D206"/>
    <mergeCell ref="E205:E206"/>
    <mergeCell ref="F205:F206"/>
    <mergeCell ref="G205:G206"/>
    <mergeCell ref="H205:H206"/>
    <mergeCell ref="I205:I206"/>
    <mergeCell ref="Z203:Z204"/>
    <mergeCell ref="AA203:AA204"/>
    <mergeCell ref="AB203:AB204"/>
    <mergeCell ref="AC203:AC204"/>
    <mergeCell ref="AD203:AD204"/>
    <mergeCell ref="AE203:AE204"/>
    <mergeCell ref="T203:T204"/>
    <mergeCell ref="U203:U204"/>
    <mergeCell ref="V203:V204"/>
    <mergeCell ref="W203:W204"/>
    <mergeCell ref="X203:X204"/>
    <mergeCell ref="Y203:Y204"/>
    <mergeCell ref="N203:N204"/>
    <mergeCell ref="O203:O204"/>
    <mergeCell ref="P203:P204"/>
    <mergeCell ref="Q203:Q204"/>
    <mergeCell ref="R203:R204"/>
    <mergeCell ref="S203:S204"/>
    <mergeCell ref="H203:H204"/>
    <mergeCell ref="I203:I204"/>
    <mergeCell ref="J203:J204"/>
    <mergeCell ref="K203:K204"/>
    <mergeCell ref="L207:L208"/>
    <mergeCell ref="M207:M208"/>
    <mergeCell ref="B207:B208"/>
    <mergeCell ref="C207:C208"/>
    <mergeCell ref="D207:D208"/>
    <mergeCell ref="E207:E208"/>
    <mergeCell ref="F207:F208"/>
    <mergeCell ref="G207:G208"/>
    <mergeCell ref="AB205:AB206"/>
    <mergeCell ref="AC205:AC206"/>
    <mergeCell ref="AD205:AD206"/>
    <mergeCell ref="AE205:AE206"/>
    <mergeCell ref="AF205:AF206"/>
    <mergeCell ref="AG205:AG206"/>
    <mergeCell ref="V205:V206"/>
    <mergeCell ref="W205:W206"/>
    <mergeCell ref="X205:X206"/>
    <mergeCell ref="Y205:Y206"/>
    <mergeCell ref="Z205:Z206"/>
    <mergeCell ref="AA205:AA206"/>
    <mergeCell ref="P205:P206"/>
    <mergeCell ref="Q205:Q206"/>
    <mergeCell ref="R205:R206"/>
    <mergeCell ref="S205:S206"/>
    <mergeCell ref="T205:T206"/>
    <mergeCell ref="U205:U206"/>
    <mergeCell ref="J205:J206"/>
    <mergeCell ref="K205:K206"/>
    <mergeCell ref="L205:L206"/>
    <mergeCell ref="M205:M206"/>
    <mergeCell ref="N205:N206"/>
    <mergeCell ref="O205:O206"/>
    <mergeCell ref="AF207:AF208"/>
    <mergeCell ref="AG207:AG208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Z207:Z208"/>
    <mergeCell ref="AA207:AA208"/>
    <mergeCell ref="AB207:AB208"/>
    <mergeCell ref="AC207:AC208"/>
    <mergeCell ref="AD207:AD208"/>
    <mergeCell ref="AE207:AE208"/>
    <mergeCell ref="T207:T208"/>
    <mergeCell ref="U207:U208"/>
    <mergeCell ref="V207:V208"/>
    <mergeCell ref="W207:W208"/>
    <mergeCell ref="X207:X208"/>
    <mergeCell ref="Y207:Y208"/>
    <mergeCell ref="N207:N208"/>
    <mergeCell ref="O207:O208"/>
    <mergeCell ref="P207:P208"/>
    <mergeCell ref="Q207:Q208"/>
    <mergeCell ref="R207:R208"/>
    <mergeCell ref="S207:S208"/>
    <mergeCell ref="H207:H208"/>
    <mergeCell ref="I207:I208"/>
    <mergeCell ref="J207:J208"/>
    <mergeCell ref="K207:K208"/>
    <mergeCell ref="L217:L218"/>
    <mergeCell ref="M217:M218"/>
    <mergeCell ref="B217:B218"/>
    <mergeCell ref="C217:C218"/>
    <mergeCell ref="D217:D218"/>
    <mergeCell ref="E217:E218"/>
    <mergeCell ref="F217:F218"/>
    <mergeCell ref="G217:G218"/>
    <mergeCell ref="AB215:AB216"/>
    <mergeCell ref="AC215:AC216"/>
    <mergeCell ref="AD215:AD216"/>
    <mergeCell ref="AE215:AE216"/>
    <mergeCell ref="AF215:AF216"/>
    <mergeCell ref="AG215:AG216"/>
    <mergeCell ref="V215:V216"/>
    <mergeCell ref="W215:W216"/>
    <mergeCell ref="X215:X216"/>
    <mergeCell ref="Y215:Y216"/>
    <mergeCell ref="Z215:Z216"/>
    <mergeCell ref="AA215:AA216"/>
    <mergeCell ref="P215:P216"/>
    <mergeCell ref="Q215:Q216"/>
    <mergeCell ref="R215:R216"/>
    <mergeCell ref="S215:S216"/>
    <mergeCell ref="T215:T216"/>
    <mergeCell ref="U215:U216"/>
    <mergeCell ref="J215:J216"/>
    <mergeCell ref="K215:K216"/>
    <mergeCell ref="L215:L216"/>
    <mergeCell ref="M215:M216"/>
    <mergeCell ref="N215:N216"/>
    <mergeCell ref="O215:O216"/>
    <mergeCell ref="AF217:AF218"/>
    <mergeCell ref="AG217:AG218"/>
    <mergeCell ref="B219:B220"/>
    <mergeCell ref="C219:C220"/>
    <mergeCell ref="D219:D220"/>
    <mergeCell ref="E219:E220"/>
    <mergeCell ref="F219:F220"/>
    <mergeCell ref="G219:G220"/>
    <mergeCell ref="H219:H220"/>
    <mergeCell ref="I219:I220"/>
    <mergeCell ref="Z217:Z218"/>
    <mergeCell ref="AA217:AA218"/>
    <mergeCell ref="AB217:AB218"/>
    <mergeCell ref="AC217:AC218"/>
    <mergeCell ref="AD217:AD218"/>
    <mergeCell ref="AE217:AE218"/>
    <mergeCell ref="T217:T218"/>
    <mergeCell ref="U217:U218"/>
    <mergeCell ref="V217:V218"/>
    <mergeCell ref="W217:W218"/>
    <mergeCell ref="X217:X218"/>
    <mergeCell ref="Y217:Y218"/>
    <mergeCell ref="N217:N218"/>
    <mergeCell ref="O217:O218"/>
    <mergeCell ref="P217:P218"/>
    <mergeCell ref="Q217:Q218"/>
    <mergeCell ref="R217:R218"/>
    <mergeCell ref="S217:S218"/>
    <mergeCell ref="H217:H218"/>
    <mergeCell ref="I217:I218"/>
    <mergeCell ref="J217:J218"/>
    <mergeCell ref="K217:K218"/>
    <mergeCell ref="L227:L228"/>
    <mergeCell ref="M227:M228"/>
    <mergeCell ref="B227:B228"/>
    <mergeCell ref="C227:C228"/>
    <mergeCell ref="D227:D228"/>
    <mergeCell ref="E227:E228"/>
    <mergeCell ref="F227:F228"/>
    <mergeCell ref="G227:G228"/>
    <mergeCell ref="AB219:AB220"/>
    <mergeCell ref="AC219:AC220"/>
    <mergeCell ref="AD219:AD220"/>
    <mergeCell ref="AE219:AE220"/>
    <mergeCell ref="AF219:AF220"/>
    <mergeCell ref="AG219:AG220"/>
    <mergeCell ref="V219:V220"/>
    <mergeCell ref="W219:W220"/>
    <mergeCell ref="X219:X220"/>
    <mergeCell ref="Y219:Y220"/>
    <mergeCell ref="Z219:Z220"/>
    <mergeCell ref="AA219:AA220"/>
    <mergeCell ref="P219:P220"/>
    <mergeCell ref="Q219:Q220"/>
    <mergeCell ref="R219:R220"/>
    <mergeCell ref="S219:S220"/>
    <mergeCell ref="T219:T220"/>
    <mergeCell ref="U219:U220"/>
    <mergeCell ref="J219:J220"/>
    <mergeCell ref="K219:K220"/>
    <mergeCell ref="L219:L220"/>
    <mergeCell ref="M219:M220"/>
    <mergeCell ref="N219:N220"/>
    <mergeCell ref="O219:O220"/>
    <mergeCell ref="AF227:AF228"/>
    <mergeCell ref="AG227:AG228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Z227:Z228"/>
    <mergeCell ref="AA227:AA228"/>
    <mergeCell ref="AB227:AB228"/>
    <mergeCell ref="AC227:AC228"/>
    <mergeCell ref="AD227:AD228"/>
    <mergeCell ref="AE227:AE228"/>
    <mergeCell ref="T227:T228"/>
    <mergeCell ref="U227:U228"/>
    <mergeCell ref="V227:V228"/>
    <mergeCell ref="W227:W228"/>
    <mergeCell ref="X227:X228"/>
    <mergeCell ref="Y227:Y228"/>
    <mergeCell ref="N227:N228"/>
    <mergeCell ref="O227:O228"/>
    <mergeCell ref="P227:P228"/>
    <mergeCell ref="Q227:Q228"/>
    <mergeCell ref="R227:R228"/>
    <mergeCell ref="S227:S228"/>
    <mergeCell ref="H227:H228"/>
    <mergeCell ref="I227:I228"/>
    <mergeCell ref="J227:J228"/>
    <mergeCell ref="K227:K228"/>
    <mergeCell ref="L231:L232"/>
    <mergeCell ref="M231:M232"/>
    <mergeCell ref="B231:B232"/>
    <mergeCell ref="C231:C232"/>
    <mergeCell ref="D231:D232"/>
    <mergeCell ref="E231:E232"/>
    <mergeCell ref="F231:F232"/>
    <mergeCell ref="G231:G232"/>
    <mergeCell ref="AB229:AB230"/>
    <mergeCell ref="AC229:AC230"/>
    <mergeCell ref="AD229:AD230"/>
    <mergeCell ref="AE229:AE230"/>
    <mergeCell ref="AF229:AF230"/>
    <mergeCell ref="AG229:AG230"/>
    <mergeCell ref="V229:V230"/>
    <mergeCell ref="W229:W230"/>
    <mergeCell ref="X229:X230"/>
    <mergeCell ref="Y229:Y230"/>
    <mergeCell ref="Z229:Z230"/>
    <mergeCell ref="AA229:AA230"/>
    <mergeCell ref="P229:P230"/>
    <mergeCell ref="Q229:Q230"/>
    <mergeCell ref="R229:R230"/>
    <mergeCell ref="S229:S230"/>
    <mergeCell ref="T229:T230"/>
    <mergeCell ref="U229:U230"/>
    <mergeCell ref="J229:J230"/>
    <mergeCell ref="K229:K230"/>
    <mergeCell ref="L229:L230"/>
    <mergeCell ref="M229:M230"/>
    <mergeCell ref="N229:N230"/>
    <mergeCell ref="O229:O230"/>
    <mergeCell ref="AF231:AF232"/>
    <mergeCell ref="AG231:AG232"/>
    <mergeCell ref="B239:B240"/>
    <mergeCell ref="C239:C240"/>
    <mergeCell ref="D239:D240"/>
    <mergeCell ref="E239:E240"/>
    <mergeCell ref="F239:F240"/>
    <mergeCell ref="G239:G240"/>
    <mergeCell ref="H239:H240"/>
    <mergeCell ref="I239:I240"/>
    <mergeCell ref="Z231:Z232"/>
    <mergeCell ref="AA231:AA232"/>
    <mergeCell ref="AB231:AB232"/>
    <mergeCell ref="AC231:AC232"/>
    <mergeCell ref="AD231:AD232"/>
    <mergeCell ref="AE231:AE232"/>
    <mergeCell ref="T231:T232"/>
    <mergeCell ref="U231:U232"/>
    <mergeCell ref="V231:V232"/>
    <mergeCell ref="W231:W232"/>
    <mergeCell ref="X231:X232"/>
    <mergeCell ref="Y231:Y232"/>
    <mergeCell ref="N231:N232"/>
    <mergeCell ref="O231:O232"/>
    <mergeCell ref="P231:P232"/>
    <mergeCell ref="Q231:Q232"/>
    <mergeCell ref="R231:R232"/>
    <mergeCell ref="S231:S232"/>
    <mergeCell ref="H231:H232"/>
    <mergeCell ref="I231:I232"/>
    <mergeCell ref="J231:J232"/>
    <mergeCell ref="K231:K232"/>
    <mergeCell ref="L241:L242"/>
    <mergeCell ref="M241:M242"/>
    <mergeCell ref="B241:B242"/>
    <mergeCell ref="C241:C242"/>
    <mergeCell ref="D241:D242"/>
    <mergeCell ref="E241:E242"/>
    <mergeCell ref="F241:F242"/>
    <mergeCell ref="G241:G242"/>
    <mergeCell ref="AB239:AB240"/>
    <mergeCell ref="AC239:AC240"/>
    <mergeCell ref="AD239:AD240"/>
    <mergeCell ref="AE239:AE240"/>
    <mergeCell ref="AF239:AF240"/>
    <mergeCell ref="AG239:AG240"/>
    <mergeCell ref="V239:V240"/>
    <mergeCell ref="W239:W240"/>
    <mergeCell ref="X239:X240"/>
    <mergeCell ref="Y239:Y240"/>
    <mergeCell ref="Z239:Z240"/>
    <mergeCell ref="AA239:AA240"/>
    <mergeCell ref="P239:P240"/>
    <mergeCell ref="Q239:Q240"/>
    <mergeCell ref="R239:R240"/>
    <mergeCell ref="S239:S240"/>
    <mergeCell ref="T239:T240"/>
    <mergeCell ref="U239:U240"/>
    <mergeCell ref="J239:J240"/>
    <mergeCell ref="K239:K240"/>
    <mergeCell ref="L239:L240"/>
    <mergeCell ref="M239:M240"/>
    <mergeCell ref="N239:N240"/>
    <mergeCell ref="O239:O240"/>
    <mergeCell ref="AF241:AF242"/>
    <mergeCell ref="AG241:AG242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Z241:Z242"/>
    <mergeCell ref="AA241:AA242"/>
    <mergeCell ref="AB241:AB242"/>
    <mergeCell ref="AC241:AC242"/>
    <mergeCell ref="AD241:AD242"/>
    <mergeCell ref="AE241:AE242"/>
    <mergeCell ref="T241:T242"/>
    <mergeCell ref="U241:U242"/>
    <mergeCell ref="V241:V242"/>
    <mergeCell ref="W241:W242"/>
    <mergeCell ref="X241:X242"/>
    <mergeCell ref="Y241:Y242"/>
    <mergeCell ref="N241:N242"/>
    <mergeCell ref="O241:O242"/>
    <mergeCell ref="P241:P242"/>
    <mergeCell ref="Q241:Q242"/>
    <mergeCell ref="R241:R242"/>
    <mergeCell ref="S241:S242"/>
    <mergeCell ref="H241:H242"/>
    <mergeCell ref="I241:I242"/>
    <mergeCell ref="J241:J242"/>
    <mergeCell ref="K241:K242"/>
    <mergeCell ref="L251:L252"/>
    <mergeCell ref="M251:M252"/>
    <mergeCell ref="B251:B252"/>
    <mergeCell ref="C251:C252"/>
    <mergeCell ref="D251:D252"/>
    <mergeCell ref="E251:E252"/>
    <mergeCell ref="F251:F252"/>
    <mergeCell ref="G251:G252"/>
    <mergeCell ref="AB243:AB244"/>
    <mergeCell ref="AC243:AC244"/>
    <mergeCell ref="AD243:AD244"/>
    <mergeCell ref="AE243:AE244"/>
    <mergeCell ref="AF243:AF244"/>
    <mergeCell ref="AG243:AG244"/>
    <mergeCell ref="V243:V244"/>
    <mergeCell ref="W243:W244"/>
    <mergeCell ref="X243:X244"/>
    <mergeCell ref="Y243:Y244"/>
    <mergeCell ref="Z243:Z244"/>
    <mergeCell ref="AA243:AA244"/>
    <mergeCell ref="P243:P244"/>
    <mergeCell ref="Q243:Q244"/>
    <mergeCell ref="R243:R244"/>
    <mergeCell ref="S243:S244"/>
    <mergeCell ref="T243:T244"/>
    <mergeCell ref="U243:U244"/>
    <mergeCell ref="J243:J244"/>
    <mergeCell ref="K243:K244"/>
    <mergeCell ref="L243:L244"/>
    <mergeCell ref="M243:M244"/>
    <mergeCell ref="N243:N244"/>
    <mergeCell ref="O243:O244"/>
    <mergeCell ref="AF251:AF252"/>
    <mergeCell ref="AG251:AG252"/>
    <mergeCell ref="B253:B254"/>
    <mergeCell ref="C253:C254"/>
    <mergeCell ref="D253:D254"/>
    <mergeCell ref="E253:E254"/>
    <mergeCell ref="F253:F254"/>
    <mergeCell ref="G253:G254"/>
    <mergeCell ref="H253:H254"/>
    <mergeCell ref="I253:I254"/>
    <mergeCell ref="Z251:Z252"/>
    <mergeCell ref="AA251:AA252"/>
    <mergeCell ref="AB251:AB252"/>
    <mergeCell ref="AC251:AC252"/>
    <mergeCell ref="AD251:AD252"/>
    <mergeCell ref="AE251:AE252"/>
    <mergeCell ref="T251:T252"/>
    <mergeCell ref="U251:U252"/>
    <mergeCell ref="V251:V252"/>
    <mergeCell ref="W251:W252"/>
    <mergeCell ref="X251:X252"/>
    <mergeCell ref="Y251:Y252"/>
    <mergeCell ref="N251:N252"/>
    <mergeCell ref="O251:O252"/>
    <mergeCell ref="P251:P252"/>
    <mergeCell ref="Q251:Q252"/>
    <mergeCell ref="R251:R252"/>
    <mergeCell ref="S251:S252"/>
    <mergeCell ref="H251:H252"/>
    <mergeCell ref="I251:I252"/>
    <mergeCell ref="J251:J252"/>
    <mergeCell ref="K251:K252"/>
    <mergeCell ref="L255:L256"/>
    <mergeCell ref="M255:M256"/>
    <mergeCell ref="B255:B256"/>
    <mergeCell ref="C255:C256"/>
    <mergeCell ref="D255:D256"/>
    <mergeCell ref="E255:E256"/>
    <mergeCell ref="F255:F256"/>
    <mergeCell ref="G255:G256"/>
    <mergeCell ref="AB253:AB254"/>
    <mergeCell ref="AC253:AC254"/>
    <mergeCell ref="AD253:AD254"/>
    <mergeCell ref="AE253:AE254"/>
    <mergeCell ref="AF253:AF254"/>
    <mergeCell ref="AG253:AG254"/>
    <mergeCell ref="V253:V254"/>
    <mergeCell ref="W253:W254"/>
    <mergeCell ref="X253:X254"/>
    <mergeCell ref="Y253:Y254"/>
    <mergeCell ref="Z253:Z254"/>
    <mergeCell ref="AA253:AA254"/>
    <mergeCell ref="P253:P254"/>
    <mergeCell ref="Q253:Q254"/>
    <mergeCell ref="R253:R254"/>
    <mergeCell ref="S253:S254"/>
    <mergeCell ref="T253:T254"/>
    <mergeCell ref="U253:U254"/>
    <mergeCell ref="J253:J254"/>
    <mergeCell ref="K253:K254"/>
    <mergeCell ref="L253:L254"/>
    <mergeCell ref="M253:M254"/>
    <mergeCell ref="N253:N254"/>
    <mergeCell ref="O253:O254"/>
    <mergeCell ref="AF255:AF256"/>
    <mergeCell ref="AG255:AG256"/>
    <mergeCell ref="B263:B264"/>
    <mergeCell ref="C263:C264"/>
    <mergeCell ref="D263:D264"/>
    <mergeCell ref="E263:E264"/>
    <mergeCell ref="F263:F264"/>
    <mergeCell ref="G263:G264"/>
    <mergeCell ref="H263:H264"/>
    <mergeCell ref="I263:I264"/>
    <mergeCell ref="Z255:Z256"/>
    <mergeCell ref="AA255:AA256"/>
    <mergeCell ref="AB255:AB256"/>
    <mergeCell ref="AC255:AC256"/>
    <mergeCell ref="AD255:AD256"/>
    <mergeCell ref="AE255:AE256"/>
    <mergeCell ref="T255:T256"/>
    <mergeCell ref="U255:U256"/>
    <mergeCell ref="V255:V256"/>
    <mergeCell ref="W255:W256"/>
    <mergeCell ref="X255:X256"/>
    <mergeCell ref="Y255:Y256"/>
    <mergeCell ref="N255:N256"/>
    <mergeCell ref="O255:O256"/>
    <mergeCell ref="P255:P256"/>
    <mergeCell ref="Q255:Q256"/>
    <mergeCell ref="R255:R256"/>
    <mergeCell ref="S255:S256"/>
    <mergeCell ref="H255:H256"/>
    <mergeCell ref="I255:I256"/>
    <mergeCell ref="J255:J256"/>
    <mergeCell ref="K255:K256"/>
    <mergeCell ref="L265:L266"/>
    <mergeCell ref="M265:M266"/>
    <mergeCell ref="B265:B266"/>
    <mergeCell ref="C265:C266"/>
    <mergeCell ref="D265:D266"/>
    <mergeCell ref="E265:E266"/>
    <mergeCell ref="F265:F266"/>
    <mergeCell ref="G265:G266"/>
    <mergeCell ref="AB263:AB264"/>
    <mergeCell ref="AC263:AC264"/>
    <mergeCell ref="AD263:AD264"/>
    <mergeCell ref="AE263:AE264"/>
    <mergeCell ref="AF263:AF264"/>
    <mergeCell ref="AG263:AG264"/>
    <mergeCell ref="V263:V264"/>
    <mergeCell ref="W263:W264"/>
    <mergeCell ref="X263:X264"/>
    <mergeCell ref="Y263:Y264"/>
    <mergeCell ref="Z263:Z264"/>
    <mergeCell ref="AA263:AA264"/>
    <mergeCell ref="P263:P264"/>
    <mergeCell ref="Q263:Q264"/>
    <mergeCell ref="R263:R264"/>
    <mergeCell ref="S263:S264"/>
    <mergeCell ref="T263:T264"/>
    <mergeCell ref="U263:U264"/>
    <mergeCell ref="J263:J264"/>
    <mergeCell ref="K263:K264"/>
    <mergeCell ref="L263:L264"/>
    <mergeCell ref="M263:M264"/>
    <mergeCell ref="N263:N264"/>
    <mergeCell ref="O263:O264"/>
    <mergeCell ref="AF265:AF266"/>
    <mergeCell ref="AG265:AG266"/>
    <mergeCell ref="B267:B268"/>
    <mergeCell ref="C267:C268"/>
    <mergeCell ref="D267:D268"/>
    <mergeCell ref="E267:E268"/>
    <mergeCell ref="F267:F268"/>
    <mergeCell ref="G267:G268"/>
    <mergeCell ref="H267:H268"/>
    <mergeCell ref="I267:I268"/>
    <mergeCell ref="Z265:Z266"/>
    <mergeCell ref="AA265:AA266"/>
    <mergeCell ref="AB265:AB266"/>
    <mergeCell ref="AC265:AC266"/>
    <mergeCell ref="AD265:AD266"/>
    <mergeCell ref="AE265:AE266"/>
    <mergeCell ref="T265:T266"/>
    <mergeCell ref="U265:U266"/>
    <mergeCell ref="V265:V266"/>
    <mergeCell ref="W265:W266"/>
    <mergeCell ref="X265:X266"/>
    <mergeCell ref="Y265:Y266"/>
    <mergeCell ref="N265:N266"/>
    <mergeCell ref="O265:O266"/>
    <mergeCell ref="P265:P266"/>
    <mergeCell ref="Q265:Q266"/>
    <mergeCell ref="R265:R266"/>
    <mergeCell ref="S265:S266"/>
    <mergeCell ref="H265:H266"/>
    <mergeCell ref="I265:I266"/>
    <mergeCell ref="J265:J266"/>
    <mergeCell ref="K265:K266"/>
    <mergeCell ref="AC267:AC268"/>
    <mergeCell ref="AD267:AD268"/>
    <mergeCell ref="AE267:AE268"/>
    <mergeCell ref="AF267:AF268"/>
    <mergeCell ref="AG267:AG268"/>
    <mergeCell ref="V267:V268"/>
    <mergeCell ref="W267:W268"/>
    <mergeCell ref="X267:X268"/>
    <mergeCell ref="Y267:Y268"/>
    <mergeCell ref="Z267:Z268"/>
    <mergeCell ref="AA267:AA268"/>
    <mergeCell ref="P267:P268"/>
    <mergeCell ref="Q267:Q268"/>
    <mergeCell ref="R267:R268"/>
    <mergeCell ref="S267:S268"/>
    <mergeCell ref="T267:T268"/>
    <mergeCell ref="U267:U268"/>
    <mergeCell ref="M276:O276"/>
    <mergeCell ref="Q276:S276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C272:E272"/>
    <mergeCell ref="C274:F274"/>
    <mergeCell ref="C275:F275"/>
    <mergeCell ref="H275:L275"/>
    <mergeCell ref="C276:F276"/>
    <mergeCell ref="H276:L276"/>
    <mergeCell ref="AB267:AB268"/>
    <mergeCell ref="J267:J268"/>
    <mergeCell ref="K267:K268"/>
    <mergeCell ref="L267:L268"/>
    <mergeCell ref="M267:M268"/>
    <mergeCell ref="N267:N268"/>
    <mergeCell ref="O267:O268"/>
    <mergeCell ref="L286:L287"/>
    <mergeCell ref="M286:M287"/>
    <mergeCell ref="B286:B287"/>
    <mergeCell ref="C286:C287"/>
    <mergeCell ref="D286:D287"/>
    <mergeCell ref="E286:E287"/>
    <mergeCell ref="F286:F287"/>
    <mergeCell ref="G286:G287"/>
    <mergeCell ref="AB284:AB285"/>
    <mergeCell ref="AC284:AC285"/>
    <mergeCell ref="AD284:AD285"/>
    <mergeCell ref="AE284:AE285"/>
    <mergeCell ref="AF284:AF285"/>
    <mergeCell ref="AG284:AG285"/>
    <mergeCell ref="V284:V285"/>
    <mergeCell ref="W284:W285"/>
    <mergeCell ref="X284:X285"/>
    <mergeCell ref="Y284:Y285"/>
    <mergeCell ref="Z284:Z285"/>
    <mergeCell ref="AA284:AA285"/>
    <mergeCell ref="P284:P285"/>
    <mergeCell ref="Q284:Q285"/>
    <mergeCell ref="R284:R285"/>
    <mergeCell ref="S284:S285"/>
    <mergeCell ref="T284:T285"/>
    <mergeCell ref="U284:U285"/>
    <mergeCell ref="J284:J285"/>
    <mergeCell ref="K284:K285"/>
    <mergeCell ref="L284:L285"/>
    <mergeCell ref="M284:M285"/>
    <mergeCell ref="N284:N285"/>
    <mergeCell ref="O284:O285"/>
    <mergeCell ref="AF286:AF287"/>
    <mergeCell ref="AG286:AG287"/>
    <mergeCell ref="B288:B289"/>
    <mergeCell ref="C288:C289"/>
    <mergeCell ref="D288:D289"/>
    <mergeCell ref="E288:E289"/>
    <mergeCell ref="F288:F289"/>
    <mergeCell ref="G288:G289"/>
    <mergeCell ref="H288:H289"/>
    <mergeCell ref="I288:I289"/>
    <mergeCell ref="Z286:Z287"/>
    <mergeCell ref="AA286:AA287"/>
    <mergeCell ref="AB286:AB287"/>
    <mergeCell ref="AC286:AC287"/>
    <mergeCell ref="AD286:AD287"/>
    <mergeCell ref="AE286:AE287"/>
    <mergeCell ref="T286:T287"/>
    <mergeCell ref="U286:U287"/>
    <mergeCell ref="V286:V287"/>
    <mergeCell ref="W286:W287"/>
    <mergeCell ref="X286:X287"/>
    <mergeCell ref="Y286:Y287"/>
    <mergeCell ref="N286:N287"/>
    <mergeCell ref="O286:O287"/>
    <mergeCell ref="P286:P287"/>
    <mergeCell ref="Q286:Q287"/>
    <mergeCell ref="R286:R287"/>
    <mergeCell ref="S286:S287"/>
    <mergeCell ref="H286:H287"/>
    <mergeCell ref="I286:I287"/>
    <mergeCell ref="J286:J287"/>
    <mergeCell ref="K286:K287"/>
    <mergeCell ref="L296:L297"/>
    <mergeCell ref="M296:M297"/>
    <mergeCell ref="B296:B297"/>
    <mergeCell ref="C296:C297"/>
    <mergeCell ref="D296:D297"/>
    <mergeCell ref="E296:E297"/>
    <mergeCell ref="F296:F297"/>
    <mergeCell ref="G296:G297"/>
    <mergeCell ref="AB288:AB289"/>
    <mergeCell ref="AC288:AC289"/>
    <mergeCell ref="AD288:AD289"/>
    <mergeCell ref="AE288:AE289"/>
    <mergeCell ref="AF288:AF289"/>
    <mergeCell ref="AG288:AG289"/>
    <mergeCell ref="V288:V289"/>
    <mergeCell ref="W288:W289"/>
    <mergeCell ref="X288:X289"/>
    <mergeCell ref="Y288:Y289"/>
    <mergeCell ref="Z288:Z289"/>
    <mergeCell ref="AA288:AA289"/>
    <mergeCell ref="P288:P289"/>
    <mergeCell ref="Q288:Q289"/>
    <mergeCell ref="R288:R289"/>
    <mergeCell ref="S288:S289"/>
    <mergeCell ref="T288:T289"/>
    <mergeCell ref="U288:U289"/>
    <mergeCell ref="J288:J289"/>
    <mergeCell ref="K288:K289"/>
    <mergeCell ref="L288:L289"/>
    <mergeCell ref="M288:M289"/>
    <mergeCell ref="N288:N289"/>
    <mergeCell ref="O288:O289"/>
    <mergeCell ref="AF296:AF297"/>
    <mergeCell ref="AG296:AG297"/>
    <mergeCell ref="B298:B299"/>
    <mergeCell ref="C298:C299"/>
    <mergeCell ref="D298:D299"/>
    <mergeCell ref="E298:E299"/>
    <mergeCell ref="F298:F299"/>
    <mergeCell ref="G298:G299"/>
    <mergeCell ref="H298:H299"/>
    <mergeCell ref="I298:I299"/>
    <mergeCell ref="Z296:Z297"/>
    <mergeCell ref="AA296:AA297"/>
    <mergeCell ref="AB296:AB297"/>
    <mergeCell ref="AC296:AC297"/>
    <mergeCell ref="AD296:AD297"/>
    <mergeCell ref="AE296:AE297"/>
    <mergeCell ref="T296:T297"/>
    <mergeCell ref="U296:U297"/>
    <mergeCell ref="V296:V297"/>
    <mergeCell ref="W296:W297"/>
    <mergeCell ref="X296:X297"/>
    <mergeCell ref="Y296:Y297"/>
    <mergeCell ref="N296:N297"/>
    <mergeCell ref="O296:O297"/>
    <mergeCell ref="P296:P297"/>
    <mergeCell ref="Q296:Q297"/>
    <mergeCell ref="R296:R297"/>
    <mergeCell ref="S296:S297"/>
    <mergeCell ref="H296:H297"/>
    <mergeCell ref="I296:I297"/>
    <mergeCell ref="J296:J297"/>
    <mergeCell ref="K296:K297"/>
    <mergeCell ref="L300:L301"/>
    <mergeCell ref="M300:M301"/>
    <mergeCell ref="B300:B301"/>
    <mergeCell ref="C300:C301"/>
    <mergeCell ref="D300:D301"/>
    <mergeCell ref="E300:E301"/>
    <mergeCell ref="F300:F301"/>
    <mergeCell ref="G300:G301"/>
    <mergeCell ref="AB298:AB299"/>
    <mergeCell ref="AC298:AC299"/>
    <mergeCell ref="AD298:AD299"/>
    <mergeCell ref="AE298:AE299"/>
    <mergeCell ref="AF298:AF299"/>
    <mergeCell ref="AG298:AG299"/>
    <mergeCell ref="V298:V299"/>
    <mergeCell ref="W298:W299"/>
    <mergeCell ref="X298:X299"/>
    <mergeCell ref="Y298:Y299"/>
    <mergeCell ref="Z298:Z299"/>
    <mergeCell ref="AA298:AA299"/>
    <mergeCell ref="P298:P299"/>
    <mergeCell ref="Q298:Q299"/>
    <mergeCell ref="R298:R299"/>
    <mergeCell ref="S298:S299"/>
    <mergeCell ref="T298:T299"/>
    <mergeCell ref="U298:U299"/>
    <mergeCell ref="J298:J299"/>
    <mergeCell ref="K298:K299"/>
    <mergeCell ref="L298:L299"/>
    <mergeCell ref="M298:M299"/>
    <mergeCell ref="N298:N299"/>
    <mergeCell ref="O298:O299"/>
    <mergeCell ref="AF300:AF301"/>
    <mergeCell ref="AG300:AG301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Z300:Z301"/>
    <mergeCell ref="AA300:AA301"/>
    <mergeCell ref="AB300:AB301"/>
    <mergeCell ref="AC300:AC301"/>
    <mergeCell ref="AD300:AD301"/>
    <mergeCell ref="AE300:AE301"/>
    <mergeCell ref="T300:T301"/>
    <mergeCell ref="U300:U301"/>
    <mergeCell ref="V300:V301"/>
    <mergeCell ref="W300:W301"/>
    <mergeCell ref="X300:X301"/>
    <mergeCell ref="Y300:Y301"/>
    <mergeCell ref="N300:N301"/>
    <mergeCell ref="O300:O301"/>
    <mergeCell ref="P300:P301"/>
    <mergeCell ref="Q300:Q301"/>
    <mergeCell ref="R300:R301"/>
    <mergeCell ref="S300:S301"/>
    <mergeCell ref="H300:H301"/>
    <mergeCell ref="I300:I301"/>
    <mergeCell ref="J300:J301"/>
    <mergeCell ref="K300:K301"/>
    <mergeCell ref="L310:L311"/>
    <mergeCell ref="M310:M311"/>
    <mergeCell ref="B310:B311"/>
    <mergeCell ref="C310:C311"/>
    <mergeCell ref="D310:D311"/>
    <mergeCell ref="E310:E311"/>
    <mergeCell ref="F310:F311"/>
    <mergeCell ref="G310:G311"/>
    <mergeCell ref="AB308:AB309"/>
    <mergeCell ref="AC308:AC309"/>
    <mergeCell ref="AD308:AD309"/>
    <mergeCell ref="AE308:AE309"/>
    <mergeCell ref="AF308:AF309"/>
    <mergeCell ref="AG308:AG309"/>
    <mergeCell ref="V308:V309"/>
    <mergeCell ref="W308:W309"/>
    <mergeCell ref="X308:X309"/>
    <mergeCell ref="Y308:Y309"/>
    <mergeCell ref="Z308:Z309"/>
    <mergeCell ref="AA308:AA309"/>
    <mergeCell ref="P308:P309"/>
    <mergeCell ref="Q308:Q309"/>
    <mergeCell ref="R308:R309"/>
    <mergeCell ref="S308:S309"/>
    <mergeCell ref="T308:T309"/>
    <mergeCell ref="U308:U309"/>
    <mergeCell ref="J308:J309"/>
    <mergeCell ref="K308:K309"/>
    <mergeCell ref="L308:L309"/>
    <mergeCell ref="M308:M309"/>
    <mergeCell ref="N308:N309"/>
    <mergeCell ref="O308:O309"/>
    <mergeCell ref="AF310:AF311"/>
    <mergeCell ref="AG310:AG311"/>
    <mergeCell ref="B312:B313"/>
    <mergeCell ref="C312:C313"/>
    <mergeCell ref="D312:D313"/>
    <mergeCell ref="E312:E313"/>
    <mergeCell ref="F312:F313"/>
    <mergeCell ref="G312:G313"/>
    <mergeCell ref="H312:H313"/>
    <mergeCell ref="I312:I313"/>
    <mergeCell ref="Z310:Z311"/>
    <mergeCell ref="AA310:AA311"/>
    <mergeCell ref="AB310:AB311"/>
    <mergeCell ref="AC310:AC311"/>
    <mergeCell ref="AD310:AD311"/>
    <mergeCell ref="AE310:AE311"/>
    <mergeCell ref="T310:T311"/>
    <mergeCell ref="U310:U311"/>
    <mergeCell ref="V310:V311"/>
    <mergeCell ref="W310:W311"/>
    <mergeCell ref="X310:X311"/>
    <mergeCell ref="Y310:Y311"/>
    <mergeCell ref="N310:N311"/>
    <mergeCell ref="O310:O311"/>
    <mergeCell ref="P310:P311"/>
    <mergeCell ref="Q310:Q311"/>
    <mergeCell ref="R310:R311"/>
    <mergeCell ref="S310:S311"/>
    <mergeCell ref="H310:H311"/>
    <mergeCell ref="I310:I311"/>
    <mergeCell ref="J310:J311"/>
    <mergeCell ref="K310:K311"/>
    <mergeCell ref="L320:L321"/>
    <mergeCell ref="M320:M321"/>
    <mergeCell ref="B320:B321"/>
    <mergeCell ref="C320:C321"/>
    <mergeCell ref="D320:D321"/>
    <mergeCell ref="E320:E321"/>
    <mergeCell ref="F320:F321"/>
    <mergeCell ref="G320:G321"/>
    <mergeCell ref="AB312:AB313"/>
    <mergeCell ref="AC312:AC313"/>
    <mergeCell ref="AD312:AD313"/>
    <mergeCell ref="AE312:AE313"/>
    <mergeCell ref="AF312:AF313"/>
    <mergeCell ref="AG312:AG313"/>
    <mergeCell ref="V312:V313"/>
    <mergeCell ref="W312:W313"/>
    <mergeCell ref="X312:X313"/>
    <mergeCell ref="Y312:Y313"/>
    <mergeCell ref="Z312:Z313"/>
    <mergeCell ref="AA312:AA313"/>
    <mergeCell ref="P312:P313"/>
    <mergeCell ref="Q312:Q313"/>
    <mergeCell ref="R312:R313"/>
    <mergeCell ref="S312:S313"/>
    <mergeCell ref="T312:T313"/>
    <mergeCell ref="U312:U313"/>
    <mergeCell ref="J312:J313"/>
    <mergeCell ref="K312:K313"/>
    <mergeCell ref="L312:L313"/>
    <mergeCell ref="M312:M313"/>
    <mergeCell ref="N312:N313"/>
    <mergeCell ref="O312:O313"/>
    <mergeCell ref="AF320:AF321"/>
    <mergeCell ref="AG320:AG321"/>
    <mergeCell ref="B322:B323"/>
    <mergeCell ref="C322:C323"/>
    <mergeCell ref="D322:D323"/>
    <mergeCell ref="E322:E323"/>
    <mergeCell ref="F322:F323"/>
    <mergeCell ref="G322:G323"/>
    <mergeCell ref="H322:H323"/>
    <mergeCell ref="I322:I323"/>
    <mergeCell ref="Z320:Z321"/>
    <mergeCell ref="AA320:AA321"/>
    <mergeCell ref="AB320:AB321"/>
    <mergeCell ref="AC320:AC321"/>
    <mergeCell ref="AD320:AD321"/>
    <mergeCell ref="AE320:AE321"/>
    <mergeCell ref="T320:T321"/>
    <mergeCell ref="U320:U321"/>
    <mergeCell ref="V320:V321"/>
    <mergeCell ref="W320:W321"/>
    <mergeCell ref="X320:X321"/>
    <mergeCell ref="Y320:Y321"/>
    <mergeCell ref="N320:N321"/>
    <mergeCell ref="O320:O321"/>
    <mergeCell ref="P320:P321"/>
    <mergeCell ref="Q320:Q321"/>
    <mergeCell ref="R320:R321"/>
    <mergeCell ref="S320:S321"/>
    <mergeCell ref="H320:H321"/>
    <mergeCell ref="I320:I321"/>
    <mergeCell ref="J320:J321"/>
    <mergeCell ref="K320:K321"/>
    <mergeCell ref="AG322:AG323"/>
    <mergeCell ref="V322:V323"/>
    <mergeCell ref="W322:W323"/>
    <mergeCell ref="X322:X323"/>
    <mergeCell ref="Y322:Y323"/>
    <mergeCell ref="Z322:Z323"/>
    <mergeCell ref="AA322:AA323"/>
    <mergeCell ref="P322:P323"/>
    <mergeCell ref="Q322:Q323"/>
    <mergeCell ref="R322:R323"/>
    <mergeCell ref="S322:S323"/>
    <mergeCell ref="T322:T323"/>
    <mergeCell ref="U322:U323"/>
    <mergeCell ref="J322:J323"/>
    <mergeCell ref="K322:K323"/>
    <mergeCell ref="L322:L323"/>
    <mergeCell ref="M322:M323"/>
    <mergeCell ref="N322:N323"/>
    <mergeCell ref="O322:O323"/>
    <mergeCell ref="H324:H325"/>
    <mergeCell ref="I324:I325"/>
    <mergeCell ref="J324:J325"/>
    <mergeCell ref="K324:K325"/>
    <mergeCell ref="L324:L325"/>
    <mergeCell ref="M324:M325"/>
    <mergeCell ref="B324:B325"/>
    <mergeCell ref="C324:C325"/>
    <mergeCell ref="D324:D325"/>
    <mergeCell ref="E324:E325"/>
    <mergeCell ref="F324:F325"/>
    <mergeCell ref="G324:G325"/>
    <mergeCell ref="AB322:AB323"/>
    <mergeCell ref="AC322:AC323"/>
    <mergeCell ref="AD322:AD323"/>
    <mergeCell ref="AE322:AE323"/>
    <mergeCell ref="AF322:AF323"/>
    <mergeCell ref="AF324:AF325"/>
    <mergeCell ref="AG324:AG325"/>
    <mergeCell ref="Z324:Z325"/>
    <mergeCell ref="AA324:AA325"/>
    <mergeCell ref="AB324:AB325"/>
    <mergeCell ref="AC324:AC325"/>
    <mergeCell ref="AD324:AD325"/>
    <mergeCell ref="AE324:AE325"/>
    <mergeCell ref="T324:T325"/>
    <mergeCell ref="U324:U325"/>
    <mergeCell ref="V324:V325"/>
    <mergeCell ref="W324:W325"/>
    <mergeCell ref="X324:X325"/>
    <mergeCell ref="Y324:Y325"/>
    <mergeCell ref="N324:N325"/>
    <mergeCell ref="O324:O325"/>
    <mergeCell ref="P324:P325"/>
    <mergeCell ref="Q324:Q325"/>
    <mergeCell ref="R324:R325"/>
    <mergeCell ref="S324:S325"/>
  </mergeCells>
  <phoneticPr fontId="2"/>
  <conditionalFormatting sqref="C16:AG16 C28:AG28 C40:AG40 C52:AG52 C64:AG64 C76:AG76 C97:AG97 C109:AG109 C121:AG121">
    <cfRule type="expression" dxfId="96" priority="96">
      <formula>OR(C16="土",C16="日")</formula>
    </cfRule>
  </conditionalFormatting>
  <conditionalFormatting sqref="C133:AG133 C145:AG145 C157:AG157 C169:AG169 C190:AG190 C202:AG202 C214:AG214 C226:AG226">
    <cfRule type="expression" dxfId="95" priority="92">
      <formula>OR(C133="土",C133="日")</formula>
    </cfRule>
  </conditionalFormatting>
  <conditionalFormatting sqref="C238:AG238">
    <cfRule type="expression" dxfId="94" priority="89">
      <formula>OR(C238="土",C238="日")</formula>
    </cfRule>
  </conditionalFormatting>
  <conditionalFormatting sqref="Z7:AA8">
    <cfRule type="cellIs" dxfId="93" priority="97" operator="greaterThanOrEqual">
      <formula>0.285</formula>
    </cfRule>
  </conditionalFormatting>
  <conditionalFormatting sqref="AI6:AI9">
    <cfRule type="containsText" dxfId="92" priority="93" operator="containsText" text="未達成">
      <formula>NOT(ISERROR(SEARCH("未達成",AI6)))</formula>
    </cfRule>
  </conditionalFormatting>
  <conditionalFormatting sqref="AJ22 AJ36 AJ48 AJ60 AJ72 AJ93 AJ105 AJ24">
    <cfRule type="containsText" dxfId="91" priority="94" operator="containsText" text="対象外">
      <formula>NOT(ISERROR(SEARCH("対象外",AJ22)))</formula>
    </cfRule>
    <cfRule type="containsText" dxfId="90" priority="95" operator="containsText" text="未達成">
      <formula>NOT(ISERROR(SEARCH("未達成",AJ22)))</formula>
    </cfRule>
  </conditionalFormatting>
  <conditionalFormatting sqref="AJ141 AJ153 AJ165 AJ186 AJ198 AJ210 AJ234">
    <cfRule type="containsText" dxfId="89" priority="90" operator="containsText" text="対象外">
      <formula>NOT(ISERROR(SEARCH("対象外",AJ141)))</formula>
    </cfRule>
    <cfRule type="containsText" dxfId="88" priority="91" operator="containsText" text="未達成">
      <formula>NOT(ISERROR(SEARCH("未達成",AJ141)))</formula>
    </cfRule>
  </conditionalFormatting>
  <conditionalFormatting sqref="AJ208">
    <cfRule type="containsText" dxfId="87" priority="61" operator="containsText" text="対象外">
      <formula>NOT(ISERROR(SEARCH("対象外",AJ208)))</formula>
    </cfRule>
    <cfRule type="containsText" dxfId="86" priority="62" operator="containsText" text="未達成">
      <formula>NOT(ISERROR(SEARCH("未達成",AJ208)))</formula>
    </cfRule>
  </conditionalFormatting>
  <conditionalFormatting sqref="AJ220">
    <cfRule type="containsText" dxfId="85" priority="59" operator="containsText" text="対象外">
      <formula>NOT(ISERROR(SEARCH("対象外",AJ220)))</formula>
    </cfRule>
    <cfRule type="containsText" dxfId="84" priority="60" operator="containsText" text="未達成">
      <formula>NOT(ISERROR(SEARCH("未達成",AJ220)))</formula>
    </cfRule>
  </conditionalFormatting>
  <conditionalFormatting sqref="AJ34">
    <cfRule type="containsText" dxfId="83" priority="87" operator="containsText" text="対象外">
      <formula>NOT(ISERROR(SEARCH("対象外",AJ34)))</formula>
    </cfRule>
    <cfRule type="containsText" dxfId="82" priority="88" operator="containsText" text="未達成">
      <formula>NOT(ISERROR(SEARCH("未達成",AJ34)))</formula>
    </cfRule>
  </conditionalFormatting>
  <conditionalFormatting sqref="AJ46">
    <cfRule type="containsText" dxfId="81" priority="85" operator="containsText" text="対象外">
      <formula>NOT(ISERROR(SEARCH("対象外",AJ46)))</formula>
    </cfRule>
    <cfRule type="containsText" dxfId="80" priority="86" operator="containsText" text="未達成">
      <formula>NOT(ISERROR(SEARCH("未達成",AJ46)))</formula>
    </cfRule>
  </conditionalFormatting>
  <conditionalFormatting sqref="AJ58">
    <cfRule type="containsText" dxfId="79" priority="83" operator="containsText" text="対象外">
      <formula>NOT(ISERROR(SEARCH("対象外",AJ58)))</formula>
    </cfRule>
    <cfRule type="containsText" dxfId="78" priority="84" operator="containsText" text="未達成">
      <formula>NOT(ISERROR(SEARCH("未達成",AJ58)))</formula>
    </cfRule>
  </conditionalFormatting>
  <conditionalFormatting sqref="AJ70">
    <cfRule type="containsText" dxfId="77" priority="81" operator="containsText" text="対象外">
      <formula>NOT(ISERROR(SEARCH("対象外",AJ70)))</formula>
    </cfRule>
    <cfRule type="containsText" dxfId="76" priority="82" operator="containsText" text="未達成">
      <formula>NOT(ISERROR(SEARCH("未達成",AJ70)))</formula>
    </cfRule>
  </conditionalFormatting>
  <conditionalFormatting sqref="AJ82">
    <cfRule type="containsText" dxfId="75" priority="79" operator="containsText" text="対象外">
      <formula>NOT(ISERROR(SEARCH("対象外",AJ82)))</formula>
    </cfRule>
    <cfRule type="containsText" dxfId="74" priority="80" operator="containsText" text="未達成">
      <formula>NOT(ISERROR(SEARCH("未達成",AJ82)))</formula>
    </cfRule>
  </conditionalFormatting>
  <conditionalFormatting sqref="AJ103">
    <cfRule type="containsText" dxfId="73" priority="77" operator="containsText" text="対象外">
      <formula>NOT(ISERROR(SEARCH("対象外",AJ103)))</formula>
    </cfRule>
    <cfRule type="containsText" dxfId="72" priority="78" operator="containsText" text="未達成">
      <formula>NOT(ISERROR(SEARCH("未達成",AJ103)))</formula>
    </cfRule>
  </conditionalFormatting>
  <conditionalFormatting sqref="AJ115">
    <cfRule type="containsText" dxfId="71" priority="75" operator="containsText" text="対象外">
      <formula>NOT(ISERROR(SEARCH("対象外",AJ115)))</formula>
    </cfRule>
    <cfRule type="containsText" dxfId="70" priority="76" operator="containsText" text="未達成">
      <formula>NOT(ISERROR(SEARCH("未達成",AJ115)))</formula>
    </cfRule>
  </conditionalFormatting>
  <conditionalFormatting sqref="AJ127">
    <cfRule type="containsText" dxfId="69" priority="73" operator="containsText" text="対象外">
      <formula>NOT(ISERROR(SEARCH("対象外",AJ127)))</formula>
    </cfRule>
    <cfRule type="containsText" dxfId="68" priority="74" operator="containsText" text="未達成">
      <formula>NOT(ISERROR(SEARCH("未達成",AJ127)))</formula>
    </cfRule>
  </conditionalFormatting>
  <conditionalFormatting sqref="AJ139">
    <cfRule type="containsText" dxfId="67" priority="71" operator="containsText" text="対象外">
      <formula>NOT(ISERROR(SEARCH("対象外",AJ139)))</formula>
    </cfRule>
    <cfRule type="containsText" dxfId="66" priority="72" operator="containsText" text="未達成">
      <formula>NOT(ISERROR(SEARCH("未達成",AJ139)))</formula>
    </cfRule>
  </conditionalFormatting>
  <conditionalFormatting sqref="AJ151">
    <cfRule type="containsText" dxfId="65" priority="69" operator="containsText" text="対象外">
      <formula>NOT(ISERROR(SEARCH("対象外",AJ151)))</formula>
    </cfRule>
    <cfRule type="containsText" dxfId="64" priority="70" operator="containsText" text="未達成">
      <formula>NOT(ISERROR(SEARCH("未達成",AJ151)))</formula>
    </cfRule>
  </conditionalFormatting>
  <conditionalFormatting sqref="AJ163">
    <cfRule type="containsText" dxfId="63" priority="67" operator="containsText" text="対象外">
      <formula>NOT(ISERROR(SEARCH("対象外",AJ163)))</formula>
    </cfRule>
    <cfRule type="containsText" dxfId="62" priority="68" operator="containsText" text="未達成">
      <formula>NOT(ISERROR(SEARCH("未達成",AJ163)))</formula>
    </cfRule>
  </conditionalFormatting>
  <conditionalFormatting sqref="AJ175">
    <cfRule type="containsText" dxfId="61" priority="65" operator="containsText" text="対象外">
      <formula>NOT(ISERROR(SEARCH("対象外",AJ175)))</formula>
    </cfRule>
    <cfRule type="containsText" dxfId="60" priority="66" operator="containsText" text="未達成">
      <formula>NOT(ISERROR(SEARCH("未達成",AJ175)))</formula>
    </cfRule>
  </conditionalFormatting>
  <conditionalFormatting sqref="AJ196">
    <cfRule type="containsText" dxfId="59" priority="63" operator="containsText" text="対象外">
      <formula>NOT(ISERROR(SEARCH("対象外",AJ196)))</formula>
    </cfRule>
    <cfRule type="containsText" dxfId="58" priority="64" operator="containsText" text="未達成">
      <formula>NOT(ISERROR(SEARCH("未達成",AJ196)))</formula>
    </cfRule>
  </conditionalFormatting>
  <conditionalFormatting sqref="AJ313">
    <cfRule type="containsText" dxfId="57" priority="30" operator="containsText" text="対象外">
      <formula>NOT(ISERROR(SEARCH("対象外",AJ313)))</formula>
    </cfRule>
    <cfRule type="containsText" dxfId="56" priority="31" operator="containsText" text="未達成">
      <formula>NOT(ISERROR(SEARCH("未達成",AJ313)))</formula>
    </cfRule>
  </conditionalFormatting>
  <conditionalFormatting sqref="AJ232">
    <cfRule type="containsText" dxfId="55" priority="57" operator="containsText" text="対象外">
      <formula>NOT(ISERROR(SEARCH("対象外",AJ232)))</formula>
    </cfRule>
    <cfRule type="containsText" dxfId="54" priority="58" operator="containsText" text="未達成">
      <formula>NOT(ISERROR(SEARCH("未達成",AJ232)))</formula>
    </cfRule>
  </conditionalFormatting>
  <conditionalFormatting sqref="AJ244">
    <cfRule type="containsText" dxfId="53" priority="55" operator="containsText" text="対象外">
      <formula>NOT(ISERROR(SEARCH("対象外",AJ244)))</formula>
    </cfRule>
    <cfRule type="containsText" dxfId="52" priority="56" operator="containsText" text="未達成">
      <formula>NOT(ISERROR(SEARCH("未達成",AJ244)))</formula>
    </cfRule>
  </conditionalFormatting>
  <conditionalFormatting sqref="C250:AG250">
    <cfRule type="expression" dxfId="51" priority="52">
      <formula>OR(C250="土",C250="日")</formula>
    </cfRule>
  </conditionalFormatting>
  <conditionalFormatting sqref="AJ246">
    <cfRule type="containsText" dxfId="50" priority="53" operator="containsText" text="対象外">
      <formula>NOT(ISERROR(SEARCH("対象外",AJ246)))</formula>
    </cfRule>
    <cfRule type="containsText" dxfId="49" priority="54" operator="containsText" text="未達成">
      <formula>NOT(ISERROR(SEARCH("未達成",AJ246)))</formula>
    </cfRule>
  </conditionalFormatting>
  <conditionalFormatting sqref="AJ256">
    <cfRule type="containsText" dxfId="48" priority="50" operator="containsText" text="対象外">
      <formula>NOT(ISERROR(SEARCH("対象外",AJ256)))</formula>
    </cfRule>
    <cfRule type="containsText" dxfId="47" priority="51" operator="containsText" text="未達成">
      <formula>NOT(ISERROR(SEARCH("未達成",AJ256)))</formula>
    </cfRule>
  </conditionalFormatting>
  <conditionalFormatting sqref="C262:AG262">
    <cfRule type="expression" dxfId="46" priority="47">
      <formula>OR(C262="土",C262="日")</formula>
    </cfRule>
  </conditionalFormatting>
  <conditionalFormatting sqref="AJ258">
    <cfRule type="containsText" dxfId="45" priority="48" operator="containsText" text="対象外">
      <formula>NOT(ISERROR(SEARCH("対象外",AJ258)))</formula>
    </cfRule>
    <cfRule type="containsText" dxfId="44" priority="49" operator="containsText" text="未達成">
      <formula>NOT(ISERROR(SEARCH("未達成",AJ258)))</formula>
    </cfRule>
  </conditionalFormatting>
  <conditionalFormatting sqref="AJ268">
    <cfRule type="containsText" dxfId="43" priority="45" operator="containsText" text="対象外">
      <formula>NOT(ISERROR(SEARCH("対象外",AJ268)))</formula>
    </cfRule>
    <cfRule type="containsText" dxfId="42" priority="46" operator="containsText" text="未達成">
      <formula>NOT(ISERROR(SEARCH("未達成",AJ268)))</formula>
    </cfRule>
  </conditionalFormatting>
  <conditionalFormatting sqref="C283:AG283">
    <cfRule type="expression" dxfId="41" priority="42">
      <formula>OR(C283="土",C283="日")</formula>
    </cfRule>
  </conditionalFormatting>
  <conditionalFormatting sqref="AJ279">
    <cfRule type="containsText" dxfId="40" priority="43" operator="containsText" text="対象外">
      <formula>NOT(ISERROR(SEARCH("対象外",AJ279)))</formula>
    </cfRule>
    <cfRule type="containsText" dxfId="39" priority="44" operator="containsText" text="未達成">
      <formula>NOT(ISERROR(SEARCH("未達成",AJ279)))</formula>
    </cfRule>
  </conditionalFormatting>
  <conditionalFormatting sqref="AJ289">
    <cfRule type="containsText" dxfId="38" priority="40" operator="containsText" text="対象外">
      <formula>NOT(ISERROR(SEARCH("対象外",AJ289)))</formula>
    </cfRule>
    <cfRule type="containsText" dxfId="37" priority="41" operator="containsText" text="未達成">
      <formula>NOT(ISERROR(SEARCH("未達成",AJ289)))</formula>
    </cfRule>
  </conditionalFormatting>
  <conditionalFormatting sqref="C295:AG295">
    <cfRule type="expression" dxfId="36" priority="37">
      <formula>OR(C295="土",C295="日")</formula>
    </cfRule>
  </conditionalFormatting>
  <conditionalFormatting sqref="AJ291">
    <cfRule type="containsText" dxfId="35" priority="38" operator="containsText" text="対象外">
      <formula>NOT(ISERROR(SEARCH("対象外",AJ291)))</formula>
    </cfRule>
    <cfRule type="containsText" dxfId="34" priority="39" operator="containsText" text="未達成">
      <formula>NOT(ISERROR(SEARCH("未達成",AJ291)))</formula>
    </cfRule>
  </conditionalFormatting>
  <conditionalFormatting sqref="AJ301">
    <cfRule type="containsText" dxfId="33" priority="35" operator="containsText" text="対象外">
      <formula>NOT(ISERROR(SEARCH("対象外",AJ301)))</formula>
    </cfRule>
    <cfRule type="containsText" dxfId="32" priority="36" operator="containsText" text="未達成">
      <formula>NOT(ISERROR(SEARCH("未達成",AJ301)))</formula>
    </cfRule>
  </conditionalFormatting>
  <conditionalFormatting sqref="C307:AG307">
    <cfRule type="expression" dxfId="31" priority="32">
      <formula>OR(C307="土",C307="日")</formula>
    </cfRule>
  </conditionalFormatting>
  <conditionalFormatting sqref="AJ303">
    <cfRule type="containsText" dxfId="30" priority="33" operator="containsText" text="対象外">
      <formula>NOT(ISERROR(SEARCH("対象外",AJ303)))</formula>
    </cfRule>
    <cfRule type="containsText" dxfId="29" priority="34" operator="containsText" text="未達成">
      <formula>NOT(ISERROR(SEARCH("未達成",AJ303)))</formula>
    </cfRule>
  </conditionalFormatting>
  <conditionalFormatting sqref="C319:AG319">
    <cfRule type="expression" dxfId="28" priority="27">
      <formula>OR(C319="土",C319="日")</formula>
    </cfRule>
  </conditionalFormatting>
  <conditionalFormatting sqref="AJ315">
    <cfRule type="containsText" dxfId="27" priority="28" operator="containsText" text="対象外">
      <formula>NOT(ISERROR(SEARCH("対象外",AJ315)))</formula>
    </cfRule>
    <cfRule type="containsText" dxfId="26" priority="29" operator="containsText" text="未達成">
      <formula>NOT(ISERROR(SEARCH("未達成",AJ315)))</formula>
    </cfRule>
  </conditionalFormatting>
  <conditionalFormatting sqref="AJ84 AJ177 AJ270 AJ326">
    <cfRule type="cellIs" dxfId="25" priority="26" operator="equal">
      <formula>"ＮＧ"</formula>
    </cfRule>
  </conditionalFormatting>
  <conditionalFormatting sqref="AJ314">
    <cfRule type="cellIs" dxfId="24" priority="25" operator="equal">
      <formula>"ＮＧ"</formula>
    </cfRule>
  </conditionalFormatting>
  <conditionalFormatting sqref="AJ302">
    <cfRule type="cellIs" dxfId="23" priority="24" operator="equal">
      <formula>"ＮＧ"</formula>
    </cfRule>
  </conditionalFormatting>
  <conditionalFormatting sqref="AJ290">
    <cfRule type="cellIs" dxfId="22" priority="23" operator="equal">
      <formula>"ＮＧ"</formula>
    </cfRule>
  </conditionalFormatting>
  <conditionalFormatting sqref="AJ269">
    <cfRule type="cellIs" dxfId="21" priority="22" operator="equal">
      <formula>"ＮＧ"</formula>
    </cfRule>
  </conditionalFormatting>
  <conditionalFormatting sqref="AJ257">
    <cfRule type="cellIs" dxfId="20" priority="21" operator="equal">
      <formula>"ＮＧ"</formula>
    </cfRule>
  </conditionalFormatting>
  <conditionalFormatting sqref="AJ245">
    <cfRule type="cellIs" dxfId="19" priority="20" operator="equal">
      <formula>"ＮＧ"</formula>
    </cfRule>
  </conditionalFormatting>
  <conditionalFormatting sqref="AJ233">
    <cfRule type="cellIs" dxfId="18" priority="19" operator="equal">
      <formula>"ＮＧ"</formula>
    </cfRule>
  </conditionalFormatting>
  <conditionalFormatting sqref="AJ221">
    <cfRule type="cellIs" dxfId="17" priority="18" operator="equal">
      <formula>"ＮＧ"</formula>
    </cfRule>
  </conditionalFormatting>
  <conditionalFormatting sqref="AJ209">
    <cfRule type="cellIs" dxfId="16" priority="17" operator="equal">
      <formula>"ＮＧ"</formula>
    </cfRule>
  </conditionalFormatting>
  <conditionalFormatting sqref="AJ197">
    <cfRule type="cellIs" dxfId="15" priority="16" operator="equal">
      <formula>"ＮＧ"</formula>
    </cfRule>
  </conditionalFormatting>
  <conditionalFormatting sqref="AJ176">
    <cfRule type="cellIs" dxfId="14" priority="15" operator="equal">
      <formula>"ＮＧ"</formula>
    </cfRule>
  </conditionalFormatting>
  <conditionalFormatting sqref="AJ164">
    <cfRule type="cellIs" dxfId="13" priority="14" operator="equal">
      <formula>"ＮＧ"</formula>
    </cfRule>
  </conditionalFormatting>
  <conditionalFormatting sqref="AJ152">
    <cfRule type="cellIs" dxfId="12" priority="13" operator="equal">
      <formula>"ＮＧ"</formula>
    </cfRule>
  </conditionalFormatting>
  <conditionalFormatting sqref="AJ140">
    <cfRule type="cellIs" dxfId="11" priority="12" operator="equal">
      <formula>"ＮＧ"</formula>
    </cfRule>
  </conditionalFormatting>
  <conditionalFormatting sqref="AJ128">
    <cfRule type="cellIs" dxfId="10" priority="11" operator="equal">
      <formula>"ＮＧ"</formula>
    </cfRule>
  </conditionalFormatting>
  <conditionalFormatting sqref="AJ116">
    <cfRule type="cellIs" dxfId="9" priority="10" operator="equal">
      <formula>"ＮＧ"</formula>
    </cfRule>
  </conditionalFormatting>
  <conditionalFormatting sqref="AJ104">
    <cfRule type="cellIs" dxfId="8" priority="9" operator="equal">
      <formula>"ＮＧ"</formula>
    </cfRule>
  </conditionalFormatting>
  <conditionalFormatting sqref="AJ83">
    <cfRule type="cellIs" dxfId="7" priority="8" operator="equal">
      <formula>"ＮＧ"</formula>
    </cfRule>
  </conditionalFormatting>
  <conditionalFormatting sqref="AJ71">
    <cfRule type="cellIs" dxfId="6" priority="7" operator="equal">
      <formula>"ＮＧ"</formula>
    </cfRule>
  </conditionalFormatting>
  <conditionalFormatting sqref="AJ59">
    <cfRule type="cellIs" dxfId="5" priority="6" operator="equal">
      <formula>"ＮＧ"</formula>
    </cfRule>
  </conditionalFormatting>
  <conditionalFormatting sqref="AJ47">
    <cfRule type="cellIs" dxfId="4" priority="5" operator="equal">
      <formula>"ＮＧ"</formula>
    </cfRule>
  </conditionalFormatting>
  <conditionalFormatting sqref="AJ35">
    <cfRule type="cellIs" dxfId="3" priority="4" operator="equal">
      <formula>"ＮＧ"</formula>
    </cfRule>
  </conditionalFormatting>
  <conditionalFormatting sqref="AJ23">
    <cfRule type="cellIs" dxfId="2" priority="3" operator="equal">
      <formula>"ＮＧ"</formula>
    </cfRule>
  </conditionalFormatting>
  <conditionalFormatting sqref="AJ325">
    <cfRule type="containsText" dxfId="1" priority="1" operator="containsText" text="対象外">
      <formula>NOT(ISERROR(SEARCH("対象外",AJ325)))</formula>
    </cfRule>
    <cfRule type="containsText" dxfId="0" priority="2" operator="containsText" text="未達成">
      <formula>NOT(ISERROR(SEARCH("未達成",AJ325)))</formula>
    </cfRule>
  </conditionalFormatting>
  <dataValidations count="5">
    <dataValidation type="list" allowBlank="1" showInputMessage="1" showErrorMessage="1" sqref="C5:E5" xr:uid="{0C520DBA-2CE2-4332-B3F8-50FB0E2FFD7D}">
      <formula1>"計画表,実績表"</formula1>
    </dataValidation>
    <dataValidation showInputMessage="1" showErrorMessage="1" sqref="C35:AG35 C23:AG23 C47:AG47 C59:AG59 C71:AG71 C83:AG84 C104:AG104 C116:AG116 C128:AG128 C140:AG140 C152:AG152 C164:AG164 C176:AG177 C197:AG197 C209:AG209 C221:AG221 C233:AG233 C245:AG245 C257:AG257 C269:AG270 C290:AG290 C302:AG302 C326:AG326 C314:AG314 AI36:AJ36 AI48:AJ48 AI60:AJ60 AI72:AJ72 A72:AG72 A60:AG60 A48:AG48 A36:AG36 A24:AG24 AI24:AJ24" xr:uid="{853862F2-6B8E-4DDA-8FE4-6199BFD7F4CA}"/>
    <dataValidation type="list" showInputMessage="1" showErrorMessage="1" sqref="C81:AG82 C207:AG208 C102:AG103 C33:AG34 C231:AG232 C45:AG46 C57:AG58 C69:AG70 C21:AG22 C174:AG175 C312:AG313 C195:AG196 C126:AG127 C138:AG139 C300:AG301 C150:AG151 C162:AG163 C219:AG220 C243:AG244 C255:AG256 C267:AG268 C288:AG289 C114:AG115 C324:AG325" xr:uid="{3CF81679-EFBB-4A79-A242-8D86BBE1A0C5}">
      <formula1>"休,振替,雨"</formula1>
    </dataValidation>
    <dataValidation type="list" allowBlank="1" showInputMessage="1" showErrorMessage="1" sqref="C100:AG101 C79:AG80 C112:AG113 C67:AG68 C43:AG44 C31:AG32 C148:AG149 C55:AG56 C19:AG20 C205:AG206 C193:AG194 C229:AG230 C124:AG125 C136:AG137 C217:AG218 C322:AG323 C160:AG161 C172:AG173 C241:AG242 C253:AG254 C265:AG266 C286:AG287 C298:AG299 C310:AG311" xr:uid="{C7C4E695-E0B3-499B-BABA-8BEDE07AE752}">
      <formula1>",休"</formula1>
    </dataValidation>
    <dataValidation type="list" allowBlank="1" showInputMessage="1" showErrorMessage="1" sqref="C17:AG18 C122:AG123 C41:AG42 C53:AG54 C65:AG66 C77:AG78 C29:AG30 C98:AG99 C110:AG111 C227:AG228 C146:AG147 C158:AG159 C170:AG171 C191:AG192 C134:AG135 C203:AG204 C215:AG216 C239:AG240 C251:AG252 C263:AG264 C284:AG285 C296:AG297 C308:AG309 C320:AG321" xr:uid="{DA240344-0C6C-4E93-B0FD-A89F53CDEFDA}">
      <formula1>"夏季休暇,年末年始,一時中止,その他"</formula1>
    </dataValidation>
  </dataValidations>
  <pageMargins left="0.51181102362204722" right="0.11811023622047245" top="0.19685039370078741" bottom="0.15748031496062992" header="0" footer="0.11811023622047245"/>
  <pageSetup paperSize="9" scale="65" fitToHeight="0" orientation="portrait" cellComments="asDisplayed" r:id="rId1"/>
  <headerFooter>
    <oddFooter>&amp;C【&amp;P／&amp;N　枚目】</oddFooter>
  </headerFooter>
  <rowBreaks count="3" manualBreakCount="3">
    <brk id="84" max="35" man="1"/>
    <brk id="177" max="35" man="1"/>
    <brk id="270" max="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記入例</vt:lpstr>
      <vt:lpstr>様式１</vt:lpstr>
      <vt:lpstr>記入例!Print_Area</vt:lpstr>
      <vt:lpstr>様式１!Print_Area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