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保健福祉局保健福祉事務センター\3000【保健衛生部・医務薬務課・医務係】\《提出用》R６年度版(令和４年)衛生統計年報\R6　ホームページ用\"/>
    </mc:Choice>
  </mc:AlternateContent>
  <xr:revisionPtr revIDLastSave="0" documentId="13_ncr:1_{C78E6D57-60F8-4682-8927-5939A3A64330}" xr6:coauthVersionLast="47" xr6:coauthVersionMax="47" xr10:uidLastSave="{00000000-0000-0000-0000-000000000000}"/>
  <bookViews>
    <workbookView xWindow="360" yWindow="0" windowWidth="20010" windowHeight="10740" tabRatio="858" xr2:uid="{00000000-000D-0000-FFFF-FFFF00000000}"/>
  </bookViews>
  <sheets>
    <sheet name="周産期死亡1" sheetId="9" r:id="rId1"/>
    <sheet name="周産期死亡2" sheetId="8" r:id="rId2"/>
    <sheet name="周産期死亡3" sheetId="1" r:id="rId3"/>
    <sheet name="周産期死亡4" sheetId="2" r:id="rId4"/>
    <sheet name="周産期死亡5" sheetId="6" r:id="rId5"/>
    <sheet name="周産期死亡6" sheetId="5" r:id="rId6"/>
    <sheet name="周産期死亡7" sheetId="4" r:id="rId7"/>
    <sheet name="周産期死亡8" sheetId="3" r:id="rId8"/>
    <sheet name="周産期死亡9" sheetId="7" r:id="rId9"/>
  </sheets>
  <definedNames>
    <definedName name="_xlnm.Print_Area" localSheetId="0">周産期死亡1!$A$1:$H$33</definedName>
    <definedName name="_xlnm.Print_Area" localSheetId="1">周産期死亡2!$A$1:$N$29</definedName>
    <definedName name="_xlnm.Print_Area" localSheetId="2">周産期死亡3!$A$1:$N$33</definedName>
    <definedName name="_xlnm.Print_Area" localSheetId="3">周産期死亡4!$A$1:$N$33</definedName>
    <definedName name="_xlnm.Print_Area" localSheetId="4">周産期死亡5!$A$1:$N$32</definedName>
    <definedName name="_xlnm.Print_Area" localSheetId="5">周産期死亡6!$A$1:$N$27</definedName>
    <definedName name="_xlnm.Print_Area" localSheetId="6">周産期死亡7!$A$1:$N$27</definedName>
    <definedName name="_xlnm.Print_Area" localSheetId="7">周産期死亡8!$A$1:$N$26</definedName>
    <definedName name="_xlnm.Print_Area" localSheetId="8">周産期死亡9!$A$1:$AB$33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5" l="1"/>
  <c r="D4" i="5"/>
  <c r="D8" i="5"/>
  <c r="H8" i="5" s="1"/>
  <c r="H4" i="1"/>
  <c r="D4" i="1"/>
  <c r="H5" i="5"/>
  <c r="H6" i="5"/>
  <c r="H7" i="5"/>
  <c r="H9" i="5"/>
  <c r="H10" i="5"/>
  <c r="H11" i="5"/>
  <c r="H14" i="5"/>
  <c r="H13" i="5" s="1"/>
  <c r="H12" i="5" s="1"/>
  <c r="H15" i="5"/>
  <c r="H16" i="5"/>
  <c r="H17" i="5"/>
  <c r="H18" i="5"/>
  <c r="H19" i="5"/>
  <c r="H22" i="5"/>
  <c r="H21" i="5" s="1"/>
  <c r="H20" i="5" s="1"/>
  <c r="H23" i="5"/>
  <c r="H24" i="5"/>
  <c r="H25" i="5"/>
  <c r="H26" i="5"/>
  <c r="H27" i="5"/>
  <c r="D8" i="4"/>
  <c r="H4" i="2"/>
  <c r="D4" i="2"/>
  <c r="C4" i="5" l="1"/>
  <c r="D21" i="1"/>
  <c r="W8" i="7" l="1"/>
  <c r="H27" i="2"/>
  <c r="P13" i="7"/>
  <c r="G12" i="3"/>
  <c r="F30" i="1"/>
  <c r="K29" i="1"/>
  <c r="K8" i="1" s="1"/>
  <c r="F19" i="1"/>
  <c r="F8" i="1" s="1"/>
  <c r="G20" i="1"/>
  <c r="G9" i="1" s="1"/>
  <c r="E20" i="1"/>
  <c r="G30" i="1"/>
  <c r="M33" i="1"/>
  <c r="J29" i="1"/>
  <c r="D25" i="2"/>
  <c r="F8" i="6"/>
  <c r="N2" i="1"/>
  <c r="N2" i="5" s="1"/>
  <c r="N14" i="1"/>
  <c r="N12" i="5" s="1"/>
  <c r="N24" i="1"/>
  <c r="N20" i="5" s="1"/>
  <c r="D17" i="9"/>
  <c r="C17" i="9"/>
  <c r="E17" i="9"/>
  <c r="N2" i="2"/>
  <c r="N2" i="4" s="1"/>
  <c r="N21" i="8"/>
  <c r="N12" i="8"/>
  <c r="N13" i="6"/>
  <c r="N11" i="3" s="1"/>
  <c r="M13" i="8"/>
  <c r="L13" i="8"/>
  <c r="K13" i="8"/>
  <c r="J13" i="8"/>
  <c r="I13" i="8"/>
  <c r="H20" i="8"/>
  <c r="H19" i="8"/>
  <c r="H18" i="8"/>
  <c r="H17" i="8"/>
  <c r="H16" i="8"/>
  <c r="H15" i="8"/>
  <c r="H14" i="8"/>
  <c r="G13" i="8"/>
  <c r="F13" i="8"/>
  <c r="E13" i="8"/>
  <c r="D13" i="8"/>
  <c r="C20" i="8"/>
  <c r="B24" i="9" s="1"/>
  <c r="C19" i="8"/>
  <c r="B23" i="9" s="1"/>
  <c r="C18" i="8"/>
  <c r="B22" i="9" s="1"/>
  <c r="C17" i="8"/>
  <c r="B21" i="9"/>
  <c r="C16" i="8"/>
  <c r="B20" i="9" s="1"/>
  <c r="C15" i="8"/>
  <c r="B19" i="9" s="1"/>
  <c r="C14" i="8"/>
  <c r="B18" i="9" s="1"/>
  <c r="M22" i="8"/>
  <c r="L22" i="8"/>
  <c r="K22" i="8"/>
  <c r="K21" i="8" s="1"/>
  <c r="J22" i="8"/>
  <c r="I22" i="8"/>
  <c r="H29" i="8"/>
  <c r="H28" i="8"/>
  <c r="H27" i="8"/>
  <c r="H26" i="8"/>
  <c r="H8" i="8" s="1"/>
  <c r="H25" i="8"/>
  <c r="H24" i="8"/>
  <c r="H23" i="8"/>
  <c r="G22" i="8"/>
  <c r="F22" i="8"/>
  <c r="E22" i="8"/>
  <c r="D22" i="8"/>
  <c r="C29" i="8"/>
  <c r="B33" i="9" s="1"/>
  <c r="C28" i="8"/>
  <c r="B32" i="9" s="1"/>
  <c r="C27" i="8"/>
  <c r="B31" i="9" s="1"/>
  <c r="C26" i="8"/>
  <c r="B30" i="9"/>
  <c r="C25" i="8"/>
  <c r="B29" i="9" s="1"/>
  <c r="C24" i="8"/>
  <c r="B28" i="9" s="1"/>
  <c r="C23" i="8"/>
  <c r="B27" i="9" s="1"/>
  <c r="C27" i="2"/>
  <c r="C28" i="2"/>
  <c r="C29" i="2"/>
  <c r="C30" i="2"/>
  <c r="C31" i="2"/>
  <c r="C32" i="2"/>
  <c r="C33" i="2"/>
  <c r="C17" i="2"/>
  <c r="C18" i="2"/>
  <c r="C19" i="2"/>
  <c r="C20" i="2"/>
  <c r="C21" i="2"/>
  <c r="C22" i="2"/>
  <c r="C23" i="2"/>
  <c r="C13" i="2"/>
  <c r="C13" i="1"/>
  <c r="D6" i="2"/>
  <c r="D7" i="2"/>
  <c r="D8" i="2"/>
  <c r="D9" i="2"/>
  <c r="D10" i="2"/>
  <c r="D11" i="2"/>
  <c r="D12" i="2"/>
  <c r="H12" i="2" s="1"/>
  <c r="D5" i="2"/>
  <c r="H5" i="2" s="1"/>
  <c r="E5" i="2"/>
  <c r="H13" i="2"/>
  <c r="H13" i="1" s="1"/>
  <c r="H16" i="2"/>
  <c r="G5" i="2"/>
  <c r="C16" i="2"/>
  <c r="L25" i="2"/>
  <c r="M25" i="2"/>
  <c r="K25" i="2"/>
  <c r="J25" i="2"/>
  <c r="I25" i="2"/>
  <c r="H33" i="2"/>
  <c r="H32" i="2"/>
  <c r="H32" i="1" s="1"/>
  <c r="H31" i="2"/>
  <c r="H31" i="1"/>
  <c r="H30" i="2"/>
  <c r="H29" i="2"/>
  <c r="H28" i="2"/>
  <c r="H26" i="2"/>
  <c r="H26" i="1"/>
  <c r="G25" i="2"/>
  <c r="F25" i="2"/>
  <c r="E25" i="2"/>
  <c r="E24" i="2" s="1"/>
  <c r="E20" i="4" s="1"/>
  <c r="C26" i="2"/>
  <c r="M15" i="2"/>
  <c r="M14" i="2"/>
  <c r="M12" i="4"/>
  <c r="L15" i="2"/>
  <c r="L14" i="2" s="1"/>
  <c r="L12" i="4" s="1"/>
  <c r="K15" i="2"/>
  <c r="K14" i="2" s="1"/>
  <c r="K12" i="4" s="1"/>
  <c r="J15" i="2"/>
  <c r="I15" i="2"/>
  <c r="H23" i="2"/>
  <c r="H23" i="1"/>
  <c r="H22" i="2"/>
  <c r="H21" i="2"/>
  <c r="H20" i="2"/>
  <c r="H19" i="2"/>
  <c r="H18" i="2"/>
  <c r="H17" i="2"/>
  <c r="G15" i="2"/>
  <c r="F15" i="2"/>
  <c r="E15" i="2"/>
  <c r="D15" i="2"/>
  <c r="M24" i="6"/>
  <c r="L24" i="6"/>
  <c r="K24" i="6"/>
  <c r="J24" i="6"/>
  <c r="J23" i="6" s="1"/>
  <c r="J19" i="3" s="1"/>
  <c r="I24" i="6"/>
  <c r="I23" i="6" s="1"/>
  <c r="I19" i="3" s="1"/>
  <c r="H32" i="6"/>
  <c r="H33" i="1" s="1"/>
  <c r="H31" i="6"/>
  <c r="H30" i="6"/>
  <c r="H29" i="6"/>
  <c r="H28" i="6"/>
  <c r="H27" i="6"/>
  <c r="H26" i="6"/>
  <c r="H27" i="1" s="1"/>
  <c r="H25" i="6"/>
  <c r="G24" i="6"/>
  <c r="F24" i="6"/>
  <c r="E24" i="6"/>
  <c r="D24" i="6"/>
  <c r="C32" i="6"/>
  <c r="C31" i="6"/>
  <c r="C30" i="6"/>
  <c r="C29" i="6"/>
  <c r="C28" i="6"/>
  <c r="C27" i="6"/>
  <c r="C26" i="6"/>
  <c r="C25" i="6"/>
  <c r="M14" i="6"/>
  <c r="M13" i="6" s="1"/>
  <c r="M11" i="3" s="1"/>
  <c r="L14" i="6"/>
  <c r="L13" i="6" s="1"/>
  <c r="L11" i="3" s="1"/>
  <c r="K14" i="6"/>
  <c r="J14" i="6"/>
  <c r="I14" i="6"/>
  <c r="H22" i="6"/>
  <c r="H12" i="6" s="1"/>
  <c r="H21" i="6"/>
  <c r="H11" i="6"/>
  <c r="H20" i="6"/>
  <c r="H10" i="6" s="1"/>
  <c r="H19" i="6"/>
  <c r="H9" i="6" s="1"/>
  <c r="H18" i="6"/>
  <c r="H17" i="6"/>
  <c r="H16" i="6"/>
  <c r="H15" i="6"/>
  <c r="H5" i="6"/>
  <c r="G14" i="6"/>
  <c r="G13" i="6" s="1"/>
  <c r="G11" i="3" s="1"/>
  <c r="F14" i="6"/>
  <c r="E14" i="6"/>
  <c r="D14" i="6"/>
  <c r="C22" i="6"/>
  <c r="C21" i="6"/>
  <c r="C20" i="6"/>
  <c r="C19" i="6"/>
  <c r="C18" i="6"/>
  <c r="C17" i="6"/>
  <c r="C16" i="6"/>
  <c r="C15" i="6"/>
  <c r="D6" i="4"/>
  <c r="D7" i="4"/>
  <c r="D9" i="4"/>
  <c r="D10" i="4"/>
  <c r="C10" i="4" s="1"/>
  <c r="H16" i="9" s="1"/>
  <c r="D5" i="4"/>
  <c r="N2" i="6"/>
  <c r="N2" i="3" s="1"/>
  <c r="N14" i="2"/>
  <c r="N12" i="4" s="1"/>
  <c r="M5" i="4"/>
  <c r="J9" i="4"/>
  <c r="J5" i="4"/>
  <c r="J6" i="4"/>
  <c r="I5" i="4"/>
  <c r="I6" i="4"/>
  <c r="I7" i="4"/>
  <c r="I8" i="4"/>
  <c r="I9" i="4"/>
  <c r="I10" i="4"/>
  <c r="H11" i="4"/>
  <c r="G6" i="4"/>
  <c r="G7" i="4"/>
  <c r="G8" i="4"/>
  <c r="H8" i="4" s="1"/>
  <c r="G9" i="4"/>
  <c r="G10" i="4"/>
  <c r="G5" i="4"/>
  <c r="F10" i="4"/>
  <c r="F8" i="4"/>
  <c r="F7" i="4"/>
  <c r="F6" i="4"/>
  <c r="F9" i="4"/>
  <c r="H9" i="4" s="1"/>
  <c r="F5" i="4"/>
  <c r="E10" i="4"/>
  <c r="E9" i="4"/>
  <c r="E8" i="4"/>
  <c r="E6" i="4"/>
  <c r="E5" i="4"/>
  <c r="C11" i="4"/>
  <c r="J21" i="4"/>
  <c r="J24" i="2" s="1"/>
  <c r="J20" i="4" s="1"/>
  <c r="I21" i="4"/>
  <c r="H23" i="4"/>
  <c r="H24" i="4"/>
  <c r="H25" i="4"/>
  <c r="H26" i="4"/>
  <c r="H27" i="4"/>
  <c r="H22" i="4"/>
  <c r="E21" i="4"/>
  <c r="F21" i="4"/>
  <c r="G21" i="4"/>
  <c r="K21" i="4"/>
  <c r="K24" i="2"/>
  <c r="K20" i="4"/>
  <c r="L21" i="4"/>
  <c r="L24" i="2" s="1"/>
  <c r="L20" i="4" s="1"/>
  <c r="M21" i="4"/>
  <c r="M24" i="2" s="1"/>
  <c r="M20" i="4" s="1"/>
  <c r="D21" i="4"/>
  <c r="M13" i="4"/>
  <c r="L13" i="4"/>
  <c r="K13" i="4"/>
  <c r="J13" i="4"/>
  <c r="I13" i="4"/>
  <c r="G13" i="4"/>
  <c r="F13" i="4"/>
  <c r="E13" i="4"/>
  <c r="D13" i="4"/>
  <c r="C27" i="4"/>
  <c r="C26" i="4"/>
  <c r="C25" i="4"/>
  <c r="C24" i="4"/>
  <c r="C23" i="4"/>
  <c r="C22" i="4"/>
  <c r="C18" i="4"/>
  <c r="C19" i="4"/>
  <c r="H16" i="4"/>
  <c r="H15" i="4"/>
  <c r="H17" i="4"/>
  <c r="H18" i="4"/>
  <c r="H19" i="4"/>
  <c r="H14" i="4"/>
  <c r="E7" i="4"/>
  <c r="F6" i="3"/>
  <c r="H6" i="3" s="1"/>
  <c r="F7" i="3"/>
  <c r="F8" i="3"/>
  <c r="F9" i="3"/>
  <c r="F10" i="3"/>
  <c r="M6" i="3"/>
  <c r="M7" i="3"/>
  <c r="M8" i="3"/>
  <c r="M9" i="3"/>
  <c r="M4" i="3" s="1"/>
  <c r="M10" i="3"/>
  <c r="L6" i="3"/>
  <c r="L4" i="3" s="1"/>
  <c r="L7" i="3"/>
  <c r="L8" i="3"/>
  <c r="L9" i="3"/>
  <c r="L10" i="3"/>
  <c r="K6" i="3"/>
  <c r="K7" i="3"/>
  <c r="K8" i="3"/>
  <c r="K9" i="3"/>
  <c r="C9" i="3" s="1"/>
  <c r="G25" i="9" s="1"/>
  <c r="K10" i="3"/>
  <c r="J6" i="3"/>
  <c r="J7" i="3"/>
  <c r="J8" i="3"/>
  <c r="J9" i="3"/>
  <c r="J10" i="3"/>
  <c r="J5" i="3"/>
  <c r="K5" i="3"/>
  <c r="K4" i="3" s="1"/>
  <c r="L5" i="3"/>
  <c r="M5" i="3"/>
  <c r="I6" i="3"/>
  <c r="I7" i="3"/>
  <c r="I8" i="3"/>
  <c r="I9" i="3"/>
  <c r="I10" i="3"/>
  <c r="AB12" i="7"/>
  <c r="AA12" i="7"/>
  <c r="Z12" i="7"/>
  <c r="Y12" i="7"/>
  <c r="X12" i="7"/>
  <c r="W12" i="7"/>
  <c r="V12" i="7"/>
  <c r="AB11" i="7"/>
  <c r="AA11" i="7"/>
  <c r="Z11" i="7"/>
  <c r="Y11" i="7"/>
  <c r="X11" i="7"/>
  <c r="W11" i="7"/>
  <c r="V11" i="7"/>
  <c r="AB10" i="7"/>
  <c r="AA10" i="7"/>
  <c r="Z10" i="7"/>
  <c r="Y10" i="7"/>
  <c r="X10" i="7"/>
  <c r="W10" i="7"/>
  <c r="V10" i="7"/>
  <c r="AB9" i="7"/>
  <c r="AA9" i="7"/>
  <c r="Z9" i="7"/>
  <c r="Y9" i="7"/>
  <c r="X9" i="7"/>
  <c r="W9" i="7"/>
  <c r="V9" i="7"/>
  <c r="AB8" i="7"/>
  <c r="AA8" i="7"/>
  <c r="Z8" i="7"/>
  <c r="Y8" i="7"/>
  <c r="X8" i="7"/>
  <c r="X6" i="7" s="1"/>
  <c r="V8" i="7"/>
  <c r="V7" i="7"/>
  <c r="T12" i="7"/>
  <c r="S12" i="7"/>
  <c r="R12" i="7"/>
  <c r="Q12" i="7"/>
  <c r="P12" i="7"/>
  <c r="O12" i="7"/>
  <c r="N12" i="7"/>
  <c r="T11" i="7"/>
  <c r="S11" i="7"/>
  <c r="R11" i="7"/>
  <c r="Q11" i="7"/>
  <c r="P11" i="7"/>
  <c r="O11" i="7"/>
  <c r="N11" i="7"/>
  <c r="T10" i="7"/>
  <c r="S10" i="7"/>
  <c r="R10" i="7"/>
  <c r="Q10" i="7"/>
  <c r="P10" i="7"/>
  <c r="O10" i="7"/>
  <c r="N10" i="7"/>
  <c r="T9" i="7"/>
  <c r="S9" i="7"/>
  <c r="R9" i="7"/>
  <c r="Q9" i="7"/>
  <c r="P9" i="7"/>
  <c r="O9" i="7"/>
  <c r="N9" i="7"/>
  <c r="T8" i="7"/>
  <c r="T6" i="7" s="1"/>
  <c r="S8" i="7"/>
  <c r="R8" i="7"/>
  <c r="Q8" i="7"/>
  <c r="P8" i="7"/>
  <c r="O8" i="7"/>
  <c r="N8" i="7"/>
  <c r="Q7" i="7"/>
  <c r="P7" i="7"/>
  <c r="O7" i="7"/>
  <c r="N7" i="7"/>
  <c r="U19" i="7"/>
  <c r="U16" i="7"/>
  <c r="U15" i="7"/>
  <c r="U14" i="7"/>
  <c r="U17" i="7"/>
  <c r="Z13" i="7"/>
  <c r="Y13" i="7"/>
  <c r="X13" i="7"/>
  <c r="W13" i="7"/>
  <c r="V13" i="7"/>
  <c r="U24" i="7"/>
  <c r="V20" i="7"/>
  <c r="R13" i="7"/>
  <c r="Q13" i="7"/>
  <c r="O13" i="7"/>
  <c r="N13" i="7"/>
  <c r="M14" i="7"/>
  <c r="M16" i="7"/>
  <c r="M19" i="7"/>
  <c r="L26" i="7"/>
  <c r="K26" i="7"/>
  <c r="J26" i="7"/>
  <c r="I26" i="7"/>
  <c r="H26" i="7"/>
  <c r="G26" i="7"/>
  <c r="F26" i="7"/>
  <c r="L25" i="7"/>
  <c r="K25" i="7"/>
  <c r="J25" i="7"/>
  <c r="J11" i="7" s="1"/>
  <c r="I25" i="7"/>
  <c r="E25" i="7" s="1"/>
  <c r="H25" i="7"/>
  <c r="G25" i="7"/>
  <c r="F25" i="7"/>
  <c r="L24" i="7"/>
  <c r="K24" i="7"/>
  <c r="J24" i="7"/>
  <c r="I24" i="7"/>
  <c r="H24" i="7"/>
  <c r="E24" i="7" s="1"/>
  <c r="G24" i="7"/>
  <c r="F24" i="7"/>
  <c r="L23" i="7"/>
  <c r="K23" i="7"/>
  <c r="J23" i="7"/>
  <c r="I23" i="7"/>
  <c r="H23" i="7"/>
  <c r="G23" i="7"/>
  <c r="G9" i="7" s="1"/>
  <c r="F23" i="7"/>
  <c r="L22" i="7"/>
  <c r="K22" i="7"/>
  <c r="J22" i="7"/>
  <c r="I22" i="7"/>
  <c r="H22" i="7"/>
  <c r="G22" i="7"/>
  <c r="G20" i="7" s="1"/>
  <c r="F22" i="7"/>
  <c r="J16" i="7"/>
  <c r="I16" i="7"/>
  <c r="H16" i="7"/>
  <c r="G16" i="7"/>
  <c r="F16" i="7"/>
  <c r="H15" i="7"/>
  <c r="H8" i="7" s="1"/>
  <c r="G15" i="7"/>
  <c r="G8" i="7" s="1"/>
  <c r="J19" i="7"/>
  <c r="I19" i="7"/>
  <c r="H19" i="7"/>
  <c r="G19" i="7"/>
  <c r="F19" i="7"/>
  <c r="I14" i="7"/>
  <c r="H14" i="7"/>
  <c r="H7" i="7" s="1"/>
  <c r="G14" i="7"/>
  <c r="F14" i="7"/>
  <c r="F7" i="7" s="1"/>
  <c r="K14" i="7"/>
  <c r="C17" i="4"/>
  <c r="C16" i="4"/>
  <c r="C15" i="4"/>
  <c r="C14" i="4"/>
  <c r="G19" i="5"/>
  <c r="G10" i="5" s="1"/>
  <c r="F19" i="5"/>
  <c r="F10" i="5" s="1"/>
  <c r="E19" i="5"/>
  <c r="D19" i="5"/>
  <c r="G18" i="5"/>
  <c r="F18" i="5"/>
  <c r="E18" i="5"/>
  <c r="E9" i="5" s="1"/>
  <c r="D18" i="5"/>
  <c r="D9" i="5" s="1"/>
  <c r="G17" i="5"/>
  <c r="F17" i="5"/>
  <c r="E17" i="5"/>
  <c r="D17" i="5"/>
  <c r="G16" i="5"/>
  <c r="G7" i="5" s="1"/>
  <c r="F16" i="5"/>
  <c r="E16" i="5"/>
  <c r="D16" i="5"/>
  <c r="G15" i="5"/>
  <c r="F15" i="5"/>
  <c r="E15" i="5"/>
  <c r="D15" i="5"/>
  <c r="D6" i="5" s="1"/>
  <c r="G14" i="5"/>
  <c r="G5" i="5" s="1"/>
  <c r="F14" i="5"/>
  <c r="F5" i="5" s="1"/>
  <c r="E14" i="5"/>
  <c r="D14" i="5"/>
  <c r="M19" i="5"/>
  <c r="L19" i="5"/>
  <c r="K19" i="5"/>
  <c r="J19" i="5"/>
  <c r="J10" i="5" s="1"/>
  <c r="I19" i="5"/>
  <c r="I10" i="5" s="1"/>
  <c r="M18" i="5"/>
  <c r="L18" i="5"/>
  <c r="K18" i="5"/>
  <c r="J18" i="5"/>
  <c r="J13" i="5" s="1"/>
  <c r="I18" i="5"/>
  <c r="M17" i="5"/>
  <c r="L17" i="5"/>
  <c r="K17" i="5"/>
  <c r="K13" i="5" s="1"/>
  <c r="J17" i="5"/>
  <c r="I17" i="5"/>
  <c r="M16" i="5"/>
  <c r="L16" i="5"/>
  <c r="K16" i="5"/>
  <c r="K7" i="5" s="1"/>
  <c r="J16" i="5"/>
  <c r="J7" i="5" s="1"/>
  <c r="I16" i="5"/>
  <c r="I7" i="5" s="1"/>
  <c r="M15" i="5"/>
  <c r="M6" i="5" s="1"/>
  <c r="L15" i="5"/>
  <c r="K15" i="5"/>
  <c r="K6" i="5" s="1"/>
  <c r="J15" i="5"/>
  <c r="J6" i="5" s="1"/>
  <c r="I15" i="5"/>
  <c r="M14" i="5"/>
  <c r="M5" i="5" s="1"/>
  <c r="M4" i="5" s="1"/>
  <c r="L14" i="5"/>
  <c r="L13" i="5" s="1"/>
  <c r="K14" i="5"/>
  <c r="J14" i="5"/>
  <c r="I14" i="5"/>
  <c r="I5" i="5"/>
  <c r="M27" i="5"/>
  <c r="L27" i="5"/>
  <c r="L10" i="5" s="1"/>
  <c r="K27" i="5"/>
  <c r="K10" i="5" s="1"/>
  <c r="J27" i="5"/>
  <c r="I27" i="5"/>
  <c r="M26" i="5"/>
  <c r="L26" i="5"/>
  <c r="K26" i="5"/>
  <c r="J26" i="5"/>
  <c r="J9" i="5"/>
  <c r="I26" i="5"/>
  <c r="M25" i="5"/>
  <c r="M8" i="5" s="1"/>
  <c r="L25" i="5"/>
  <c r="K25" i="5"/>
  <c r="J25" i="5"/>
  <c r="J8" i="5" s="1"/>
  <c r="I25" i="5"/>
  <c r="M24" i="5"/>
  <c r="M7" i="5"/>
  <c r="L24" i="5"/>
  <c r="L7" i="5" s="1"/>
  <c r="K24" i="5"/>
  <c r="J24" i="5"/>
  <c r="I24" i="5"/>
  <c r="M23" i="5"/>
  <c r="L23" i="5"/>
  <c r="L6" i="5"/>
  <c r="K23" i="5"/>
  <c r="J23" i="5"/>
  <c r="I23" i="5"/>
  <c r="M22" i="5"/>
  <c r="L22" i="5"/>
  <c r="K22" i="5"/>
  <c r="K5" i="5" s="1"/>
  <c r="J22" i="5"/>
  <c r="I22" i="5"/>
  <c r="G27" i="5"/>
  <c r="F27" i="5"/>
  <c r="E27" i="5"/>
  <c r="G26" i="5"/>
  <c r="G9" i="5" s="1"/>
  <c r="F26" i="5"/>
  <c r="F9" i="5" s="1"/>
  <c r="E26" i="5"/>
  <c r="G25" i="5"/>
  <c r="G8" i="5" s="1"/>
  <c r="F25" i="5"/>
  <c r="E25" i="5"/>
  <c r="G24" i="5"/>
  <c r="F24" i="5"/>
  <c r="E24" i="5"/>
  <c r="G23" i="5"/>
  <c r="G6" i="5" s="1"/>
  <c r="F23" i="5"/>
  <c r="E23" i="5"/>
  <c r="G22" i="5"/>
  <c r="F22" i="5"/>
  <c r="E22" i="5"/>
  <c r="D27" i="5"/>
  <c r="D10" i="5" s="1"/>
  <c r="D26" i="5"/>
  <c r="D25" i="5"/>
  <c r="D23" i="5"/>
  <c r="D22" i="5"/>
  <c r="G12" i="2"/>
  <c r="F12" i="2"/>
  <c r="E12" i="2"/>
  <c r="G11" i="2"/>
  <c r="H11" i="2" s="1"/>
  <c r="F11" i="2"/>
  <c r="E11" i="2"/>
  <c r="G10" i="2"/>
  <c r="F10" i="2"/>
  <c r="E10" i="2"/>
  <c r="G9" i="2"/>
  <c r="F9" i="2"/>
  <c r="E9" i="2"/>
  <c r="G8" i="2"/>
  <c r="F8" i="2"/>
  <c r="E8" i="2"/>
  <c r="G7" i="2"/>
  <c r="F7" i="2"/>
  <c r="E7" i="2"/>
  <c r="G6" i="2"/>
  <c r="F6" i="2"/>
  <c r="E6" i="2"/>
  <c r="F5" i="2"/>
  <c r="L12" i="2"/>
  <c r="K12" i="2"/>
  <c r="J12" i="2"/>
  <c r="I12" i="2"/>
  <c r="L11" i="2"/>
  <c r="K11" i="2"/>
  <c r="J11" i="2"/>
  <c r="I11" i="2"/>
  <c r="L10" i="2"/>
  <c r="K10" i="2"/>
  <c r="J10" i="2"/>
  <c r="I10" i="2"/>
  <c r="L9" i="2"/>
  <c r="K9" i="2"/>
  <c r="J9" i="2"/>
  <c r="I9" i="2"/>
  <c r="L8" i="2"/>
  <c r="K8" i="2"/>
  <c r="J8" i="2"/>
  <c r="I8" i="2"/>
  <c r="L7" i="2"/>
  <c r="K7" i="2"/>
  <c r="J7" i="2"/>
  <c r="I7" i="2"/>
  <c r="L6" i="2"/>
  <c r="K6" i="2"/>
  <c r="J6" i="2"/>
  <c r="I6" i="2"/>
  <c r="L5" i="2"/>
  <c r="L4" i="2" s="1"/>
  <c r="K5" i="2"/>
  <c r="K4" i="2" s="1"/>
  <c r="J5" i="2"/>
  <c r="I5" i="2"/>
  <c r="M5" i="2"/>
  <c r="M11" i="8"/>
  <c r="L11" i="8"/>
  <c r="K11" i="8"/>
  <c r="J11" i="8"/>
  <c r="I11" i="8"/>
  <c r="G11" i="8"/>
  <c r="F11" i="8"/>
  <c r="E11" i="8"/>
  <c r="M10" i="8"/>
  <c r="L10" i="8"/>
  <c r="K10" i="8"/>
  <c r="J10" i="8"/>
  <c r="I10" i="8"/>
  <c r="G10" i="8"/>
  <c r="F10" i="8"/>
  <c r="E10" i="8"/>
  <c r="M9" i="8"/>
  <c r="L9" i="8"/>
  <c r="K9" i="8"/>
  <c r="J9" i="8"/>
  <c r="I9" i="8"/>
  <c r="G9" i="8"/>
  <c r="F9" i="8"/>
  <c r="E9" i="8"/>
  <c r="M8" i="8"/>
  <c r="L8" i="8"/>
  <c r="K8" i="8"/>
  <c r="J8" i="8"/>
  <c r="I8" i="8"/>
  <c r="G8" i="8"/>
  <c r="F8" i="8"/>
  <c r="E8" i="8"/>
  <c r="M7" i="8"/>
  <c r="L7" i="8"/>
  <c r="K7" i="8"/>
  <c r="J7" i="8"/>
  <c r="I7" i="8"/>
  <c r="G7" i="8"/>
  <c r="F7" i="8"/>
  <c r="E7" i="8"/>
  <c r="M6" i="8"/>
  <c r="L6" i="8"/>
  <c r="K6" i="8"/>
  <c r="J6" i="8"/>
  <c r="I6" i="8"/>
  <c r="G6" i="8"/>
  <c r="F6" i="8"/>
  <c r="E6" i="8"/>
  <c r="M5" i="8"/>
  <c r="L5" i="8"/>
  <c r="K5" i="8"/>
  <c r="J5" i="8"/>
  <c r="I5" i="8"/>
  <c r="G5" i="8"/>
  <c r="F5" i="8"/>
  <c r="E5" i="8"/>
  <c r="D10" i="8"/>
  <c r="D9" i="8"/>
  <c r="D8" i="8"/>
  <c r="D7" i="8"/>
  <c r="D6" i="8"/>
  <c r="D5" i="8"/>
  <c r="G15" i="9"/>
  <c r="F15" i="9"/>
  <c r="E15" i="9"/>
  <c r="D15" i="9"/>
  <c r="C15" i="9"/>
  <c r="G14" i="9"/>
  <c r="F14" i="9"/>
  <c r="E14" i="9"/>
  <c r="D14" i="9"/>
  <c r="C14" i="9"/>
  <c r="G13" i="9"/>
  <c r="F13" i="9"/>
  <c r="E13" i="9"/>
  <c r="D13" i="9"/>
  <c r="C13" i="9"/>
  <c r="G12" i="9"/>
  <c r="F12" i="9"/>
  <c r="E12" i="9"/>
  <c r="D12" i="9"/>
  <c r="C12" i="9"/>
  <c r="G11" i="9"/>
  <c r="F11" i="9"/>
  <c r="E11" i="9"/>
  <c r="D11" i="9"/>
  <c r="C11" i="9"/>
  <c r="G10" i="9"/>
  <c r="F10" i="9"/>
  <c r="E10" i="9"/>
  <c r="D10" i="9"/>
  <c r="C10" i="9"/>
  <c r="G9" i="9"/>
  <c r="F9" i="9"/>
  <c r="E9" i="9"/>
  <c r="D9" i="9"/>
  <c r="C9" i="9"/>
  <c r="H14" i="9"/>
  <c r="H13" i="9"/>
  <c r="H12" i="9"/>
  <c r="H11" i="9"/>
  <c r="H10" i="9"/>
  <c r="H9" i="9"/>
  <c r="H15" i="9"/>
  <c r="M12" i="6"/>
  <c r="L12" i="6"/>
  <c r="K12" i="6"/>
  <c r="J12" i="6"/>
  <c r="I12" i="6"/>
  <c r="G12" i="6"/>
  <c r="F12" i="6"/>
  <c r="E12" i="6"/>
  <c r="M11" i="6"/>
  <c r="L11" i="6"/>
  <c r="C11" i="6" s="1"/>
  <c r="K11" i="6"/>
  <c r="J11" i="6"/>
  <c r="I11" i="6"/>
  <c r="G11" i="6"/>
  <c r="F11" i="6"/>
  <c r="E11" i="6"/>
  <c r="M10" i="6"/>
  <c r="L10" i="6"/>
  <c r="K10" i="6"/>
  <c r="J10" i="6"/>
  <c r="I10" i="6"/>
  <c r="G10" i="6"/>
  <c r="F10" i="6"/>
  <c r="E10" i="6"/>
  <c r="M9" i="6"/>
  <c r="L9" i="6"/>
  <c r="K9" i="6"/>
  <c r="J9" i="6"/>
  <c r="I9" i="6"/>
  <c r="G9" i="6"/>
  <c r="F9" i="6"/>
  <c r="E9" i="6"/>
  <c r="E4" i="6" s="1"/>
  <c r="M8" i="6"/>
  <c r="L8" i="6"/>
  <c r="K8" i="6"/>
  <c r="J8" i="6"/>
  <c r="I8" i="6"/>
  <c r="G8" i="6"/>
  <c r="E8" i="6"/>
  <c r="M7" i="6"/>
  <c r="L7" i="6"/>
  <c r="K7" i="6"/>
  <c r="J7" i="6"/>
  <c r="I7" i="6"/>
  <c r="G7" i="6"/>
  <c r="F7" i="6"/>
  <c r="E7" i="6"/>
  <c r="M6" i="6"/>
  <c r="L6" i="6"/>
  <c r="K6" i="6"/>
  <c r="J6" i="6"/>
  <c r="I6" i="6"/>
  <c r="G6" i="6"/>
  <c r="F6" i="6"/>
  <c r="E6" i="6"/>
  <c r="M5" i="6"/>
  <c r="M4" i="6" s="1"/>
  <c r="L5" i="6"/>
  <c r="L4" i="6" s="1"/>
  <c r="L2" i="6" s="1"/>
  <c r="L2" i="3" s="1"/>
  <c r="K5" i="6"/>
  <c r="J5" i="6"/>
  <c r="I5" i="6"/>
  <c r="I4" i="6" s="1"/>
  <c r="G5" i="6"/>
  <c r="F5" i="6"/>
  <c r="E5" i="6"/>
  <c r="D12" i="6"/>
  <c r="C12" i="6" s="1"/>
  <c r="D11" i="6"/>
  <c r="D10" i="6"/>
  <c r="D9" i="6"/>
  <c r="D8" i="6"/>
  <c r="D7" i="6"/>
  <c r="D6" i="6"/>
  <c r="C6" i="6" s="1"/>
  <c r="D5" i="6"/>
  <c r="D4" i="6" s="1"/>
  <c r="F20" i="3"/>
  <c r="F23" i="6" s="1"/>
  <c r="F19" i="3" s="1"/>
  <c r="K20" i="3"/>
  <c r="D5" i="3"/>
  <c r="C26" i="3"/>
  <c r="C25" i="3"/>
  <c r="C24" i="3"/>
  <c r="C23" i="3"/>
  <c r="C22" i="3"/>
  <c r="C21" i="3"/>
  <c r="C18" i="3"/>
  <c r="C17" i="3"/>
  <c r="C15" i="3"/>
  <c r="C14" i="3"/>
  <c r="C13" i="3"/>
  <c r="H26" i="3"/>
  <c r="H25" i="3"/>
  <c r="H24" i="3"/>
  <c r="H23" i="3"/>
  <c r="H22" i="3"/>
  <c r="H17" i="3"/>
  <c r="H16" i="3"/>
  <c r="H15" i="3"/>
  <c r="H14" i="3"/>
  <c r="H13" i="3"/>
  <c r="M12" i="3"/>
  <c r="L12" i="3"/>
  <c r="K12" i="3"/>
  <c r="K13" i="6"/>
  <c r="K11" i="3" s="1"/>
  <c r="J12" i="3"/>
  <c r="J13" i="6" s="1"/>
  <c r="J11" i="3" s="1"/>
  <c r="I12" i="3"/>
  <c r="F12" i="3"/>
  <c r="D12" i="3"/>
  <c r="M12" i="2"/>
  <c r="M11" i="2"/>
  <c r="M10" i="2"/>
  <c r="M9" i="2"/>
  <c r="M8" i="2"/>
  <c r="M7" i="2"/>
  <c r="M6" i="2"/>
  <c r="M4" i="2" s="1"/>
  <c r="L33" i="1"/>
  <c r="K33" i="1"/>
  <c r="J33" i="1"/>
  <c r="I33" i="1"/>
  <c r="G33" i="1"/>
  <c r="F33" i="1"/>
  <c r="E33" i="1"/>
  <c r="D33" i="1"/>
  <c r="D12" i="1" s="1"/>
  <c r="M32" i="1"/>
  <c r="L32" i="1"/>
  <c r="K32" i="1"/>
  <c r="J32" i="1"/>
  <c r="I32" i="1"/>
  <c r="G32" i="1"/>
  <c r="F32" i="1"/>
  <c r="E32" i="1"/>
  <c r="D32" i="1"/>
  <c r="M31" i="1"/>
  <c r="L31" i="1"/>
  <c r="K31" i="1"/>
  <c r="J31" i="1"/>
  <c r="I31" i="1"/>
  <c r="I25" i="1" s="1"/>
  <c r="G31" i="1"/>
  <c r="F31" i="1"/>
  <c r="E31" i="1"/>
  <c r="D31" i="1"/>
  <c r="D10" i="1" s="1"/>
  <c r="M30" i="1"/>
  <c r="M9" i="1" s="1"/>
  <c r="L30" i="1"/>
  <c r="L9" i="1" s="1"/>
  <c r="K30" i="1"/>
  <c r="J30" i="1"/>
  <c r="I30" i="1"/>
  <c r="E30" i="1"/>
  <c r="D30" i="1"/>
  <c r="D9" i="1" s="1"/>
  <c r="M29" i="1"/>
  <c r="L29" i="1"/>
  <c r="L8" i="1" s="1"/>
  <c r="I29" i="1"/>
  <c r="G29" i="1"/>
  <c r="F29" i="1"/>
  <c r="E29" i="1"/>
  <c r="D29" i="1"/>
  <c r="M28" i="1"/>
  <c r="L28" i="1"/>
  <c r="K28" i="1"/>
  <c r="K25" i="1" s="1"/>
  <c r="J28" i="1"/>
  <c r="J7" i="1" s="1"/>
  <c r="I28" i="1"/>
  <c r="G28" i="1"/>
  <c r="F28" i="1"/>
  <c r="E28" i="1"/>
  <c r="D28" i="1"/>
  <c r="M27" i="1"/>
  <c r="M25" i="1" s="1"/>
  <c r="L27" i="1"/>
  <c r="L6" i="1"/>
  <c r="K27" i="1"/>
  <c r="J27" i="1"/>
  <c r="I27" i="1"/>
  <c r="G27" i="1"/>
  <c r="F27" i="1"/>
  <c r="E27" i="1"/>
  <c r="E25" i="1" s="1"/>
  <c r="D27" i="1"/>
  <c r="M26" i="1"/>
  <c r="L26" i="1"/>
  <c r="K26" i="1"/>
  <c r="J26" i="1"/>
  <c r="I26" i="1"/>
  <c r="G26" i="1"/>
  <c r="G5" i="1" s="1"/>
  <c r="F26" i="1"/>
  <c r="F5" i="1" s="1"/>
  <c r="E26" i="1"/>
  <c r="D26" i="1"/>
  <c r="M23" i="1"/>
  <c r="L23" i="1"/>
  <c r="L12" i="1" s="1"/>
  <c r="K23" i="1"/>
  <c r="J23" i="1"/>
  <c r="J12" i="1"/>
  <c r="I23" i="1"/>
  <c r="I12" i="1" s="1"/>
  <c r="G23" i="1"/>
  <c r="G12" i="1"/>
  <c r="F23" i="1"/>
  <c r="F12" i="1"/>
  <c r="E23" i="1"/>
  <c r="E12" i="1" s="1"/>
  <c r="M22" i="1"/>
  <c r="M11" i="1" s="1"/>
  <c r="L22" i="1"/>
  <c r="L11" i="1" s="1"/>
  <c r="K22" i="1"/>
  <c r="K11" i="1"/>
  <c r="J22" i="1"/>
  <c r="I22" i="1"/>
  <c r="I11" i="1" s="1"/>
  <c r="G22" i="1"/>
  <c r="G11" i="1" s="1"/>
  <c r="F22" i="1"/>
  <c r="C22" i="1" s="1"/>
  <c r="E22" i="1"/>
  <c r="E11" i="1" s="1"/>
  <c r="M21" i="1"/>
  <c r="M10" i="1"/>
  <c r="L21" i="1"/>
  <c r="K21" i="1"/>
  <c r="K10" i="1" s="1"/>
  <c r="J21" i="1"/>
  <c r="I21" i="1"/>
  <c r="G21" i="1"/>
  <c r="F21" i="1"/>
  <c r="F10" i="1" s="1"/>
  <c r="E21" i="1"/>
  <c r="M20" i="1"/>
  <c r="L20" i="1"/>
  <c r="K20" i="1"/>
  <c r="K9" i="1" s="1"/>
  <c r="J20" i="1"/>
  <c r="J9" i="1" s="1"/>
  <c r="I20" i="1"/>
  <c r="F20" i="1"/>
  <c r="F9" i="1" s="1"/>
  <c r="M19" i="1"/>
  <c r="L19" i="1"/>
  <c r="K19" i="1"/>
  <c r="J19" i="1"/>
  <c r="J15" i="1" s="1"/>
  <c r="J8" i="1"/>
  <c r="I19" i="1"/>
  <c r="I8" i="1" s="1"/>
  <c r="G19" i="1"/>
  <c r="G8" i="1" s="1"/>
  <c r="E19" i="1"/>
  <c r="E8" i="1"/>
  <c r="M18" i="1"/>
  <c r="M7" i="1"/>
  <c r="L18" i="1"/>
  <c r="K18" i="1"/>
  <c r="K15" i="1" s="1"/>
  <c r="J18" i="1"/>
  <c r="I18" i="1"/>
  <c r="I7" i="1" s="1"/>
  <c r="G18" i="1"/>
  <c r="F18" i="1"/>
  <c r="E18" i="1"/>
  <c r="E7" i="1"/>
  <c r="M17" i="1"/>
  <c r="M6" i="1" s="1"/>
  <c r="L17" i="1"/>
  <c r="K17" i="1"/>
  <c r="J17" i="1"/>
  <c r="I17" i="1"/>
  <c r="I6" i="1" s="1"/>
  <c r="G17" i="1"/>
  <c r="F17" i="1"/>
  <c r="F6" i="1" s="1"/>
  <c r="E17" i="1"/>
  <c r="M16" i="1"/>
  <c r="M15" i="1" s="1"/>
  <c r="L16" i="1"/>
  <c r="K16" i="1"/>
  <c r="J16" i="1"/>
  <c r="I16" i="1"/>
  <c r="G16" i="1"/>
  <c r="F16" i="1"/>
  <c r="E16" i="1"/>
  <c r="E5" i="1" s="1"/>
  <c r="D20" i="1"/>
  <c r="D19" i="1"/>
  <c r="D18" i="1"/>
  <c r="D17" i="1"/>
  <c r="D6" i="1" s="1"/>
  <c r="D16" i="1"/>
  <c r="C16" i="1" s="1"/>
  <c r="E26" i="9"/>
  <c r="E8" i="9"/>
  <c r="D26" i="9"/>
  <c r="C26" i="9"/>
  <c r="H26" i="9"/>
  <c r="G26" i="9"/>
  <c r="F26" i="9"/>
  <c r="E11" i="5"/>
  <c r="N24" i="2"/>
  <c r="N20" i="4" s="1"/>
  <c r="G17" i="9"/>
  <c r="F17" i="9"/>
  <c r="E6" i="3"/>
  <c r="D6" i="3"/>
  <c r="I5" i="3"/>
  <c r="G5" i="3"/>
  <c r="F5" i="3"/>
  <c r="E5" i="3"/>
  <c r="AA7" i="7"/>
  <c r="Z7" i="7"/>
  <c r="Y7" i="7"/>
  <c r="X7" i="7"/>
  <c r="W7" i="7"/>
  <c r="R7" i="7"/>
  <c r="R6" i="7"/>
  <c r="K21" i="7"/>
  <c r="K20" i="7" s="1"/>
  <c r="J21" i="7"/>
  <c r="I21" i="7"/>
  <c r="H21" i="7"/>
  <c r="G21" i="7"/>
  <c r="F21" i="7"/>
  <c r="Y20" i="7"/>
  <c r="U22" i="7"/>
  <c r="U8" i="7" s="1"/>
  <c r="U21" i="7"/>
  <c r="Q20" i="7"/>
  <c r="O20" i="7"/>
  <c r="N20" i="7"/>
  <c r="M26" i="7"/>
  <c r="M22" i="7"/>
  <c r="K19" i="7"/>
  <c r="F18" i="7"/>
  <c r="E18" i="7" s="1"/>
  <c r="G18" i="7"/>
  <c r="G11" i="7" s="1"/>
  <c r="H18" i="7"/>
  <c r="I18" i="7"/>
  <c r="J18" i="7"/>
  <c r="K18" i="7"/>
  <c r="K17" i="7"/>
  <c r="K10" i="7"/>
  <c r="J17" i="7"/>
  <c r="I17" i="7"/>
  <c r="I10" i="7" s="1"/>
  <c r="H17" i="7"/>
  <c r="G17" i="7"/>
  <c r="G10" i="7" s="1"/>
  <c r="F17" i="7"/>
  <c r="K16" i="7"/>
  <c r="K15" i="7"/>
  <c r="J15" i="7"/>
  <c r="J8" i="7" s="1"/>
  <c r="I15" i="7"/>
  <c r="I8" i="7" s="1"/>
  <c r="F15" i="7"/>
  <c r="L14" i="7"/>
  <c r="J14" i="7"/>
  <c r="J7" i="7" s="1"/>
  <c r="M15" i="7"/>
  <c r="M17" i="7"/>
  <c r="M18" i="7"/>
  <c r="M11" i="7" s="1"/>
  <c r="U18" i="7"/>
  <c r="D22" i="1"/>
  <c r="D11" i="1" s="1"/>
  <c r="D24" i="5"/>
  <c r="C16" i="3"/>
  <c r="E12" i="3"/>
  <c r="H18" i="3"/>
  <c r="D20" i="3"/>
  <c r="G20" i="3"/>
  <c r="I20" i="3"/>
  <c r="H21" i="3"/>
  <c r="J10" i="4"/>
  <c r="J8" i="4"/>
  <c r="J7" i="4"/>
  <c r="D11" i="8"/>
  <c r="D23" i="1"/>
  <c r="E20" i="3"/>
  <c r="J20" i="3"/>
  <c r="L20" i="3"/>
  <c r="L23" i="6"/>
  <c r="L19" i="3" s="1"/>
  <c r="M20" i="3"/>
  <c r="M23" i="6" s="1"/>
  <c r="M19" i="3" s="1"/>
  <c r="G6" i="3"/>
  <c r="D7" i="3"/>
  <c r="E7" i="3"/>
  <c r="G7" i="3"/>
  <c r="D8" i="3"/>
  <c r="E8" i="3"/>
  <c r="G8" i="3"/>
  <c r="D9" i="3"/>
  <c r="E9" i="3"/>
  <c r="G9" i="3"/>
  <c r="H9" i="3"/>
  <c r="D10" i="3"/>
  <c r="E10" i="3"/>
  <c r="C10" i="3" s="1"/>
  <c r="H25" i="9" s="1"/>
  <c r="G10" i="3"/>
  <c r="K5" i="4"/>
  <c r="K4" i="4" s="1"/>
  <c r="L5" i="4"/>
  <c r="K6" i="4"/>
  <c r="L6" i="4"/>
  <c r="M6" i="4"/>
  <c r="K7" i="4"/>
  <c r="L7" i="4"/>
  <c r="M7" i="4"/>
  <c r="M4" i="4" s="1"/>
  <c r="K8" i="4"/>
  <c r="L8" i="4"/>
  <c r="M8" i="4"/>
  <c r="K9" i="4"/>
  <c r="L9" i="4"/>
  <c r="M9" i="4"/>
  <c r="K10" i="4"/>
  <c r="L10" i="4"/>
  <c r="L4" i="4" s="1"/>
  <c r="M10" i="4"/>
  <c r="H17" i="9"/>
  <c r="H8" i="9" s="1"/>
  <c r="M11" i="5"/>
  <c r="L11" i="5"/>
  <c r="K11" i="5"/>
  <c r="J11" i="5"/>
  <c r="I11" i="5"/>
  <c r="G11" i="5"/>
  <c r="F11" i="5"/>
  <c r="L19" i="7"/>
  <c r="L13" i="7" s="1"/>
  <c r="L33" i="7"/>
  <c r="K33" i="7"/>
  <c r="J33" i="7"/>
  <c r="I33" i="7"/>
  <c r="H33" i="7"/>
  <c r="E33" i="7" s="1"/>
  <c r="G33" i="7"/>
  <c r="F33" i="7"/>
  <c r="F28" i="7"/>
  <c r="G28" i="7"/>
  <c r="H28" i="7"/>
  <c r="H27" i="7" s="1"/>
  <c r="I28" i="7"/>
  <c r="I27" i="7" s="1"/>
  <c r="J28" i="7"/>
  <c r="K28" i="7"/>
  <c r="L21" i="7"/>
  <c r="L28" i="7"/>
  <c r="F29" i="7"/>
  <c r="G29" i="7"/>
  <c r="H29" i="7"/>
  <c r="E29" i="7" s="1"/>
  <c r="I29" i="7"/>
  <c r="J29" i="7"/>
  <c r="K29" i="7"/>
  <c r="L15" i="7"/>
  <c r="L29" i="7"/>
  <c r="F30" i="7"/>
  <c r="E30" i="7" s="1"/>
  <c r="G30" i="7"/>
  <c r="H30" i="7"/>
  <c r="I30" i="7"/>
  <c r="J30" i="7"/>
  <c r="K30" i="7"/>
  <c r="K9" i="7" s="1"/>
  <c r="L16" i="7"/>
  <c r="L30" i="7"/>
  <c r="F31" i="7"/>
  <c r="G31" i="7"/>
  <c r="H31" i="7"/>
  <c r="I31" i="7"/>
  <c r="E31" i="7"/>
  <c r="J31" i="7"/>
  <c r="K31" i="7"/>
  <c r="L17" i="7"/>
  <c r="L31" i="7"/>
  <c r="L10" i="7" s="1"/>
  <c r="F32" i="7"/>
  <c r="G32" i="7"/>
  <c r="E32" i="7" s="1"/>
  <c r="H32" i="7"/>
  <c r="H11" i="7" s="1"/>
  <c r="I32" i="7"/>
  <c r="J32" i="7"/>
  <c r="K32" i="7"/>
  <c r="L18" i="7"/>
  <c r="L32" i="7"/>
  <c r="U33" i="7"/>
  <c r="M33" i="7"/>
  <c r="U32" i="7"/>
  <c r="U11" i="7" s="1"/>
  <c r="U31" i="7"/>
  <c r="U10" i="7" s="1"/>
  <c r="U30" i="7"/>
  <c r="U29" i="7"/>
  <c r="U28" i="7"/>
  <c r="M32" i="7"/>
  <c r="M31" i="7"/>
  <c r="M30" i="7"/>
  <c r="M29" i="7"/>
  <c r="M28" i="7"/>
  <c r="AB27" i="7"/>
  <c r="AA27" i="7"/>
  <c r="Z27" i="7"/>
  <c r="Y27" i="7"/>
  <c r="X27" i="7"/>
  <c r="W27" i="7"/>
  <c r="V27" i="7"/>
  <c r="T27" i="7"/>
  <c r="S27" i="7"/>
  <c r="R27" i="7"/>
  <c r="Q27" i="7"/>
  <c r="P27" i="7"/>
  <c r="O27" i="7"/>
  <c r="N27" i="7"/>
  <c r="M25" i="7"/>
  <c r="M24" i="7"/>
  <c r="M23" i="7"/>
  <c r="M21" i="7"/>
  <c r="U26" i="7"/>
  <c r="U25" i="7"/>
  <c r="U23" i="7"/>
  <c r="U9" i="7"/>
  <c r="AB20" i="7"/>
  <c r="AA20" i="7"/>
  <c r="Z20" i="7"/>
  <c r="X20" i="7"/>
  <c r="W20" i="7"/>
  <c r="T20" i="7"/>
  <c r="S20" i="7"/>
  <c r="R20" i="7"/>
  <c r="P20" i="7"/>
  <c r="AB13" i="7"/>
  <c r="AA13" i="7"/>
  <c r="T13" i="7"/>
  <c r="S13" i="7"/>
  <c r="AB7" i="7"/>
  <c r="AB6" i="7" s="1"/>
  <c r="T7" i="7"/>
  <c r="S7" i="7"/>
  <c r="S6" i="7" s="1"/>
  <c r="M13" i="1"/>
  <c r="L13" i="1"/>
  <c r="K13" i="1"/>
  <c r="J13" i="1"/>
  <c r="I13" i="1"/>
  <c r="G13" i="1"/>
  <c r="F13" i="1"/>
  <c r="E13" i="1"/>
  <c r="D13" i="1"/>
  <c r="K12" i="7"/>
  <c r="N23" i="6"/>
  <c r="N19" i="3" s="1"/>
  <c r="D11" i="5"/>
  <c r="L9" i="5"/>
  <c r="E10" i="5"/>
  <c r="J5" i="5"/>
  <c r="M9" i="5"/>
  <c r="I9" i="1"/>
  <c r="L10" i="1"/>
  <c r="K4" i="6"/>
  <c r="K2" i="6" s="1"/>
  <c r="K2" i="3" s="1"/>
  <c r="K5" i="1"/>
  <c r="E9" i="1"/>
  <c r="H22" i="1"/>
  <c r="H8" i="6"/>
  <c r="K27" i="7"/>
  <c r="L11" i="7"/>
  <c r="Z6" i="7"/>
  <c r="Z3" i="7" s="1"/>
  <c r="L9" i="7"/>
  <c r="L8" i="7"/>
  <c r="L27" i="7"/>
  <c r="K8" i="7"/>
  <c r="K11" i="7"/>
  <c r="J27" i="7"/>
  <c r="F11" i="7"/>
  <c r="M27" i="7"/>
  <c r="L7" i="7"/>
  <c r="L20" i="7"/>
  <c r="K13" i="7"/>
  <c r="AA6" i="7"/>
  <c r="AA3" i="7" s="1"/>
  <c r="AB3" i="7" s="1"/>
  <c r="F9" i="7"/>
  <c r="M21" i="5"/>
  <c r="E8" i="5"/>
  <c r="J4" i="3"/>
  <c r="H7" i="3"/>
  <c r="M10" i="5"/>
  <c r="K9" i="5"/>
  <c r="K23" i="6"/>
  <c r="K19" i="3"/>
  <c r="I13" i="5"/>
  <c r="I6" i="5"/>
  <c r="I24" i="2"/>
  <c r="I20" i="4" s="1"/>
  <c r="M12" i="1"/>
  <c r="H17" i="1"/>
  <c r="K12" i="1"/>
  <c r="I10" i="1"/>
  <c r="M8" i="1"/>
  <c r="G7" i="1"/>
  <c r="L5" i="1"/>
  <c r="K6" i="1"/>
  <c r="E10" i="1"/>
  <c r="C23" i="1"/>
  <c r="L15" i="1"/>
  <c r="L12" i="5" s="1"/>
  <c r="H16" i="1"/>
  <c r="I13" i="6"/>
  <c r="I11" i="3"/>
  <c r="J5" i="1"/>
  <c r="F8" i="5"/>
  <c r="F27" i="7"/>
  <c r="C11" i="5" l="1"/>
  <c r="L12" i="7"/>
  <c r="L6" i="7" s="1"/>
  <c r="Y6" i="7"/>
  <c r="J12" i="7"/>
  <c r="I20" i="7"/>
  <c r="H20" i="7"/>
  <c r="J13" i="7"/>
  <c r="J9" i="7"/>
  <c r="G4" i="3"/>
  <c r="G21" i="8" s="1"/>
  <c r="D23" i="6"/>
  <c r="D19" i="3" s="1"/>
  <c r="C27" i="5"/>
  <c r="S3" i="7"/>
  <c r="T3" i="7" s="1"/>
  <c r="J14" i="2"/>
  <c r="J12" i="4" s="1"/>
  <c r="G24" i="2"/>
  <c r="G20" i="4" s="1"/>
  <c r="F21" i="5"/>
  <c r="F7" i="5"/>
  <c r="H21" i="4"/>
  <c r="I9" i="5"/>
  <c r="C9" i="5" s="1"/>
  <c r="C9" i="4"/>
  <c r="G16" i="9" s="1"/>
  <c r="C7" i="6"/>
  <c r="H21" i="1"/>
  <c r="C18" i="1"/>
  <c r="C17" i="1"/>
  <c r="H10" i="8"/>
  <c r="C8" i="8"/>
  <c r="B12" i="9" s="1"/>
  <c r="L4" i="8"/>
  <c r="K4" i="8"/>
  <c r="M4" i="8"/>
  <c r="H9" i="8"/>
  <c r="H12" i="1"/>
  <c r="L12" i="8"/>
  <c r="L2" i="2"/>
  <c r="L2" i="4" s="1"/>
  <c r="K14" i="1"/>
  <c r="K12" i="5"/>
  <c r="M14" i="1"/>
  <c r="M12" i="5"/>
  <c r="J12" i="5"/>
  <c r="J14" i="1"/>
  <c r="K20" i="5"/>
  <c r="K24" i="1"/>
  <c r="M24" i="1"/>
  <c r="M20" i="5"/>
  <c r="M2" i="6"/>
  <c r="M2" i="3" s="1"/>
  <c r="L21" i="8"/>
  <c r="H11" i="1"/>
  <c r="E11" i="7"/>
  <c r="C12" i="1"/>
  <c r="M2" i="2"/>
  <c r="M2" i="4" s="1"/>
  <c r="M12" i="8"/>
  <c r="M21" i="8"/>
  <c r="K2" i="2"/>
  <c r="K2" i="4" s="1"/>
  <c r="K12" i="8"/>
  <c r="C10" i="5"/>
  <c r="H8" i="3"/>
  <c r="C6" i="3"/>
  <c r="D25" i="9" s="1"/>
  <c r="C19" i="5"/>
  <c r="F4" i="2"/>
  <c r="M13" i="5"/>
  <c r="C33" i="1"/>
  <c r="E21" i="5"/>
  <c r="I7" i="7"/>
  <c r="H24" i="6"/>
  <c r="G15" i="1"/>
  <c r="D5" i="1"/>
  <c r="H5" i="1" s="1"/>
  <c r="H10" i="3"/>
  <c r="H10" i="7"/>
  <c r="K7" i="1"/>
  <c r="K4" i="1" s="1"/>
  <c r="G27" i="7"/>
  <c r="E21" i="7"/>
  <c r="I4" i="3"/>
  <c r="F11" i="1"/>
  <c r="C11" i="1" s="1"/>
  <c r="K7" i="7"/>
  <c r="K6" i="7" s="1"/>
  <c r="M10" i="7"/>
  <c r="J10" i="1"/>
  <c r="C5" i="6"/>
  <c r="C9" i="8"/>
  <c r="B13" i="9" s="1"/>
  <c r="L5" i="5"/>
  <c r="E22" i="7"/>
  <c r="I15" i="1"/>
  <c r="I14" i="1" s="1"/>
  <c r="J20" i="7"/>
  <c r="M8" i="7"/>
  <c r="C18" i="5"/>
  <c r="H10" i="4"/>
  <c r="C7" i="3"/>
  <c r="X3" i="7" s="1"/>
  <c r="C24" i="5"/>
  <c r="F10" i="7"/>
  <c r="I5" i="1"/>
  <c r="I4" i="1" s="1"/>
  <c r="G6" i="1"/>
  <c r="J11" i="1"/>
  <c r="G4" i="6"/>
  <c r="G2" i="6" s="1"/>
  <c r="G2" i="3" s="1"/>
  <c r="C22" i="5"/>
  <c r="J4" i="5"/>
  <c r="G12" i="7"/>
  <c r="H9" i="7"/>
  <c r="H6" i="6"/>
  <c r="L14" i="1"/>
  <c r="E6" i="1"/>
  <c r="G4" i="4"/>
  <c r="C19" i="1"/>
  <c r="M5" i="1"/>
  <c r="M4" i="1" s="1"/>
  <c r="I11" i="7"/>
  <c r="E23" i="7"/>
  <c r="G21" i="5"/>
  <c r="U27" i="7"/>
  <c r="E15" i="1"/>
  <c r="F25" i="1"/>
  <c r="D4" i="3"/>
  <c r="D21" i="8" s="1"/>
  <c r="K8" i="5"/>
  <c r="K4" i="5" s="1"/>
  <c r="K2" i="8" s="1"/>
  <c r="H12" i="7"/>
  <c r="I9" i="7"/>
  <c r="H28" i="1"/>
  <c r="H9" i="2"/>
  <c r="H7" i="8"/>
  <c r="J4" i="4"/>
  <c r="C12" i="2"/>
  <c r="J21" i="5"/>
  <c r="E15" i="7"/>
  <c r="E8" i="7" s="1"/>
  <c r="F8" i="9"/>
  <c r="J6" i="1"/>
  <c r="J4" i="1" s="1"/>
  <c r="I8" i="5"/>
  <c r="I12" i="7"/>
  <c r="H7" i="6"/>
  <c r="L25" i="1"/>
  <c r="L24" i="1" s="1"/>
  <c r="K21" i="5"/>
  <c r="H20" i="3"/>
  <c r="G8" i="9"/>
  <c r="J4" i="2"/>
  <c r="C11" i="2"/>
  <c r="L8" i="5"/>
  <c r="L4" i="5" s="1"/>
  <c r="E5" i="5"/>
  <c r="E7" i="5"/>
  <c r="F24" i="2"/>
  <c r="F20" i="4" s="1"/>
  <c r="M7" i="7"/>
  <c r="M20" i="7"/>
  <c r="J10" i="7"/>
  <c r="F8" i="7"/>
  <c r="F13" i="7"/>
  <c r="E17" i="7"/>
  <c r="E10" i="7" s="1"/>
  <c r="P6" i="7"/>
  <c r="W6" i="7"/>
  <c r="F20" i="7"/>
  <c r="E26" i="7"/>
  <c r="Q6" i="7"/>
  <c r="C8" i="3"/>
  <c r="F4" i="3"/>
  <c r="C12" i="3"/>
  <c r="H12" i="3"/>
  <c r="C8" i="4"/>
  <c r="F16" i="9" s="1"/>
  <c r="D7" i="5"/>
  <c r="D21" i="5"/>
  <c r="D24" i="2"/>
  <c r="D20" i="4" s="1"/>
  <c r="C17" i="5"/>
  <c r="G14" i="2"/>
  <c r="G12" i="4" s="1"/>
  <c r="C7" i="4"/>
  <c r="E16" i="9" s="1"/>
  <c r="H13" i="4"/>
  <c r="C6" i="4"/>
  <c r="D16" i="9" s="1"/>
  <c r="F4" i="4"/>
  <c r="C5" i="4"/>
  <c r="C16" i="9" s="1"/>
  <c r="D13" i="5"/>
  <c r="D5" i="5"/>
  <c r="C5" i="5" s="1"/>
  <c r="H29" i="1"/>
  <c r="C10" i="6"/>
  <c r="F13" i="6"/>
  <c r="F11" i="3" s="1"/>
  <c r="H20" i="1"/>
  <c r="C8" i="6"/>
  <c r="C14" i="6"/>
  <c r="H19" i="1"/>
  <c r="F4" i="6"/>
  <c r="H14" i="6"/>
  <c r="H18" i="1"/>
  <c r="E13" i="6"/>
  <c r="E11" i="3" s="1"/>
  <c r="C30" i="1"/>
  <c r="F7" i="1"/>
  <c r="F4" i="1" s="1"/>
  <c r="D7" i="1"/>
  <c r="C6" i="2"/>
  <c r="H6" i="2"/>
  <c r="H25" i="2"/>
  <c r="C10" i="2"/>
  <c r="F15" i="1"/>
  <c r="E14" i="2"/>
  <c r="E12" i="4" s="1"/>
  <c r="E4" i="2"/>
  <c r="H7" i="2"/>
  <c r="D15" i="1"/>
  <c r="C5" i="1"/>
  <c r="I4" i="2"/>
  <c r="H11" i="8"/>
  <c r="H5" i="8"/>
  <c r="C10" i="8"/>
  <c r="B14" i="9" s="1"/>
  <c r="I4" i="8"/>
  <c r="J4" i="8"/>
  <c r="F4" i="8"/>
  <c r="C8" i="9"/>
  <c r="G7" i="7"/>
  <c r="E28" i="7"/>
  <c r="E27" i="7" s="1"/>
  <c r="V6" i="7"/>
  <c r="U12" i="7"/>
  <c r="U7" i="7"/>
  <c r="M9" i="7"/>
  <c r="N6" i="7"/>
  <c r="M12" i="7"/>
  <c r="U20" i="7"/>
  <c r="E14" i="7"/>
  <c r="I13" i="7"/>
  <c r="G13" i="7"/>
  <c r="U13" i="7"/>
  <c r="F12" i="7"/>
  <c r="E19" i="7"/>
  <c r="E16" i="7"/>
  <c r="H13" i="7"/>
  <c r="O6" i="7"/>
  <c r="M13" i="7"/>
  <c r="C25" i="5"/>
  <c r="L21" i="5"/>
  <c r="E25" i="9"/>
  <c r="C20" i="3"/>
  <c r="G4" i="5"/>
  <c r="G23" i="6"/>
  <c r="G19" i="3" s="1"/>
  <c r="C23" i="5"/>
  <c r="F6" i="5"/>
  <c r="E20" i="5"/>
  <c r="E23" i="6"/>
  <c r="E19" i="3" s="1"/>
  <c r="E4" i="3"/>
  <c r="E21" i="8" s="1"/>
  <c r="C5" i="3"/>
  <c r="C25" i="9" s="1"/>
  <c r="I2" i="6"/>
  <c r="I2" i="3" s="1"/>
  <c r="F25" i="9"/>
  <c r="C8" i="5"/>
  <c r="E6" i="5"/>
  <c r="C15" i="5"/>
  <c r="H5" i="3"/>
  <c r="D13" i="6"/>
  <c r="D11" i="3" s="1"/>
  <c r="I4" i="4"/>
  <c r="I21" i="5"/>
  <c r="I24" i="1" s="1"/>
  <c r="C26" i="5"/>
  <c r="C21" i="4"/>
  <c r="H5" i="4"/>
  <c r="I14" i="2"/>
  <c r="I12" i="4" s="1"/>
  <c r="G13" i="5"/>
  <c r="H7" i="4"/>
  <c r="F13" i="5"/>
  <c r="C16" i="5"/>
  <c r="E13" i="5"/>
  <c r="F14" i="2"/>
  <c r="F12" i="4" s="1"/>
  <c r="E4" i="4"/>
  <c r="H6" i="4"/>
  <c r="D4" i="4"/>
  <c r="C14" i="5"/>
  <c r="C13" i="4"/>
  <c r="D14" i="2"/>
  <c r="D12" i="4" s="1"/>
  <c r="E24" i="1"/>
  <c r="C9" i="6"/>
  <c r="J4" i="6"/>
  <c r="L7" i="1"/>
  <c r="L4" i="1" s="1"/>
  <c r="C24" i="6"/>
  <c r="G25" i="1"/>
  <c r="G24" i="1" s="1"/>
  <c r="C27" i="1"/>
  <c r="I21" i="8"/>
  <c r="C31" i="1"/>
  <c r="G10" i="1"/>
  <c r="H10" i="1" s="1"/>
  <c r="G4" i="2"/>
  <c r="C10" i="1"/>
  <c r="H10" i="2"/>
  <c r="J25" i="1"/>
  <c r="C32" i="1"/>
  <c r="H30" i="1"/>
  <c r="C29" i="1"/>
  <c r="C25" i="2"/>
  <c r="D8" i="1"/>
  <c r="D25" i="1"/>
  <c r="C5" i="2"/>
  <c r="C26" i="1"/>
  <c r="C7" i="2"/>
  <c r="C28" i="1"/>
  <c r="C21" i="1"/>
  <c r="C9" i="2"/>
  <c r="H15" i="2"/>
  <c r="C9" i="1"/>
  <c r="C20" i="1"/>
  <c r="H9" i="1"/>
  <c r="E4" i="1"/>
  <c r="H8" i="2"/>
  <c r="C8" i="2"/>
  <c r="C15" i="2"/>
  <c r="C11" i="8"/>
  <c r="B15" i="9" s="1"/>
  <c r="G4" i="8"/>
  <c r="C6" i="8"/>
  <c r="B10" i="9" s="1"/>
  <c r="H22" i="8"/>
  <c r="D4" i="8"/>
  <c r="E4" i="8"/>
  <c r="C22" i="8"/>
  <c r="H6" i="8"/>
  <c r="C7" i="8"/>
  <c r="B11" i="9" s="1"/>
  <c r="C13" i="8"/>
  <c r="B17" i="9" s="1"/>
  <c r="C5" i="8"/>
  <c r="B9" i="9" s="1"/>
  <c r="H13" i="8"/>
  <c r="D8" i="9"/>
  <c r="K3" i="7" l="1"/>
  <c r="L3" i="7" s="1"/>
  <c r="Y3" i="7"/>
  <c r="G6" i="7"/>
  <c r="H6" i="7"/>
  <c r="E12" i="7"/>
  <c r="E20" i="7"/>
  <c r="I6" i="7"/>
  <c r="J6" i="7"/>
  <c r="J3" i="7" s="1"/>
  <c r="H23" i="6"/>
  <c r="H19" i="3" s="1"/>
  <c r="H13" i="6"/>
  <c r="H11" i="3" s="1"/>
  <c r="J2" i="2"/>
  <c r="J2" i="4" s="1"/>
  <c r="J2" i="5"/>
  <c r="E12" i="5"/>
  <c r="J20" i="5"/>
  <c r="R3" i="7"/>
  <c r="I4" i="5"/>
  <c r="I2" i="8" s="1"/>
  <c r="C7" i="5"/>
  <c r="F4" i="5"/>
  <c r="F2" i="5" s="1"/>
  <c r="F20" i="5"/>
  <c r="H24" i="2"/>
  <c r="H20" i="4" s="1"/>
  <c r="G6" i="9"/>
  <c r="Q3" i="7"/>
  <c r="H4" i="6"/>
  <c r="F2" i="6"/>
  <c r="F2" i="3" s="1"/>
  <c r="C13" i="6"/>
  <c r="C11" i="3" s="1"/>
  <c r="C6" i="1"/>
  <c r="J12" i="8"/>
  <c r="H6" i="1"/>
  <c r="I12" i="5"/>
  <c r="F2" i="2"/>
  <c r="F2" i="4" s="1"/>
  <c r="H4" i="8"/>
  <c r="H25" i="1"/>
  <c r="F21" i="8"/>
  <c r="L20" i="5"/>
  <c r="E14" i="1"/>
  <c r="D2" i="6"/>
  <c r="D2" i="3" s="1"/>
  <c r="W3" i="7"/>
  <c r="J24" i="1"/>
  <c r="C4" i="6"/>
  <c r="N3" i="7"/>
  <c r="G12" i="8"/>
  <c r="F24" i="1"/>
  <c r="K2" i="1"/>
  <c r="K2" i="5"/>
  <c r="H6" i="9"/>
  <c r="O3" i="7"/>
  <c r="H7" i="1"/>
  <c r="E9" i="7"/>
  <c r="M2" i="5"/>
  <c r="M2" i="1"/>
  <c r="M2" i="8"/>
  <c r="F6" i="7"/>
  <c r="F3" i="7" s="1"/>
  <c r="M6" i="7"/>
  <c r="P3" i="7"/>
  <c r="U6" i="7"/>
  <c r="I3" i="7"/>
  <c r="V3" i="7"/>
  <c r="I20" i="5"/>
  <c r="C21" i="5"/>
  <c r="D24" i="1"/>
  <c r="C24" i="2"/>
  <c r="C20" i="4" s="1"/>
  <c r="I2" i="2"/>
  <c r="I2" i="4" s="1"/>
  <c r="H14" i="2"/>
  <c r="H12" i="4" s="1"/>
  <c r="F12" i="8"/>
  <c r="D14" i="1"/>
  <c r="H15" i="1"/>
  <c r="J2" i="1"/>
  <c r="I12" i="8"/>
  <c r="F12" i="5"/>
  <c r="E12" i="8"/>
  <c r="D12" i="5"/>
  <c r="C15" i="1"/>
  <c r="I2" i="5"/>
  <c r="E7" i="7"/>
  <c r="E13" i="7"/>
  <c r="F6" i="9"/>
  <c r="H4" i="3"/>
  <c r="C23" i="6"/>
  <c r="C19" i="3" s="1"/>
  <c r="C6" i="5"/>
  <c r="C4" i="3"/>
  <c r="E2" i="6"/>
  <c r="E2" i="3" s="1"/>
  <c r="I2" i="1"/>
  <c r="C13" i="5"/>
  <c r="E4" i="5"/>
  <c r="E2" i="5" s="1"/>
  <c r="C6" i="9"/>
  <c r="G12" i="5"/>
  <c r="G14" i="1"/>
  <c r="F14" i="1"/>
  <c r="H4" i="4"/>
  <c r="E2" i="2"/>
  <c r="E2" i="4" s="1"/>
  <c r="C4" i="4"/>
  <c r="J2" i="8"/>
  <c r="J2" i="6"/>
  <c r="J2" i="3" s="1"/>
  <c r="J21" i="8"/>
  <c r="D20" i="5"/>
  <c r="L2" i="1"/>
  <c r="L2" i="5"/>
  <c r="L2" i="8"/>
  <c r="C7" i="1"/>
  <c r="G20" i="5"/>
  <c r="G2" i="2"/>
  <c r="G2" i="4" s="1"/>
  <c r="G4" i="1"/>
  <c r="C25" i="1"/>
  <c r="C8" i="1"/>
  <c r="H8" i="1"/>
  <c r="C14" i="2"/>
  <c r="C12" i="4" s="1"/>
  <c r="D2" i="2"/>
  <c r="D2" i="4" s="1"/>
  <c r="C4" i="2"/>
  <c r="D12" i="8"/>
  <c r="C4" i="8"/>
  <c r="B8" i="9" s="1"/>
  <c r="B26" i="9"/>
  <c r="N2" i="8"/>
  <c r="H24" i="1" l="1"/>
  <c r="G3" i="7"/>
  <c r="H3" i="7"/>
  <c r="U3" i="7"/>
  <c r="F2" i="8"/>
  <c r="F2" i="1"/>
  <c r="E6" i="9"/>
  <c r="D2" i="8"/>
  <c r="H21" i="8"/>
  <c r="D2" i="1"/>
  <c r="D2" i="5"/>
  <c r="H2" i="2"/>
  <c r="H2" i="4" s="1"/>
  <c r="H14" i="1"/>
  <c r="E2" i="1"/>
  <c r="E6" i="7"/>
  <c r="M3" i="7"/>
  <c r="H2" i="6"/>
  <c r="H2" i="3" s="1"/>
  <c r="C24" i="1"/>
  <c r="D6" i="9"/>
  <c r="C14" i="1"/>
  <c r="C12" i="5"/>
  <c r="H12" i="8"/>
  <c r="C21" i="8"/>
  <c r="B25" i="9"/>
  <c r="C2" i="6"/>
  <c r="C2" i="3" s="1"/>
  <c r="E2" i="8"/>
  <c r="B16" i="9"/>
  <c r="C2" i="2"/>
  <c r="C2" i="4" s="1"/>
  <c r="C20" i="5"/>
  <c r="G2" i="5"/>
  <c r="G2" i="8"/>
  <c r="G2" i="1"/>
  <c r="C4" i="1"/>
  <c r="C2" i="5" s="1"/>
  <c r="C12" i="8"/>
  <c r="E3" i="7" l="1"/>
  <c r="H2" i="1"/>
  <c r="H2" i="5"/>
  <c r="H2" i="8"/>
  <c r="C2" i="1"/>
  <c r="B6" i="9"/>
  <c r="C2" i="8"/>
</calcChain>
</file>

<file path=xl/sharedStrings.xml><?xml version="1.0" encoding="utf-8"?>
<sst xmlns="http://schemas.openxmlformats.org/spreadsheetml/2006/main" count="386" uniqueCount="109">
  <si>
    <t>総数</t>
    <rPh sb="0" eb="2">
      <t>ソウスウ</t>
    </rPh>
    <phoneticPr fontId="3"/>
  </si>
  <si>
    <t>1000g　　　未満</t>
    <rPh sb="8" eb="10">
      <t>ミマン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</si>
  <si>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</si>
  <si>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</si>
  <si>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</si>
  <si>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</si>
  <si>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Ｐ02</t>
  </si>
  <si>
    <t>Ｐ03</t>
  </si>
  <si>
    <t>Ｐ04</t>
  </si>
  <si>
    <t>現在の妊娠とは無関係の場合もある母体の病態による障害</t>
    <rPh sb="0" eb="2">
      <t>ゲンザイ</t>
    </rPh>
    <rPh sb="3" eb="5">
      <t>ニンシン</t>
    </rPh>
    <rPh sb="7" eb="10">
      <t>ムカンケイ</t>
    </rPh>
    <rPh sb="11" eb="13">
      <t>バアイ</t>
    </rPh>
    <rPh sb="16" eb="18">
      <t>ボタイ</t>
    </rPh>
    <rPh sb="19" eb="21">
      <t>ビョウタイ</t>
    </rPh>
    <rPh sb="24" eb="26">
      <t>ショウガイ</t>
    </rPh>
    <phoneticPr fontId="1"/>
  </si>
  <si>
    <t>早期新生児死亡</t>
    <rPh sb="0" eb="2">
      <t>ソウキ</t>
    </rPh>
    <rPh sb="2" eb="5">
      <t>シンセイジ</t>
    </rPh>
    <rPh sb="5" eb="7">
      <t>シボウ</t>
    </rPh>
    <phoneticPr fontId="1"/>
  </si>
  <si>
    <t>ⅩⅦ先天異常(Q00～Q99)</t>
    <rPh sb="2" eb="4">
      <t>センテン</t>
    </rPh>
    <rPh sb="4" eb="6">
      <t>イジョウ</t>
    </rPh>
    <phoneticPr fontId="1"/>
  </si>
  <si>
    <t>その他の病態及び児側病態の記載のないもの</t>
    <rPh sb="0" eb="3">
      <t>ソノタ</t>
    </rPh>
    <rPh sb="4" eb="6">
      <t>ビョウタイ</t>
    </rPh>
    <rPh sb="6" eb="7">
      <t>オヨ</t>
    </rPh>
    <rPh sb="8" eb="9">
      <t>ジ</t>
    </rPh>
    <rPh sb="9" eb="10">
      <t>ガワ</t>
    </rPh>
    <rPh sb="10" eb="12">
      <t>ビョウタイ</t>
    </rPh>
    <rPh sb="13" eb="15">
      <t>キサイ</t>
    </rPh>
    <phoneticPr fontId="1"/>
  </si>
  <si>
    <t>Ｐ00</t>
    <phoneticPr fontId="1"/>
  </si>
  <si>
    <t>Ｐ01</t>
    <phoneticPr fontId="1"/>
  </si>
  <si>
    <t>母体の妊娠合併症による障害</t>
    <rPh sb="0" eb="2">
      <t>ボタイ</t>
    </rPh>
    <rPh sb="3" eb="5">
      <t>ニンシン</t>
    </rPh>
    <rPh sb="5" eb="8">
      <t>ガッペイショウ</t>
    </rPh>
    <rPh sb="11" eb="13">
      <t>ショウガイ</t>
    </rPh>
    <phoneticPr fontId="1"/>
  </si>
  <si>
    <t>胎盤・臍帯及び卵膜の合併症による障害</t>
    <rPh sb="0" eb="2">
      <t>タイバン</t>
    </rPh>
    <rPh sb="3" eb="4">
      <t>ヘソ</t>
    </rPh>
    <rPh sb="4" eb="5">
      <t>オビ</t>
    </rPh>
    <rPh sb="5" eb="6">
      <t>オヨ</t>
    </rPh>
    <rPh sb="7" eb="8">
      <t>タマゴ</t>
    </rPh>
    <rPh sb="8" eb="9">
      <t>マク</t>
    </rPh>
    <rPh sb="10" eb="13">
      <t>ガッペイショウ</t>
    </rPh>
    <rPh sb="16" eb="18">
      <t>ショウガイ</t>
    </rPh>
    <phoneticPr fontId="1"/>
  </si>
  <si>
    <t>その他の分娩合併症による障害</t>
    <rPh sb="0" eb="3">
      <t>ソノタ</t>
    </rPh>
    <rPh sb="4" eb="6">
      <t>ブンベン</t>
    </rPh>
    <rPh sb="6" eb="9">
      <t>ガッペイショウ</t>
    </rPh>
    <rPh sb="12" eb="14">
      <t>ショウガイ</t>
    </rPh>
    <phoneticPr fontId="1"/>
  </si>
  <si>
    <t>胎盤又は母乳を介して有害な影響を受けた障害</t>
    <rPh sb="0" eb="2">
      <t>タイバン</t>
    </rPh>
    <rPh sb="2" eb="3">
      <t>マタ</t>
    </rPh>
    <rPh sb="4" eb="6">
      <t>ボニュウ</t>
    </rPh>
    <rPh sb="7" eb="8">
      <t>カイ</t>
    </rPh>
    <rPh sb="10" eb="12">
      <t>ユウガイ</t>
    </rPh>
    <rPh sb="13" eb="15">
      <t>エイキョウ</t>
    </rPh>
    <rPh sb="16" eb="17">
      <t>ウ</t>
    </rPh>
    <rPh sb="19" eb="21">
      <t>ショウガイ</t>
    </rPh>
    <phoneticPr fontId="1"/>
  </si>
  <si>
    <t>Ｐ99</t>
    <phoneticPr fontId="1"/>
  </si>
  <si>
    <t>母体に原因なし</t>
    <rPh sb="0" eb="2">
      <t>ボタイ</t>
    </rPh>
    <rPh sb="3" eb="5">
      <t>ゲンイン</t>
    </rPh>
    <phoneticPr fontId="1"/>
  </si>
  <si>
    <t>母の年齢</t>
    <rPh sb="0" eb="1">
      <t>ハハ</t>
    </rPh>
    <rPh sb="2" eb="4">
      <t>ネンレイ</t>
    </rPh>
    <phoneticPr fontId="1"/>
  </si>
  <si>
    <t>妊娠週数</t>
    <rPh sb="0" eb="2">
      <t>ニンシン</t>
    </rPh>
    <rPh sb="2" eb="3">
      <t>シュウ</t>
    </rPh>
    <rPh sb="3" eb="4">
      <t>スウ</t>
    </rPh>
    <phoneticPr fontId="1"/>
  </si>
  <si>
    <t>40～43週</t>
    <rPh sb="5" eb="6">
      <t>シュウ</t>
    </rPh>
    <phoneticPr fontId="3"/>
  </si>
  <si>
    <r>
      <t>2</t>
    </r>
    <r>
      <rPr>
        <sz val="10"/>
        <rFont val="ＭＳ Ｐ明朝"/>
        <family val="1"/>
        <charset val="128"/>
      </rPr>
      <t>2</t>
    </r>
    <r>
      <rPr>
        <sz val="10"/>
        <rFont val="ＭＳ Ｐ明朝"/>
        <family val="1"/>
        <charset val="128"/>
      </rPr>
      <t>～2</t>
    </r>
    <r>
      <rPr>
        <sz val="10"/>
        <rFont val="ＭＳ Ｐ明朝"/>
        <family val="1"/>
        <charset val="128"/>
      </rPr>
      <t>7</t>
    </r>
    <r>
      <rPr>
        <sz val="10"/>
        <rFont val="ＭＳ Ｐ明朝"/>
        <family val="1"/>
        <charset val="128"/>
      </rPr>
      <t>週</t>
    </r>
    <rPh sb="5" eb="6">
      <t>シュウ</t>
    </rPh>
    <phoneticPr fontId="3"/>
  </si>
  <si>
    <r>
      <t>2</t>
    </r>
    <r>
      <rPr>
        <sz val="10"/>
        <rFont val="ＭＳ Ｐ明朝"/>
        <family val="1"/>
        <charset val="128"/>
      </rPr>
      <t>8</t>
    </r>
    <r>
      <rPr>
        <sz val="10"/>
        <rFont val="ＭＳ Ｐ明朝"/>
        <family val="1"/>
        <charset val="128"/>
      </rPr>
      <t>～</t>
    </r>
    <r>
      <rPr>
        <sz val="10"/>
        <rFont val="ＭＳ Ｐ明朝"/>
        <family val="1"/>
        <charset val="128"/>
      </rPr>
      <t>31</t>
    </r>
    <r>
      <rPr>
        <sz val="10"/>
        <rFont val="ＭＳ Ｐ明朝"/>
        <family val="1"/>
        <charset val="128"/>
      </rPr>
      <t>週</t>
    </r>
    <rPh sb="5" eb="6">
      <t>シュウ</t>
    </rPh>
    <phoneticPr fontId="3"/>
  </si>
  <si>
    <r>
      <t>32</t>
    </r>
    <r>
      <rPr>
        <sz val="10"/>
        <rFont val="ＭＳ Ｐ明朝"/>
        <family val="1"/>
        <charset val="128"/>
      </rPr>
      <t>～3</t>
    </r>
    <r>
      <rPr>
        <sz val="10"/>
        <rFont val="ＭＳ Ｐ明朝"/>
        <family val="1"/>
        <charset val="128"/>
      </rPr>
      <t>5</t>
    </r>
    <r>
      <rPr>
        <sz val="10"/>
        <rFont val="ＭＳ Ｐ明朝"/>
        <family val="1"/>
        <charset val="128"/>
      </rPr>
      <t>週</t>
    </r>
    <rPh sb="5" eb="6">
      <t>シュウ</t>
    </rPh>
    <phoneticPr fontId="3"/>
  </si>
  <si>
    <r>
      <t>36</t>
    </r>
    <r>
      <rPr>
        <sz val="10"/>
        <rFont val="ＭＳ Ｐ明朝"/>
        <family val="1"/>
        <charset val="128"/>
      </rPr>
      <t>～3</t>
    </r>
    <r>
      <rPr>
        <sz val="10"/>
        <rFont val="ＭＳ Ｐ明朝"/>
        <family val="1"/>
        <charset val="128"/>
      </rPr>
      <t>9</t>
    </r>
    <r>
      <rPr>
        <sz val="10"/>
        <rFont val="ＭＳ Ｐ明朝"/>
        <family val="1"/>
        <charset val="128"/>
      </rPr>
      <t>週</t>
    </r>
    <rPh sb="5" eb="6">
      <t>シュウ</t>
    </rPh>
    <phoneticPr fontId="3"/>
  </si>
  <si>
    <t>不　詳</t>
    <rPh sb="0" eb="3">
      <t>フショウ</t>
    </rPh>
    <phoneticPr fontId="3"/>
  </si>
  <si>
    <t>総数</t>
    <rPh sb="0" eb="2">
      <t>ソウスウ</t>
    </rPh>
    <phoneticPr fontId="3"/>
  </si>
  <si>
    <t>4000ｇ以上</t>
    <rPh sb="5" eb="7">
      <t>イジョウ</t>
    </rPh>
    <phoneticPr fontId="3"/>
  </si>
  <si>
    <t>性別不詳    　(内数)</t>
    <rPh sb="0" eb="2">
      <t>セイベツ</t>
    </rPh>
    <rPh sb="2" eb="4">
      <t>フショウ</t>
    </rPh>
    <rPh sb="10" eb="11">
      <t>ナイ</t>
    </rPh>
    <rPh sb="11" eb="12">
      <t>スウ</t>
    </rPh>
    <phoneticPr fontId="1"/>
  </si>
  <si>
    <t>性別不詳　     (内数)</t>
    <rPh sb="0" eb="2">
      <t>セイベツ</t>
    </rPh>
    <rPh sb="2" eb="4">
      <t>フショウ</t>
    </rPh>
    <rPh sb="11" eb="12">
      <t>ナイ</t>
    </rPh>
    <rPh sb="12" eb="13">
      <t>スウ</t>
    </rPh>
    <phoneticPr fontId="1"/>
  </si>
  <si>
    <t>2500g未満(再掲)</t>
    <rPh sb="5" eb="7">
      <t>ミマン</t>
    </rPh>
    <rPh sb="8" eb="10">
      <t>サイケイ</t>
    </rPh>
    <phoneticPr fontId="3"/>
  </si>
  <si>
    <t>1000～　　　　　　1499ｇ</t>
    <phoneticPr fontId="3"/>
  </si>
  <si>
    <t>1500～　　　　1999ｇ</t>
    <phoneticPr fontId="3"/>
  </si>
  <si>
    <t>2000～　　　　2499ｇ</t>
    <phoneticPr fontId="3"/>
  </si>
  <si>
    <t>2500～　　　　2999ｇ</t>
    <phoneticPr fontId="3"/>
  </si>
  <si>
    <t>3000～　　　　3499ｇ</t>
    <phoneticPr fontId="3"/>
  </si>
  <si>
    <t>3500～　　　3999ｇ</t>
    <phoneticPr fontId="3"/>
  </si>
  <si>
    <t>性別不詳     　(内数)</t>
    <rPh sb="0" eb="2">
      <t>セイベツ</t>
    </rPh>
    <rPh sb="2" eb="4">
      <t>フショウ</t>
    </rPh>
    <rPh sb="11" eb="13">
      <t>ウチスウ</t>
    </rPh>
    <phoneticPr fontId="1"/>
  </si>
  <si>
    <t xml:space="preserve"> 20～24歳</t>
    <rPh sb="6" eb="7">
      <t>サイ</t>
    </rPh>
    <phoneticPr fontId="3"/>
  </si>
  <si>
    <t xml:space="preserve">   ～19歳</t>
    <rPh sb="6" eb="7">
      <t>サイ</t>
    </rPh>
    <phoneticPr fontId="1"/>
  </si>
  <si>
    <t xml:space="preserve"> 25～29歳</t>
    <rPh sb="6" eb="7">
      <t>サイ</t>
    </rPh>
    <phoneticPr fontId="3"/>
  </si>
  <si>
    <t xml:space="preserve"> 30～34歳</t>
    <rPh sb="6" eb="7">
      <t>サイ</t>
    </rPh>
    <phoneticPr fontId="3"/>
  </si>
  <si>
    <t xml:space="preserve"> 35～39歳</t>
    <rPh sb="6" eb="7">
      <t>サイ</t>
    </rPh>
    <phoneticPr fontId="3"/>
  </si>
  <si>
    <t xml:space="preserve"> 40～44歳</t>
    <rPh sb="6" eb="7">
      <t>サイ</t>
    </rPh>
    <phoneticPr fontId="3"/>
  </si>
  <si>
    <t xml:space="preserve"> 45歳以上</t>
    <rPh sb="3" eb="4">
      <t>サイ</t>
    </rPh>
    <rPh sb="4" eb="6">
      <t>イジョウ</t>
    </rPh>
    <phoneticPr fontId="3"/>
  </si>
  <si>
    <t>出産時の平均体重（ｇ）</t>
    <rPh sb="0" eb="2">
      <t>シュッサン</t>
    </rPh>
    <rPh sb="2" eb="3">
      <t>シュッショウジ</t>
    </rPh>
    <rPh sb="4" eb="6">
      <t>ヘイキン</t>
    </rPh>
    <rPh sb="6" eb="8">
      <t>タイジュウ</t>
    </rPh>
    <phoneticPr fontId="3"/>
  </si>
  <si>
    <t>区</t>
    <rPh sb="0" eb="1">
      <t>ク</t>
    </rPh>
    <phoneticPr fontId="3"/>
  </si>
  <si>
    <t>早期新生児死亡</t>
    <rPh sb="0" eb="2">
      <t>ソウキ</t>
    </rPh>
    <rPh sb="2" eb="5">
      <t>シンセイジ</t>
    </rPh>
    <rPh sb="5" eb="7">
      <t>シボウ</t>
    </rPh>
    <phoneticPr fontId="3"/>
  </si>
  <si>
    <t>妊娠満22週以後の死産</t>
    <rPh sb="0" eb="2">
      <t>ニンシン</t>
    </rPh>
    <rPh sb="2" eb="3">
      <t>マン</t>
    </rPh>
    <rPh sb="3" eb="6">
      <t>２２シュウ</t>
    </rPh>
    <rPh sb="6" eb="8">
      <t>イゴ</t>
    </rPh>
    <rPh sb="9" eb="11">
      <t>シザン</t>
    </rPh>
    <phoneticPr fontId="3"/>
  </si>
  <si>
    <t>総　　数</t>
    <rPh sb="0" eb="4">
      <t>ソウスウ</t>
    </rPh>
    <phoneticPr fontId="3"/>
  </si>
  <si>
    <t>　門 司 区</t>
  </si>
  <si>
    <t>　門 司 区</t>
    <rPh sb="1" eb="6">
      <t>モジク</t>
    </rPh>
    <phoneticPr fontId="3"/>
  </si>
  <si>
    <t>　小倉北区</t>
  </si>
  <si>
    <t>　小倉北区</t>
    <rPh sb="1" eb="5">
      <t>コクラキタク</t>
    </rPh>
    <phoneticPr fontId="3"/>
  </si>
  <si>
    <t>　小倉南区</t>
  </si>
  <si>
    <t>　小倉南区</t>
    <rPh sb="1" eb="5">
      <t>コクラミナミク</t>
    </rPh>
    <phoneticPr fontId="3"/>
  </si>
  <si>
    <t>　若 松 区</t>
  </si>
  <si>
    <t>　若 松 区</t>
    <rPh sb="1" eb="6">
      <t>ワカマツク</t>
    </rPh>
    <phoneticPr fontId="3"/>
  </si>
  <si>
    <t>　八幡東区</t>
  </si>
  <si>
    <t>　八幡東区</t>
    <rPh sb="1" eb="5">
      <t>ヤハタヒガシク</t>
    </rPh>
    <phoneticPr fontId="3"/>
  </si>
  <si>
    <t>　八幡西区</t>
  </si>
  <si>
    <t>　八幡西区</t>
    <rPh sb="1" eb="5">
      <t>ヤハタニシク</t>
    </rPh>
    <phoneticPr fontId="3"/>
  </si>
  <si>
    <t>　戸 畑 区</t>
  </si>
  <si>
    <t>　戸 畑 区</t>
    <rPh sb="1" eb="6">
      <t>トバタク</t>
    </rPh>
    <phoneticPr fontId="3"/>
  </si>
  <si>
    <t>　　(区･妊娠週数・妊娠満22週以後の死産-早期新生児死亡）</t>
    <phoneticPr fontId="3"/>
  </si>
  <si>
    <t>区</t>
    <rPh sb="0" eb="1">
      <t>ク</t>
    </rPh>
    <phoneticPr fontId="3"/>
  </si>
  <si>
    <t>22～27週</t>
  </si>
  <si>
    <t>28～31週</t>
  </si>
  <si>
    <t>32～35週</t>
  </si>
  <si>
    <t>36～39週</t>
  </si>
  <si>
    <t>40～43週</t>
    <rPh sb="5" eb="6">
      <t>シュウ</t>
    </rPh>
    <phoneticPr fontId="3"/>
  </si>
  <si>
    <t>総数</t>
    <rPh sb="0" eb="2">
      <t>ソウスウ</t>
    </rPh>
    <phoneticPr fontId="3"/>
  </si>
  <si>
    <t>Ｐ99</t>
  </si>
  <si>
    <t>母体に原因なし</t>
  </si>
  <si>
    <t xml:space="preserve">  不  詳</t>
  </si>
  <si>
    <t xml:space="preserve">  不  詳</t>
    <rPh sb="2" eb="6">
      <t>フショウ</t>
    </rPh>
    <phoneticPr fontId="3"/>
  </si>
  <si>
    <t xml:space="preserve"> 45歳以上</t>
  </si>
  <si>
    <t>　不　詳</t>
  </si>
  <si>
    <t>　不　詳</t>
    <rPh sb="1" eb="4">
      <t>フショウ</t>
    </rPh>
    <phoneticPr fontId="3"/>
  </si>
  <si>
    <t>　不　詳</t>
    <rPh sb="1" eb="4">
      <t>フショウ</t>
    </rPh>
    <phoneticPr fontId="3"/>
  </si>
  <si>
    <t xml:space="preserve">  　    （妊娠週数・妊娠満22週以後の死産－早期新生児死亡）</t>
    <rPh sb="8" eb="10">
      <t>ニンシン</t>
    </rPh>
    <rPh sb="10" eb="11">
      <t>シュウ</t>
    </rPh>
    <rPh sb="11" eb="12">
      <t>スウ</t>
    </rPh>
    <rPh sb="13" eb="15">
      <t>ニンシン</t>
    </rPh>
    <rPh sb="15" eb="16">
      <t>マン</t>
    </rPh>
    <rPh sb="18" eb="19">
      <t>シュウ</t>
    </rPh>
    <rPh sb="19" eb="21">
      <t>イゴ</t>
    </rPh>
    <rPh sb="22" eb="24">
      <t>シザン</t>
    </rPh>
    <rPh sb="25" eb="27">
      <t>ソウキ</t>
    </rPh>
    <rPh sb="27" eb="30">
      <t>シンセイジ</t>
    </rPh>
    <rPh sb="30" eb="32">
      <t>シボウ</t>
    </rPh>
    <phoneticPr fontId="1"/>
  </si>
  <si>
    <t>総数</t>
    <rPh sb="0" eb="2">
      <t>ソウスウ</t>
    </rPh>
    <phoneticPr fontId="1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</si>
  <si>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1"/>
  </si>
  <si>
    <t>満28週未満</t>
    <rPh sb="0" eb="1">
      <t>マン</t>
    </rPh>
    <rPh sb="3" eb="4">
      <t>シュウ</t>
    </rPh>
    <rPh sb="4" eb="6">
      <t>ミマン</t>
    </rPh>
    <phoneticPr fontId="1"/>
  </si>
  <si>
    <t>28～31週</t>
    <rPh sb="5" eb="6">
      <t>シュウ</t>
    </rPh>
    <phoneticPr fontId="1"/>
  </si>
  <si>
    <t>32～35週</t>
    <rPh sb="5" eb="6">
      <t>シュウ</t>
    </rPh>
    <phoneticPr fontId="1"/>
  </si>
  <si>
    <t>36～39週</t>
    <rPh sb="5" eb="6">
      <t>シュウ</t>
    </rPh>
    <phoneticPr fontId="1"/>
  </si>
  <si>
    <t>40～43週</t>
    <rPh sb="5" eb="6">
      <t>シュウ</t>
    </rPh>
    <phoneticPr fontId="1"/>
  </si>
  <si>
    <t>44週以上</t>
    <rPh sb="2" eb="3">
      <t>シュウ</t>
    </rPh>
    <rPh sb="3" eb="5">
      <t>イジョウ</t>
    </rPh>
    <phoneticPr fontId="1"/>
  </si>
  <si>
    <t>不詳</t>
    <rPh sb="0" eb="2">
      <t>フショウ</t>
    </rPh>
    <phoneticPr fontId="1"/>
  </si>
  <si>
    <t>総数</t>
    <rPh sb="0" eb="2">
      <t>ソウスウ</t>
    </rPh>
    <phoneticPr fontId="1"/>
  </si>
  <si>
    <t>総数</t>
    <rPh sb="0" eb="2">
      <t>ソウスウ</t>
    </rPh>
    <phoneticPr fontId="1"/>
  </si>
  <si>
    <t>満28週未満</t>
    <rPh sb="0" eb="1">
      <t>マン</t>
    </rPh>
    <rPh sb="3" eb="4">
      <t>シュウ</t>
    </rPh>
    <rPh sb="4" eb="6">
      <t>ミマン</t>
    </rPh>
    <phoneticPr fontId="1"/>
  </si>
  <si>
    <t>ⅩⅥ周産期に発生した主要病態(P05～P96)</t>
    <rPh sb="2" eb="5">
      <t>シュウサンキ</t>
    </rPh>
    <rPh sb="6" eb="8">
      <t>ハッセイ</t>
    </rPh>
    <rPh sb="10" eb="12">
      <t>シュヨウ</t>
    </rPh>
    <rPh sb="12" eb="14">
      <t>ビョウタイ</t>
    </rPh>
    <phoneticPr fontId="1"/>
  </si>
  <si>
    <t>出産時の平均体重（ｇ）</t>
    <rPh sb="0" eb="2">
      <t>シュッサン</t>
    </rPh>
    <rPh sb="2" eb="3">
      <t>シュッショウジ</t>
    </rPh>
    <rPh sb="4" eb="6">
      <t>ヘイキン</t>
    </rPh>
    <rPh sb="6" eb="8">
      <t>タイジュウ</t>
    </rPh>
    <phoneticPr fontId="3"/>
  </si>
  <si>
    <t>2500g未満(再掲)</t>
    <rPh sb="5" eb="7">
      <t>ミマン</t>
    </rPh>
    <rPh sb="8" eb="10">
      <t>サイケイ</t>
    </rPh>
    <phoneticPr fontId="3"/>
  </si>
  <si>
    <t>　周産期死亡</t>
    <rPh sb="1" eb="4">
      <t>シュウサンキ</t>
    </rPh>
    <rPh sb="4" eb="6">
      <t>シボウ</t>
    </rPh>
    <phoneticPr fontId="1"/>
  </si>
  <si>
    <t>表１　　周産期死亡数</t>
    <phoneticPr fontId="3"/>
  </si>
  <si>
    <t>表２　　周産期死亡数(区･出生時の体重・妊娠満22週以後の死産-早期新生児死亡）</t>
    <rPh sb="0" eb="1">
      <t>ヒョウ</t>
    </rPh>
    <rPh sb="4" eb="5">
      <t>シュウ</t>
    </rPh>
    <rPh sb="5" eb="6">
      <t>サン</t>
    </rPh>
    <rPh sb="6" eb="7">
      <t>キ</t>
    </rPh>
    <rPh sb="7" eb="9">
      <t>シボウ</t>
    </rPh>
    <rPh sb="9" eb="10">
      <t>スウ</t>
    </rPh>
    <rPh sb="11" eb="12">
      <t>ク</t>
    </rPh>
    <rPh sb="13" eb="15">
      <t>シュッショウ</t>
    </rPh>
    <rPh sb="15" eb="16">
      <t>ジ</t>
    </rPh>
    <rPh sb="17" eb="19">
      <t>タイジュウ</t>
    </rPh>
    <rPh sb="20" eb="22">
      <t>ニンシン</t>
    </rPh>
    <rPh sb="22" eb="23">
      <t>マン</t>
    </rPh>
    <rPh sb="23" eb="26">
      <t>２２シュウ</t>
    </rPh>
    <rPh sb="26" eb="28">
      <t>イゴ</t>
    </rPh>
    <rPh sb="29" eb="31">
      <t>シザン</t>
    </rPh>
    <rPh sb="32" eb="34">
      <t>ソウキ</t>
    </rPh>
    <rPh sb="34" eb="37">
      <t>シンセイジ</t>
    </rPh>
    <rPh sb="37" eb="39">
      <t>シボウ</t>
    </rPh>
    <phoneticPr fontId="3"/>
  </si>
  <si>
    <t>表３　　周産期死亡数―総数―（母の年齢・出生時の体重・性）</t>
    <rPh sb="0" eb="1">
      <t>ヒョウ</t>
    </rPh>
    <rPh sb="4" eb="7">
      <t>シュウサンキ</t>
    </rPh>
    <rPh sb="7" eb="10">
      <t>シボウスウ</t>
    </rPh>
    <rPh sb="11" eb="13">
      <t>ソウスウ</t>
    </rPh>
    <rPh sb="15" eb="16">
      <t>ハハ</t>
    </rPh>
    <rPh sb="17" eb="19">
      <t>ネンレイ</t>
    </rPh>
    <rPh sb="20" eb="22">
      <t>シュッショウ</t>
    </rPh>
    <rPh sb="22" eb="23">
      <t>ジ</t>
    </rPh>
    <rPh sb="24" eb="26">
      <t>タイジュウ</t>
    </rPh>
    <rPh sb="27" eb="28">
      <t>セイ</t>
    </rPh>
    <phoneticPr fontId="3"/>
  </si>
  <si>
    <t>表４　　周産期死亡数―妊娠満２２週以後の死産―（母の年齢・出生時の体重・性）</t>
    <rPh sb="0" eb="1">
      <t>ヒョウ</t>
    </rPh>
    <rPh sb="4" eb="7">
      <t>シュウサンキ</t>
    </rPh>
    <rPh sb="7" eb="10">
      <t>シボウスウ</t>
    </rPh>
    <rPh sb="11" eb="13">
      <t>ニンシン</t>
    </rPh>
    <rPh sb="13" eb="14">
      <t>マン</t>
    </rPh>
    <rPh sb="16" eb="17">
      <t>シュウ</t>
    </rPh>
    <rPh sb="17" eb="19">
      <t>イゴ</t>
    </rPh>
    <rPh sb="20" eb="22">
      <t>シザン</t>
    </rPh>
    <rPh sb="24" eb="25">
      <t>ハハ</t>
    </rPh>
    <rPh sb="26" eb="28">
      <t>ネンレイ</t>
    </rPh>
    <rPh sb="29" eb="31">
      <t>シュッショウ</t>
    </rPh>
    <rPh sb="31" eb="32">
      <t>ジ</t>
    </rPh>
    <rPh sb="33" eb="35">
      <t>タイジュウ</t>
    </rPh>
    <rPh sb="36" eb="37">
      <t>セイ</t>
    </rPh>
    <phoneticPr fontId="3"/>
  </si>
  <si>
    <t>表５　　周産期死亡数―早期新生児死亡―（母の年齢・出生時の体重・性）</t>
    <rPh sb="0" eb="1">
      <t>ヒョウ</t>
    </rPh>
    <rPh sb="4" eb="7">
      <t>シュウサンキ</t>
    </rPh>
    <rPh sb="7" eb="10">
      <t>シボウスウ</t>
    </rPh>
    <rPh sb="11" eb="13">
      <t>ソウキ</t>
    </rPh>
    <rPh sb="13" eb="16">
      <t>シンセイジ</t>
    </rPh>
    <rPh sb="16" eb="18">
      <t>シボウ</t>
    </rPh>
    <rPh sb="20" eb="21">
      <t>ハハ</t>
    </rPh>
    <rPh sb="22" eb="24">
      <t>ネンレイ</t>
    </rPh>
    <rPh sb="25" eb="27">
      <t>シュッショウ</t>
    </rPh>
    <rPh sb="27" eb="28">
      <t>ジ</t>
    </rPh>
    <rPh sb="29" eb="31">
      <t>タイジュウ</t>
    </rPh>
    <rPh sb="32" eb="33">
      <t>セイ</t>
    </rPh>
    <phoneticPr fontId="3"/>
  </si>
  <si>
    <t>表６　　周産期死亡数―総数―（妊娠週数・出生時の体重・性）</t>
    <rPh sb="0" eb="1">
      <t>ヒョウ</t>
    </rPh>
    <rPh sb="4" eb="7">
      <t>シュウサンキ</t>
    </rPh>
    <rPh sb="7" eb="10">
      <t>シボウスウ</t>
    </rPh>
    <rPh sb="11" eb="13">
      <t>ソウスウ</t>
    </rPh>
    <rPh sb="15" eb="17">
      <t>ニンシン</t>
    </rPh>
    <rPh sb="17" eb="18">
      <t>シュウ</t>
    </rPh>
    <rPh sb="18" eb="19">
      <t>スウ</t>
    </rPh>
    <rPh sb="20" eb="22">
      <t>シュッショウ</t>
    </rPh>
    <rPh sb="22" eb="23">
      <t>ジ</t>
    </rPh>
    <rPh sb="24" eb="26">
      <t>タイジュウ</t>
    </rPh>
    <rPh sb="27" eb="28">
      <t>セイ</t>
    </rPh>
    <phoneticPr fontId="3"/>
  </si>
  <si>
    <t>表７　　周産期死亡数―妊娠満２２週以後の死産―（妊娠週数・出生時の体重・性）</t>
    <rPh sb="0" eb="1">
      <t>ヒョウ</t>
    </rPh>
    <rPh sb="4" eb="7">
      <t>シュウサンキ</t>
    </rPh>
    <rPh sb="7" eb="10">
      <t>シボウスウ</t>
    </rPh>
    <rPh sb="11" eb="13">
      <t>ニンシン</t>
    </rPh>
    <rPh sb="13" eb="14">
      <t>マン</t>
    </rPh>
    <rPh sb="16" eb="17">
      <t>シュウ</t>
    </rPh>
    <rPh sb="17" eb="19">
      <t>イゴ</t>
    </rPh>
    <rPh sb="20" eb="22">
      <t>シザン</t>
    </rPh>
    <rPh sb="24" eb="26">
      <t>ニンシン</t>
    </rPh>
    <rPh sb="26" eb="27">
      <t>シュウ</t>
    </rPh>
    <rPh sb="27" eb="28">
      <t>スウ</t>
    </rPh>
    <rPh sb="29" eb="31">
      <t>シュッショウ</t>
    </rPh>
    <rPh sb="31" eb="32">
      <t>ジ</t>
    </rPh>
    <rPh sb="33" eb="35">
      <t>タイジュウ</t>
    </rPh>
    <rPh sb="36" eb="37">
      <t>セイ</t>
    </rPh>
    <phoneticPr fontId="3"/>
  </si>
  <si>
    <t>表８　　周産期死亡数―早期新生児死亡―（妊娠週数・出生時の体重・性）</t>
    <rPh sb="0" eb="1">
      <t>ヒョウ</t>
    </rPh>
    <rPh sb="4" eb="7">
      <t>シュウサンキ</t>
    </rPh>
    <rPh sb="7" eb="10">
      <t>シボウスウ</t>
    </rPh>
    <rPh sb="11" eb="13">
      <t>ソウキ</t>
    </rPh>
    <rPh sb="13" eb="16">
      <t>シンセイジ</t>
    </rPh>
    <rPh sb="16" eb="18">
      <t>シボウ</t>
    </rPh>
    <rPh sb="20" eb="22">
      <t>ニンシン</t>
    </rPh>
    <rPh sb="22" eb="23">
      <t>シュウ</t>
    </rPh>
    <rPh sb="23" eb="24">
      <t>スウ</t>
    </rPh>
    <rPh sb="25" eb="27">
      <t>シュッショウ</t>
    </rPh>
    <rPh sb="27" eb="28">
      <t>ジ</t>
    </rPh>
    <rPh sb="29" eb="31">
      <t>タイジュウ</t>
    </rPh>
    <rPh sb="32" eb="33">
      <t>セイ</t>
    </rPh>
    <phoneticPr fontId="3"/>
  </si>
  <si>
    <t>表９　　周産期死亡数―病態―</t>
    <rPh sb="0" eb="1">
      <t>ヒョウ</t>
    </rPh>
    <rPh sb="4" eb="7">
      <t>シュウサンキ</t>
    </rPh>
    <rPh sb="7" eb="10">
      <t>シボウスウ</t>
    </rPh>
    <rPh sb="11" eb="12">
      <t>ビョウ</t>
    </rPh>
    <rPh sb="12" eb="13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</si>
</sst>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&quot;△ &quot;#,##0"/>
    <numFmt numFmtId="178" formatCode="_ \(\ #,##0\)_ ;_ \(\ \-#,##0\)_ ;_ * &quot;-&quot;_ ;_ @_ "/>
    <numFmt numFmtId="179" formatCode="_ \(#,##0\)_ ;_(\-#,##0\)_ ;_ * &quot;-&quot;_ ;_ @_ "/>
    <numFmt numFmtId="180" formatCode="_ \(#,##0\)_ ;_ \(\-#,##0\)_ ;_ * &quot;-&quot;_ ;_ @_ "/>
  </numFmts>
  <fonts count="20"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ＪＳ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53"/>
      <name val="ＭＳ Ｐ明朝"/>
      <family val="1"/>
      <charset val="128"/>
    </font>
    <font>
      <sz val="8"/>
      <color indexed="53"/>
      <name val="ＭＳ ＰＲゴシック"/>
      <family val="3"/>
      <charset val="128"/>
    </font>
    <font>
      <b/>
      <sz val="10"/>
      <name val="ＭＳ 明朝"/>
      <family val="1"/>
      <charset val="128"/>
    </font>
    <font>
      <b/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54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Protection="1"/>
    <xf numFmtId="0" fontId="5" fillId="0" borderId="3" xfId="0" applyFont="1" applyBorder="1"/>
    <xf numFmtId="0" fontId="4" fillId="0" borderId="3" xfId="0" applyFont="1" applyBorder="1" applyAlignment="1" applyProtection="1">
      <alignment horizontal="center" vertical="center"/>
    </xf>
    <xf numFmtId="0" fontId="5" fillId="0" borderId="4" xfId="0" applyFont="1" applyBorder="1" applyProtection="1"/>
    <xf numFmtId="0" fontId="4" fillId="0" borderId="5" xfId="0" applyFont="1" applyBorder="1"/>
    <xf numFmtId="0" fontId="4" fillId="0" borderId="6" xfId="0" applyFont="1" applyBorder="1" applyAlignment="1" applyProtection="1">
      <alignment horizontal="center" vertical="center"/>
    </xf>
    <xf numFmtId="0" fontId="7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/>
    <xf numFmtId="0" fontId="6" fillId="0" borderId="1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6" fillId="0" borderId="3" xfId="0" applyFont="1" applyBorder="1" applyAlignment="1" applyProtection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center" vertical="center" wrapText="1" shrinkToFit="1"/>
    </xf>
    <xf numFmtId="0" fontId="9" fillId="0" borderId="6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11" fillId="0" borderId="0" xfId="0" applyFont="1" applyFill="1"/>
    <xf numFmtId="177" fontId="11" fillId="0" borderId="0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</xf>
    <xf numFmtId="41" fontId="5" fillId="0" borderId="14" xfId="0" applyNumberFormat="1" applyFont="1" applyBorder="1" applyAlignment="1" applyProtection="1">
      <alignment horizontal="right" vertical="center"/>
    </xf>
    <xf numFmtId="41" fontId="8" fillId="0" borderId="3" xfId="0" applyNumberFormat="1" applyFont="1" applyBorder="1" applyAlignment="1" applyProtection="1">
      <alignment horizontal="right" vertical="center"/>
    </xf>
    <xf numFmtId="41" fontId="8" fillId="0" borderId="15" xfId="0" applyNumberFormat="1" applyFont="1" applyBorder="1" applyAlignment="1" applyProtection="1">
      <alignment horizontal="right" vertical="center"/>
    </xf>
    <xf numFmtId="41" fontId="5" fillId="0" borderId="3" xfId="0" applyNumberFormat="1" applyFont="1" applyBorder="1" applyAlignment="1">
      <alignment horizontal="right" vertical="center"/>
    </xf>
    <xf numFmtId="41" fontId="5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Fill="1" applyBorder="1" applyAlignment="1" applyProtection="1">
      <alignment horizontal="right" vertical="center"/>
    </xf>
    <xf numFmtId="41" fontId="8" fillId="0" borderId="5" xfId="0" applyNumberFormat="1" applyFont="1" applyFill="1" applyBorder="1" applyAlignment="1" applyProtection="1">
      <alignment horizontal="right" vertical="center"/>
    </xf>
    <xf numFmtId="41" fontId="8" fillId="0" borderId="6" xfId="0" applyNumberFormat="1" applyFont="1" applyFill="1" applyBorder="1" applyAlignment="1" applyProtection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</xf>
    <xf numFmtId="41" fontId="5" fillId="0" borderId="5" xfId="0" applyNumberFormat="1" applyFont="1" applyBorder="1" applyAlignment="1" applyProtection="1">
      <alignment horizontal="right" vertical="center"/>
    </xf>
    <xf numFmtId="41" fontId="4" fillId="0" borderId="3" xfId="0" applyNumberFormat="1" applyFont="1" applyBorder="1" applyAlignment="1" applyProtection="1">
      <alignment horizontal="right" vertical="center"/>
    </xf>
    <xf numFmtId="41" fontId="4" fillId="0" borderId="5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 applyProtection="1">
      <alignment horizontal="right"/>
    </xf>
    <xf numFmtId="41" fontId="5" fillId="0" borderId="5" xfId="0" applyNumberFormat="1" applyFont="1" applyBorder="1" applyAlignment="1" applyProtection="1">
      <alignment horizontal="right"/>
    </xf>
    <xf numFmtId="41" fontId="4" fillId="0" borderId="3" xfId="0" applyNumberFormat="1" applyFont="1" applyBorder="1" applyAlignment="1" applyProtection="1">
      <alignment horizontal="right"/>
    </xf>
    <xf numFmtId="41" fontId="4" fillId="0" borderId="5" xfId="0" applyNumberFormat="1" applyFont="1" applyBorder="1" applyAlignment="1" applyProtection="1">
      <alignment horizontal="right"/>
    </xf>
    <xf numFmtId="0" fontId="12" fillId="0" borderId="0" xfId="0" applyFont="1" applyFill="1"/>
    <xf numFmtId="0" fontId="12" fillId="0" borderId="0" xfId="0" applyFont="1" applyBorder="1"/>
    <xf numFmtId="41" fontId="5" fillId="0" borderId="3" xfId="0" applyNumberFormat="1" applyFont="1" applyBorder="1" applyAlignment="1">
      <alignment horizontal="right"/>
    </xf>
    <xf numFmtId="41" fontId="5" fillId="0" borderId="5" xfId="0" applyNumberFormat="1" applyFont="1" applyBorder="1" applyAlignment="1">
      <alignment horizontal="right"/>
    </xf>
    <xf numFmtId="41" fontId="4" fillId="2" borderId="3" xfId="0" applyNumberFormat="1" applyFont="1" applyFill="1" applyBorder="1" applyAlignment="1" applyProtection="1">
      <alignment horizontal="right"/>
      <protection locked="0"/>
    </xf>
    <xf numFmtId="41" fontId="4" fillId="0" borderId="3" xfId="0" applyNumberFormat="1" applyFont="1" applyBorder="1" applyAlignment="1">
      <alignment horizontal="right"/>
    </xf>
    <xf numFmtId="41" fontId="4" fillId="2" borderId="5" xfId="0" applyNumberFormat="1" applyFont="1" applyFill="1" applyBorder="1" applyAlignment="1" applyProtection="1">
      <alignment horizontal="right"/>
      <protection locked="0"/>
    </xf>
    <xf numFmtId="41" fontId="4" fillId="2" borderId="6" xfId="0" applyNumberFormat="1" applyFont="1" applyFill="1" applyBorder="1" applyAlignment="1" applyProtection="1">
      <alignment horizontal="right"/>
      <protection locked="0"/>
    </xf>
    <xf numFmtId="41" fontId="4" fillId="0" borderId="6" xfId="0" applyNumberFormat="1" applyFont="1" applyBorder="1" applyAlignment="1">
      <alignment horizontal="right"/>
    </xf>
    <xf numFmtId="41" fontId="4" fillId="2" borderId="7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Border="1"/>
    <xf numFmtId="41" fontId="4" fillId="0" borderId="3" xfId="0" applyNumberFormat="1" applyFont="1" applyFill="1" applyBorder="1" applyAlignment="1" applyProtection="1">
      <alignment horizontal="right"/>
    </xf>
    <xf numFmtId="41" fontId="4" fillId="0" borderId="5" xfId="0" applyNumberFormat="1" applyFont="1" applyFill="1" applyBorder="1" applyAlignment="1" applyProtection="1">
      <alignment horizontal="right"/>
    </xf>
    <xf numFmtId="41" fontId="4" fillId="0" borderId="6" xfId="0" applyNumberFormat="1" applyFont="1" applyFill="1" applyBorder="1" applyAlignment="1" applyProtection="1">
      <alignment horizontal="right"/>
    </xf>
    <xf numFmtId="41" fontId="4" fillId="0" borderId="7" xfId="0" applyNumberFormat="1" applyFont="1" applyFill="1" applyBorder="1" applyAlignment="1" applyProtection="1">
      <alignment horizontal="right"/>
    </xf>
    <xf numFmtId="0" fontId="11" fillId="0" borderId="0" xfId="0" applyFont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0" fontId="5" fillId="0" borderId="5" xfId="0" applyFont="1" applyBorder="1"/>
    <xf numFmtId="0" fontId="13" fillId="0" borderId="4" xfId="0" applyFont="1" applyBorder="1" applyAlignment="1" applyProtection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 applyProtection="1">
      <alignment vertical="center" wrapText="1"/>
    </xf>
    <xf numFmtId="41" fontId="11" fillId="0" borderId="0" xfId="0" applyNumberFormat="1" applyFont="1" applyBorder="1" applyAlignment="1" applyProtection="1">
      <alignment horizontal="right" vertical="center"/>
    </xf>
    <xf numFmtId="41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Alignment="1">
      <alignment horizontal="right"/>
    </xf>
    <xf numFmtId="0" fontId="0" fillId="0" borderId="0" xfId="0" applyBorder="1"/>
    <xf numFmtId="0" fontId="10" fillId="0" borderId="0" xfId="0" applyFont="1" applyBorder="1" applyAlignment="1" applyProtection="1">
      <alignment horizontal="center" vertical="center" wrapText="1" shrinkToFit="1"/>
    </xf>
    <xf numFmtId="0" fontId="0" fillId="0" borderId="0" xfId="0" applyFill="1" applyBorder="1" applyAlignment="1" applyProtection="1"/>
    <xf numFmtId="0" fontId="2" fillId="0" borderId="0" xfId="0" applyFont="1" applyFill="1" applyBorder="1" applyAlignment="1" applyProtection="1">
      <alignment horizontal="left" vertical="center"/>
    </xf>
    <xf numFmtId="177" fontId="11" fillId="0" borderId="13" xfId="0" applyNumberFormat="1" applyFont="1" applyBorder="1" applyAlignment="1">
      <alignment horizontal="right" vertical="center"/>
    </xf>
    <xf numFmtId="41" fontId="11" fillId="0" borderId="13" xfId="0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14" fillId="0" borderId="0" xfId="0" applyFont="1"/>
    <xf numFmtId="0" fontId="16" fillId="0" borderId="1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/>
    </xf>
    <xf numFmtId="41" fontId="16" fillId="0" borderId="7" xfId="0" applyNumberFormat="1" applyFont="1" applyBorder="1" applyAlignment="1">
      <alignment horizontal="right" vertical="center"/>
    </xf>
    <xf numFmtId="41" fontId="17" fillId="0" borderId="10" xfId="0" applyNumberFormat="1" applyFont="1" applyBorder="1" applyAlignment="1">
      <alignment horizontal="right" vertical="center"/>
    </xf>
    <xf numFmtId="41" fontId="17" fillId="0" borderId="11" xfId="0" applyNumberFormat="1" applyFont="1" applyBorder="1" applyAlignment="1">
      <alignment horizontal="right" vertical="center"/>
    </xf>
    <xf numFmtId="41" fontId="17" fillId="0" borderId="12" xfId="0" applyNumberFormat="1" applyFont="1" applyBorder="1" applyAlignment="1">
      <alignment horizontal="right" vertical="center"/>
    </xf>
    <xf numFmtId="41" fontId="16" fillId="0" borderId="5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6" fillId="0" borderId="13" xfId="0" applyNumberFormat="1" applyFont="1" applyBorder="1" applyAlignment="1">
      <alignment horizontal="right" vertical="center"/>
    </xf>
    <xf numFmtId="41" fontId="16" fillId="0" borderId="8" xfId="0" applyNumberFormat="1" applyFont="1" applyBorder="1" applyAlignment="1">
      <alignment horizontal="right" vertical="center"/>
    </xf>
    <xf numFmtId="41" fontId="16" fillId="0" borderId="9" xfId="0" applyNumberFormat="1" applyFont="1" applyBorder="1" applyAlignment="1">
      <alignment horizontal="right" vertical="center"/>
    </xf>
    <xf numFmtId="41" fontId="16" fillId="0" borderId="0" xfId="0" applyNumberFormat="1" applyFont="1" applyFill="1" applyBorder="1" applyAlignment="1" applyProtection="1">
      <alignment horizontal="right" vertical="center"/>
    </xf>
    <xf numFmtId="41" fontId="16" fillId="0" borderId="13" xfId="0" applyNumberFormat="1" applyFont="1" applyFill="1" applyBorder="1" applyAlignment="1" applyProtection="1">
      <alignment horizontal="right" vertical="center"/>
    </xf>
    <xf numFmtId="41" fontId="16" fillId="2" borderId="0" xfId="0" applyNumberFormat="1" applyFont="1" applyFill="1" applyBorder="1" applyAlignment="1" applyProtection="1">
      <alignment horizontal="right" vertical="center"/>
      <protection locked="0"/>
    </xf>
    <xf numFmtId="41" fontId="16" fillId="2" borderId="13" xfId="0" applyNumberFormat="1" applyFont="1" applyFill="1" applyBorder="1" applyAlignment="1" applyProtection="1">
      <alignment horizontal="right" vertical="center"/>
      <protection locked="0"/>
    </xf>
    <xf numFmtId="41" fontId="16" fillId="0" borderId="8" xfId="0" applyNumberFormat="1" applyFont="1" applyFill="1" applyBorder="1" applyAlignment="1" applyProtection="1">
      <alignment horizontal="right" vertical="center"/>
    </xf>
    <xf numFmtId="41" fontId="16" fillId="0" borderId="9" xfId="0" applyNumberFormat="1" applyFont="1" applyFill="1" applyBorder="1" applyAlignment="1" applyProtection="1">
      <alignment horizontal="right" vertical="center"/>
    </xf>
    <xf numFmtId="41" fontId="16" fillId="2" borderId="8" xfId="0" applyNumberFormat="1" applyFont="1" applyFill="1" applyBorder="1" applyAlignment="1" applyProtection="1">
      <alignment horizontal="right" vertical="center"/>
      <protection locked="0"/>
    </xf>
    <xf numFmtId="41" fontId="16" fillId="2" borderId="9" xfId="0" applyNumberFormat="1" applyFont="1" applyFill="1" applyBorder="1" applyAlignment="1" applyProtection="1">
      <alignment horizontal="right" vertical="center"/>
      <protection locked="0"/>
    </xf>
    <xf numFmtId="41" fontId="17" fillId="0" borderId="5" xfId="0" applyNumberFormat="1" applyFont="1" applyBorder="1" applyAlignment="1">
      <alignment horizontal="right" vertical="center"/>
    </xf>
    <xf numFmtId="41" fontId="17" fillId="0" borderId="0" xfId="0" applyNumberFormat="1" applyFont="1" applyBorder="1" applyAlignment="1">
      <alignment horizontal="right" vertical="center"/>
    </xf>
    <xf numFmtId="41" fontId="17" fillId="0" borderId="13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41" fontId="5" fillId="0" borderId="12" xfId="0" applyNumberFormat="1" applyFont="1" applyBorder="1" applyAlignment="1" applyProtection="1">
      <alignment horizontal="right" vertical="center"/>
    </xf>
    <xf numFmtId="41" fontId="8" fillId="0" borderId="13" xfId="0" applyNumberFormat="1" applyFont="1" applyBorder="1" applyAlignment="1" applyProtection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0" fontId="4" fillId="0" borderId="17" xfId="0" applyFont="1" applyBorder="1" applyAlignment="1">
      <alignment horizontal="center" vertical="center" wrapText="1"/>
    </xf>
    <xf numFmtId="41" fontId="5" fillId="0" borderId="18" xfId="0" applyNumberFormat="1" applyFont="1" applyBorder="1" applyAlignment="1" applyProtection="1">
      <alignment horizontal="right" vertical="center"/>
    </xf>
    <xf numFmtId="41" fontId="8" fillId="0" borderId="19" xfId="0" applyNumberFormat="1" applyFont="1" applyBorder="1" applyAlignment="1" applyProtection="1">
      <alignment horizontal="right" vertical="center"/>
    </xf>
    <xf numFmtId="41" fontId="5" fillId="0" borderId="19" xfId="0" applyNumberFormat="1" applyFont="1" applyBorder="1" applyAlignment="1">
      <alignment horizontal="right" vertical="center"/>
    </xf>
    <xf numFmtId="41" fontId="4" fillId="0" borderId="19" xfId="0" applyNumberFormat="1" applyFont="1" applyBorder="1" applyAlignment="1" applyProtection="1">
      <alignment horizontal="right" vertical="center"/>
    </xf>
    <xf numFmtId="41" fontId="4" fillId="0" borderId="20" xfId="0" applyNumberFormat="1" applyFont="1" applyBorder="1" applyAlignment="1" applyProtection="1">
      <alignment horizontal="right" vertical="center"/>
    </xf>
    <xf numFmtId="41" fontId="8" fillId="0" borderId="13" xfId="0" applyNumberFormat="1" applyFont="1" applyFill="1" applyBorder="1" applyAlignment="1" applyProtection="1">
      <alignment horizontal="right" vertical="center"/>
    </xf>
    <xf numFmtId="41" fontId="8" fillId="0" borderId="9" xfId="0" applyNumberFormat="1" applyFont="1" applyFill="1" applyBorder="1" applyAlignment="1" applyProtection="1">
      <alignment horizontal="right" vertical="center"/>
    </xf>
    <xf numFmtId="41" fontId="8" fillId="0" borderId="20" xfId="0" applyNumberFormat="1" applyFont="1" applyBorder="1" applyAlignment="1" applyProtection="1">
      <alignment horizontal="right" vertical="center"/>
    </xf>
    <xf numFmtId="41" fontId="5" fillId="0" borderId="13" xfId="0" applyNumberFormat="1" applyFont="1" applyBorder="1" applyAlignment="1" applyProtection="1">
      <alignment horizontal="right"/>
    </xf>
    <xf numFmtId="41" fontId="4" fillId="0" borderId="13" xfId="0" applyNumberFormat="1" applyFont="1" applyBorder="1" applyAlignment="1" applyProtection="1">
      <alignment horizontal="right"/>
    </xf>
    <xf numFmtId="41" fontId="5" fillId="0" borderId="13" xfId="0" applyNumberFormat="1" applyFont="1" applyBorder="1" applyAlignment="1">
      <alignment horizontal="right"/>
    </xf>
    <xf numFmtId="41" fontId="4" fillId="2" borderId="13" xfId="0" applyNumberFormat="1" applyFont="1" applyFill="1" applyBorder="1" applyAlignment="1" applyProtection="1">
      <alignment horizontal="right"/>
      <protection locked="0"/>
    </xf>
    <xf numFmtId="41" fontId="4" fillId="2" borderId="9" xfId="0" applyNumberFormat="1" applyFont="1" applyFill="1" applyBorder="1" applyAlignment="1" applyProtection="1">
      <alignment horizontal="right"/>
      <protection locked="0"/>
    </xf>
    <xf numFmtId="41" fontId="5" fillId="0" borderId="19" xfId="0" applyNumberFormat="1" applyFont="1" applyBorder="1" applyAlignment="1" applyProtection="1">
      <alignment horizontal="right"/>
    </xf>
    <xf numFmtId="41" fontId="4" fillId="0" borderId="19" xfId="0" applyNumberFormat="1" applyFont="1" applyBorder="1" applyAlignment="1" applyProtection="1">
      <alignment horizontal="right"/>
    </xf>
    <xf numFmtId="41" fontId="5" fillId="0" borderId="19" xfId="0" applyNumberFormat="1" applyFont="1" applyBorder="1" applyAlignment="1">
      <alignment horizontal="right"/>
    </xf>
    <xf numFmtId="41" fontId="4" fillId="0" borderId="20" xfId="0" applyNumberFormat="1" applyFont="1" applyBorder="1" applyAlignment="1" applyProtection="1">
      <alignment horizontal="right"/>
    </xf>
    <xf numFmtId="41" fontId="4" fillId="0" borderId="13" xfId="0" applyNumberFormat="1" applyFont="1" applyFill="1" applyBorder="1" applyAlignment="1" applyProtection="1">
      <alignment horizontal="right"/>
    </xf>
    <xf numFmtId="41" fontId="4" fillId="0" borderId="9" xfId="0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11" fillId="0" borderId="0" xfId="0" applyFont="1" applyFill="1" applyProtection="1"/>
    <xf numFmtId="0" fontId="4" fillId="0" borderId="21" xfId="0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right" vertical="center"/>
    </xf>
    <xf numFmtId="0" fontId="11" fillId="0" borderId="13" xfId="0" applyFont="1" applyFill="1" applyBorder="1" applyAlignment="1" applyProtection="1">
      <alignment horizontal="right"/>
    </xf>
    <xf numFmtId="176" fontId="11" fillId="0" borderId="13" xfId="0" applyNumberFormat="1" applyFont="1" applyFill="1" applyBorder="1" applyAlignment="1" applyProtection="1">
      <alignment horizontal="right"/>
    </xf>
    <xf numFmtId="0" fontId="12" fillId="0" borderId="0" xfId="0" applyFont="1" applyFill="1" applyProtection="1"/>
    <xf numFmtId="0" fontId="12" fillId="0" borderId="13" xfId="0" applyFont="1" applyFill="1" applyBorder="1" applyProtection="1"/>
    <xf numFmtId="41" fontId="0" fillId="0" borderId="13" xfId="0" applyNumberFormat="1" applyFont="1" applyBorder="1" applyAlignment="1" applyProtection="1">
      <alignment horizontal="right" vertical="center"/>
    </xf>
    <xf numFmtId="41" fontId="0" fillId="0" borderId="3" xfId="0" applyNumberFormat="1" applyFont="1" applyBorder="1" applyAlignment="1" applyProtection="1">
      <alignment horizontal="right" vertical="center"/>
    </xf>
    <xf numFmtId="41" fontId="0" fillId="0" borderId="13" xfId="0" applyNumberFormat="1" applyFont="1" applyFill="1" applyBorder="1" applyAlignment="1" applyProtection="1">
      <alignment horizontal="right" vertical="center"/>
    </xf>
    <xf numFmtId="41" fontId="0" fillId="0" borderId="19" xfId="0" applyNumberFormat="1" applyFont="1" applyBorder="1" applyAlignment="1" applyProtection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41" fontId="0" fillId="0" borderId="3" xfId="0" applyNumberFormat="1" applyFont="1" applyFill="1" applyBorder="1" applyAlignment="1" applyProtection="1">
      <alignment horizontal="right" vertical="center"/>
    </xf>
    <xf numFmtId="41" fontId="0" fillId="0" borderId="3" xfId="0" applyNumberFormat="1" applyFont="1" applyBorder="1" applyAlignment="1" applyProtection="1">
      <alignment horizontal="right"/>
    </xf>
    <xf numFmtId="41" fontId="0" fillId="2" borderId="3" xfId="0" applyNumberFormat="1" applyFont="1" applyFill="1" applyBorder="1" applyAlignment="1" applyProtection="1">
      <alignment horizontal="right"/>
      <protection locked="0"/>
    </xf>
    <xf numFmtId="41" fontId="0" fillId="0" borderId="5" xfId="0" applyNumberFormat="1" applyFont="1" applyBorder="1" applyAlignment="1" applyProtection="1">
      <alignment horizontal="right" vertical="center"/>
    </xf>
    <xf numFmtId="41" fontId="0" fillId="0" borderId="19" xfId="0" applyNumberFormat="1" applyFont="1" applyBorder="1" applyAlignment="1" applyProtection="1">
      <alignment horizontal="right"/>
    </xf>
    <xf numFmtId="41" fontId="0" fillId="0" borderId="13" xfId="0" applyNumberFormat="1" applyFont="1" applyBorder="1" applyAlignment="1" applyProtection="1">
      <alignment horizontal="right"/>
    </xf>
    <xf numFmtId="41" fontId="0" fillId="0" borderId="13" xfId="0" applyNumberFormat="1" applyFont="1" applyFill="1" applyBorder="1" applyAlignment="1" applyProtection="1">
      <alignment horizontal="right"/>
    </xf>
    <xf numFmtId="41" fontId="0" fillId="0" borderId="3" xfId="0" applyNumberFormat="1" applyFont="1" applyFill="1" applyBorder="1" applyAlignment="1" applyProtection="1">
      <alignment horizontal="right"/>
    </xf>
    <xf numFmtId="41" fontId="0" fillId="0" borderId="3" xfId="0" applyNumberFormat="1" applyFont="1" applyBorder="1" applyAlignment="1">
      <alignment horizontal="right"/>
    </xf>
    <xf numFmtId="0" fontId="0" fillId="0" borderId="21" xfId="0" applyFont="1" applyBorder="1" applyAlignment="1">
      <alignment horizontal="center" vertical="center" wrapText="1"/>
    </xf>
    <xf numFmtId="41" fontId="0" fillId="2" borderId="13" xfId="0" applyNumberFormat="1" applyFont="1" applyFill="1" applyBorder="1" applyAlignment="1" applyProtection="1">
      <alignment horizontal="right"/>
      <protection locked="0"/>
    </xf>
    <xf numFmtId="0" fontId="6" fillId="0" borderId="5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41" fontId="16" fillId="0" borderId="5" xfId="0" applyNumberFormat="1" applyFont="1" applyFill="1" applyBorder="1" applyAlignment="1">
      <alignment horizontal="right" vertical="center"/>
    </xf>
    <xf numFmtId="41" fontId="17" fillId="0" borderId="11" xfId="0" applyNumberFormat="1" applyFont="1" applyFill="1" applyBorder="1" applyAlignment="1">
      <alignment horizontal="right" vertical="center"/>
    </xf>
    <xf numFmtId="41" fontId="16" fillId="0" borderId="7" xfId="0" applyNumberFormat="1" applyFont="1" applyFill="1" applyBorder="1" applyAlignment="1">
      <alignment horizontal="right" vertical="center"/>
    </xf>
    <xf numFmtId="41" fontId="0" fillId="0" borderId="19" xfId="0" applyNumberFormat="1" applyFont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0" fontId="2" fillId="0" borderId="0" xfId="0" applyFont="1" applyFill="1" applyProtection="1">
      <protection locked="0"/>
    </xf>
    <xf numFmtId="41" fontId="0" fillId="0" borderId="6" xfId="0" applyNumberFormat="1" applyFont="1" applyFill="1" applyBorder="1" applyAlignment="1">
      <alignment horizontal="right" vertical="center"/>
    </xf>
    <xf numFmtId="41" fontId="4" fillId="3" borderId="13" xfId="0" applyNumberFormat="1" applyFont="1" applyFill="1" applyBorder="1" applyAlignment="1" applyProtection="1">
      <alignment horizontal="right"/>
      <protection locked="0"/>
    </xf>
    <xf numFmtId="41" fontId="4" fillId="3" borderId="13" xfId="0" applyNumberFormat="1" applyFont="1" applyFill="1" applyBorder="1" applyAlignment="1" applyProtection="1">
      <alignment horizontal="right" vertical="center"/>
      <protection locked="0"/>
    </xf>
    <xf numFmtId="41" fontId="0" fillId="3" borderId="3" xfId="0" applyNumberFormat="1" applyFont="1" applyFill="1" applyBorder="1" applyAlignment="1" applyProtection="1">
      <alignment horizontal="right" vertical="center"/>
      <protection locked="0"/>
    </xf>
    <xf numFmtId="41" fontId="4" fillId="3" borderId="3" xfId="0" applyNumberFormat="1" applyFont="1" applyFill="1" applyBorder="1" applyAlignment="1" applyProtection="1">
      <alignment horizontal="right" vertical="center"/>
      <protection locked="0"/>
    </xf>
    <xf numFmtId="41" fontId="0" fillId="3" borderId="13" xfId="0" applyNumberFormat="1" applyFont="1" applyFill="1" applyBorder="1" applyAlignment="1" applyProtection="1">
      <alignment horizontal="right" vertical="center"/>
      <protection locked="0"/>
    </xf>
    <xf numFmtId="41" fontId="4" fillId="3" borderId="9" xfId="0" applyNumberFormat="1" applyFont="1" applyFill="1" applyBorder="1" applyAlignment="1" applyProtection="1">
      <alignment horizontal="right" vertical="center"/>
      <protection locked="0"/>
    </xf>
    <xf numFmtId="41" fontId="4" fillId="3" borderId="6" xfId="0" applyNumberFormat="1" applyFont="1" applyFill="1" applyBorder="1" applyAlignment="1" applyProtection="1">
      <alignment horizontal="right" vertical="center"/>
      <protection locked="0"/>
    </xf>
    <xf numFmtId="41" fontId="4" fillId="3" borderId="5" xfId="0" applyNumberFormat="1" applyFont="1" applyFill="1" applyBorder="1" applyAlignment="1" applyProtection="1">
      <alignment horizontal="right" vertical="center"/>
      <protection locked="0"/>
    </xf>
    <xf numFmtId="41" fontId="4" fillId="3" borderId="22" xfId="0" applyNumberFormat="1" applyFont="1" applyFill="1" applyBorder="1" applyAlignment="1" applyProtection="1">
      <alignment horizontal="right" vertical="center"/>
      <protection locked="0"/>
    </xf>
    <xf numFmtId="41" fontId="8" fillId="3" borderId="13" xfId="0" applyNumberFormat="1" applyFont="1" applyFill="1" applyBorder="1" applyAlignment="1" applyProtection="1">
      <alignment horizontal="right" vertical="center"/>
    </xf>
    <xf numFmtId="41" fontId="0" fillId="3" borderId="13" xfId="0" applyNumberFormat="1" applyFont="1" applyFill="1" applyBorder="1" applyAlignment="1" applyProtection="1">
      <alignment horizontal="right" vertical="center"/>
    </xf>
    <xf numFmtId="41" fontId="5" fillId="3" borderId="12" xfId="0" applyNumberFormat="1" applyFont="1" applyFill="1" applyBorder="1" applyAlignment="1" applyProtection="1">
      <alignment horizontal="right" vertical="center"/>
    </xf>
    <xf numFmtId="41" fontId="5" fillId="3" borderId="23" xfId="0" applyNumberFormat="1" applyFont="1" applyFill="1" applyBorder="1" applyAlignment="1" applyProtection="1">
      <alignment horizontal="right" vertical="center"/>
    </xf>
    <xf numFmtId="41" fontId="8" fillId="3" borderId="23" xfId="0" applyNumberFormat="1" applyFont="1" applyFill="1" applyBorder="1" applyAlignment="1" applyProtection="1">
      <alignment horizontal="right" vertical="center"/>
    </xf>
    <xf numFmtId="41" fontId="0" fillId="3" borderId="23" xfId="0" applyNumberFormat="1" applyFont="1" applyFill="1" applyBorder="1" applyAlignment="1" applyProtection="1">
      <alignment horizontal="right" vertical="center"/>
    </xf>
    <xf numFmtId="41" fontId="8" fillId="3" borderId="24" xfId="0" applyNumberFormat="1" applyFont="1" applyFill="1" applyBorder="1" applyAlignment="1" applyProtection="1">
      <alignment horizontal="right" vertical="center"/>
    </xf>
    <xf numFmtId="178" fontId="0" fillId="3" borderId="13" xfId="0" applyNumberFormat="1" applyFont="1" applyFill="1" applyBorder="1" applyAlignment="1" applyProtection="1">
      <alignment horizontal="right" vertical="center"/>
    </xf>
    <xf numFmtId="41" fontId="0" fillId="3" borderId="24" xfId="0" applyNumberFormat="1" applyFont="1" applyFill="1" applyBorder="1" applyAlignment="1" applyProtection="1">
      <alignment horizontal="right" vertical="center"/>
    </xf>
    <xf numFmtId="41" fontId="8" fillId="0" borderId="3" xfId="0" applyNumberFormat="1" applyFont="1" applyFill="1" applyBorder="1" applyAlignment="1">
      <alignment horizontal="right" vertical="center"/>
    </xf>
    <xf numFmtId="41" fontId="8" fillId="0" borderId="6" xfId="0" applyNumberFormat="1" applyFont="1" applyFill="1" applyBorder="1" applyAlignment="1">
      <alignment horizontal="right" vertical="center"/>
    </xf>
    <xf numFmtId="0" fontId="18" fillId="0" borderId="0" xfId="0" applyFont="1"/>
    <xf numFmtId="41" fontId="0" fillId="3" borderId="9" xfId="0" applyNumberFormat="1" applyFont="1" applyFill="1" applyBorder="1" applyAlignment="1" applyProtection="1">
      <alignment horizontal="right" vertical="center"/>
      <protection locked="0"/>
    </xf>
    <xf numFmtId="41" fontId="0" fillId="3" borderId="5" xfId="0" applyNumberFormat="1" applyFont="1" applyFill="1" applyBorder="1" applyAlignment="1" applyProtection="1">
      <alignment horizontal="right" vertical="center"/>
      <protection locked="0"/>
    </xf>
    <xf numFmtId="41" fontId="4" fillId="3" borderId="7" xfId="0" applyNumberFormat="1" applyFont="1" applyFill="1" applyBorder="1" applyAlignment="1" applyProtection="1">
      <alignment horizontal="right" vertical="center"/>
      <protection locked="0"/>
    </xf>
    <xf numFmtId="41" fontId="4" fillId="3" borderId="23" xfId="0" applyNumberFormat="1" applyFont="1" applyFill="1" applyBorder="1" applyAlignment="1" applyProtection="1">
      <alignment horizontal="right" vertical="center"/>
    </xf>
    <xf numFmtId="41" fontId="5" fillId="3" borderId="25" xfId="0" applyNumberFormat="1" applyFont="1" applyFill="1" applyBorder="1" applyAlignment="1" applyProtection="1">
      <alignment horizontal="right"/>
    </xf>
    <xf numFmtId="41" fontId="4" fillId="3" borderId="23" xfId="0" applyNumberFormat="1" applyFont="1" applyFill="1" applyBorder="1" applyAlignment="1" applyProtection="1">
      <alignment horizontal="right"/>
    </xf>
    <xf numFmtId="41" fontId="0" fillId="3" borderId="23" xfId="0" applyNumberFormat="1" applyFont="1" applyFill="1" applyBorder="1" applyAlignment="1" applyProtection="1">
      <alignment horizontal="right"/>
    </xf>
    <xf numFmtId="41" fontId="5" fillId="3" borderId="23" xfId="0" applyNumberFormat="1" applyFont="1" applyFill="1" applyBorder="1" applyAlignment="1" applyProtection="1">
      <alignment horizontal="right"/>
    </xf>
    <xf numFmtId="41" fontId="4" fillId="3" borderId="24" xfId="0" applyNumberFormat="1" applyFont="1" applyFill="1" applyBorder="1" applyAlignment="1" applyProtection="1">
      <alignment horizontal="right"/>
    </xf>
    <xf numFmtId="180" fontId="0" fillId="3" borderId="13" xfId="0" quotePrefix="1" applyNumberFormat="1" applyFont="1" applyFill="1" applyBorder="1" applyAlignment="1" applyProtection="1">
      <alignment horizontal="right"/>
    </xf>
    <xf numFmtId="180" fontId="4" fillId="0" borderId="3" xfId="0" applyNumberFormat="1" applyFont="1" applyFill="1" applyBorder="1" applyAlignment="1" applyProtection="1">
      <alignment horizontal="right"/>
    </xf>
    <xf numFmtId="180" fontId="4" fillId="0" borderId="15" xfId="0" applyNumberFormat="1" applyFont="1" applyFill="1" applyBorder="1" applyAlignment="1" applyProtection="1">
      <alignment horizontal="right"/>
    </xf>
    <xf numFmtId="41" fontId="16" fillId="3" borderId="8" xfId="0" applyNumberFormat="1" applyFont="1" applyFill="1" applyBorder="1" applyAlignment="1" applyProtection="1">
      <alignment horizontal="right" vertical="center"/>
      <protection locked="0"/>
    </xf>
    <xf numFmtId="41" fontId="16" fillId="3" borderId="0" xfId="0" applyNumberFormat="1" applyFont="1" applyFill="1" applyBorder="1" applyAlignment="1" applyProtection="1">
      <alignment horizontal="right" vertical="center"/>
      <protection locked="0"/>
    </xf>
    <xf numFmtId="41" fontId="16" fillId="3" borderId="13" xfId="0" applyNumberFormat="1" applyFont="1" applyFill="1" applyBorder="1" applyAlignment="1" applyProtection="1">
      <alignment horizontal="right" vertical="center"/>
      <protection locked="0"/>
    </xf>
    <xf numFmtId="41" fontId="16" fillId="3" borderId="9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 applyBorder="1" applyProtection="1"/>
    <xf numFmtId="41" fontId="0" fillId="0" borderId="6" xfId="0" applyNumberFormat="1" applyFont="1" applyBorder="1" applyAlignment="1">
      <alignment horizontal="right"/>
    </xf>
    <xf numFmtId="41" fontId="5" fillId="3" borderId="25" xfId="0" applyNumberFormat="1" applyFont="1" applyFill="1" applyBorder="1" applyAlignment="1" applyProtection="1">
      <alignment horizontal="right" vertical="center"/>
    </xf>
    <xf numFmtId="41" fontId="0" fillId="0" borderId="19" xfId="0" applyNumberFormat="1" applyFont="1" applyBorder="1" applyAlignment="1">
      <alignment horizontal="right"/>
    </xf>
    <xf numFmtId="41" fontId="0" fillId="0" borderId="20" xfId="0" applyNumberFormat="1" applyFont="1" applyBorder="1" applyAlignment="1">
      <alignment horizontal="right"/>
    </xf>
    <xf numFmtId="41" fontId="5" fillId="0" borderId="26" xfId="0" applyNumberFormat="1" applyFont="1" applyBorder="1" applyAlignment="1" applyProtection="1">
      <alignment horizontal="right" vertical="center"/>
    </xf>
    <xf numFmtId="176" fontId="11" fillId="0" borderId="13" xfId="0" applyNumberFormat="1" applyFont="1" applyBorder="1" applyAlignment="1">
      <alignment horizontal="right" vertical="center"/>
    </xf>
    <xf numFmtId="0" fontId="12" fillId="0" borderId="13" xfId="0" applyFont="1" applyBorder="1"/>
    <xf numFmtId="41" fontId="11" fillId="0" borderId="13" xfId="0" applyNumberFormat="1" applyFont="1" applyBorder="1" applyAlignment="1">
      <alignment horizontal="right"/>
    </xf>
    <xf numFmtId="41" fontId="11" fillId="0" borderId="13" xfId="0" applyNumberFormat="1" applyFont="1" applyBorder="1"/>
    <xf numFmtId="0" fontId="19" fillId="0" borderId="0" xfId="0" applyFont="1" applyAlignment="1">
      <alignment wrapText="1"/>
    </xf>
    <xf numFmtId="41" fontId="5" fillId="0" borderId="18" xfId="0" applyNumberFormat="1" applyFont="1" applyFill="1" applyBorder="1" applyAlignment="1" applyProtection="1">
      <alignment horizontal="right" vertical="center"/>
    </xf>
    <xf numFmtId="41" fontId="5" fillId="0" borderId="19" xfId="0" applyNumberFormat="1" applyFont="1" applyFill="1" applyBorder="1" applyAlignment="1">
      <alignment horizontal="right" vertical="center"/>
    </xf>
    <xf numFmtId="41" fontId="0" fillId="3" borderId="24" xfId="0" applyNumberFormat="1" applyFont="1" applyFill="1" applyBorder="1" applyAlignment="1" applyProtection="1">
      <alignment horizontal="right"/>
    </xf>
    <xf numFmtId="41" fontId="5" fillId="0" borderId="3" xfId="0" applyNumberFormat="1" applyFont="1" applyFill="1" applyBorder="1" applyAlignment="1">
      <alignment horizontal="right" vertical="center"/>
    </xf>
    <xf numFmtId="0" fontId="19" fillId="0" borderId="0" xfId="0" applyFont="1"/>
    <xf numFmtId="41" fontId="0" fillId="3" borderId="13" xfId="0" applyNumberFormat="1" applyFont="1" applyFill="1" applyBorder="1" applyAlignment="1" applyProtection="1">
      <alignment horizontal="right"/>
      <protection locked="0"/>
    </xf>
    <xf numFmtId="180" fontId="4" fillId="3" borderId="3" xfId="0" applyNumberFormat="1" applyFont="1" applyFill="1" applyBorder="1" applyAlignment="1" applyProtection="1">
      <alignment horizontal="right" vertical="center"/>
      <protection locked="0"/>
    </xf>
    <xf numFmtId="180" fontId="4" fillId="3" borderId="15" xfId="0" applyNumberFormat="1" applyFont="1" applyFill="1" applyBorder="1" applyAlignment="1" applyProtection="1">
      <alignment horizontal="right" vertical="center"/>
      <protection locked="0"/>
    </xf>
    <xf numFmtId="41" fontId="8" fillId="0" borderId="22" xfId="0" applyNumberFormat="1" applyFont="1" applyFill="1" applyBorder="1" applyAlignment="1" applyProtection="1">
      <alignment horizontal="right" vertical="center"/>
    </xf>
    <xf numFmtId="41" fontId="0" fillId="3" borderId="6" xfId="0" applyNumberFormat="1" applyFont="1" applyFill="1" applyBorder="1" applyAlignment="1" applyProtection="1">
      <alignment horizontal="right" vertical="center"/>
      <protection locked="0"/>
    </xf>
    <xf numFmtId="41" fontId="0" fillId="0" borderId="0" xfId="0" applyNumberFormat="1"/>
    <xf numFmtId="43" fontId="0" fillId="0" borderId="0" xfId="0" applyNumberFormat="1"/>
    <xf numFmtId="41" fontId="0" fillId="0" borderId="19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Protection="1">
      <protection locked="0"/>
    </xf>
    <xf numFmtId="180" fontId="8" fillId="0" borderId="19" xfId="0" applyNumberFormat="1" applyFont="1" applyBorder="1" applyAlignment="1" applyProtection="1">
      <alignment horizontal="right" vertical="center"/>
    </xf>
    <xf numFmtId="180" fontId="8" fillId="0" borderId="13" xfId="0" applyNumberFormat="1" applyFont="1" applyBorder="1" applyAlignment="1" applyProtection="1">
      <alignment horizontal="right" vertical="center"/>
    </xf>
    <xf numFmtId="180" fontId="0" fillId="0" borderId="19" xfId="0" applyNumberFormat="1" applyFont="1" applyBorder="1" applyAlignment="1">
      <alignment horizontal="right" vertical="center"/>
    </xf>
    <xf numFmtId="180" fontId="0" fillId="0" borderId="3" xfId="0" applyNumberFormat="1" applyFont="1" applyFill="1" applyBorder="1" applyAlignment="1">
      <alignment horizontal="right" vertical="center"/>
    </xf>
    <xf numFmtId="180" fontId="4" fillId="0" borderId="19" xfId="0" applyNumberFormat="1" applyFont="1" applyBorder="1" applyAlignment="1" applyProtection="1">
      <alignment horizontal="right"/>
    </xf>
    <xf numFmtId="180" fontId="0" fillId="0" borderId="13" xfId="0" quotePrefix="1" applyNumberFormat="1" applyFont="1" applyFill="1" applyBorder="1" applyAlignment="1" applyProtection="1">
      <alignment horizontal="right"/>
    </xf>
    <xf numFmtId="180" fontId="4" fillId="0" borderId="3" xfId="0" applyNumberFormat="1" applyFont="1" applyBorder="1" applyAlignment="1" applyProtection="1">
      <alignment horizontal="right"/>
    </xf>
    <xf numFmtId="180" fontId="0" fillId="0" borderId="19" xfId="0" applyNumberFormat="1" applyFont="1" applyBorder="1" applyAlignment="1" applyProtection="1">
      <alignment horizontal="right" vertical="center"/>
    </xf>
    <xf numFmtId="180" fontId="4" fillId="0" borderId="3" xfId="0" applyNumberFormat="1" applyFont="1" applyBorder="1" applyAlignment="1" applyProtection="1">
      <alignment horizontal="right" vertical="center"/>
    </xf>
    <xf numFmtId="180" fontId="4" fillId="3" borderId="23" xfId="0" applyNumberFormat="1" applyFont="1" applyFill="1" applyBorder="1" applyAlignment="1" applyProtection="1">
      <alignment vertical="center"/>
    </xf>
    <xf numFmtId="179" fontId="0" fillId="3" borderId="13" xfId="0" applyNumberFormat="1" applyFont="1" applyFill="1" applyBorder="1" applyAlignment="1" applyProtection="1">
      <alignment horizontal="right" vertical="center"/>
    </xf>
    <xf numFmtId="180" fontId="8" fillId="0" borderId="3" xfId="0" applyNumberFormat="1" applyFont="1" applyBorder="1" applyAlignment="1" applyProtection="1">
      <alignment horizontal="right" vertical="center"/>
    </xf>
    <xf numFmtId="180" fontId="8" fillId="0" borderId="15" xfId="0" applyNumberFormat="1" applyFont="1" applyBorder="1" applyAlignment="1" applyProtection="1">
      <alignment horizontal="right" vertical="center"/>
    </xf>
    <xf numFmtId="180" fontId="0" fillId="3" borderId="23" xfId="0" applyNumberFormat="1" applyFont="1" applyFill="1" applyBorder="1" applyAlignment="1" applyProtection="1">
      <alignment horizontal="right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49" fontId="0" fillId="0" borderId="13" xfId="0" applyNumberFormat="1" applyFill="1" applyBorder="1" applyAlignment="1" applyProtection="1">
      <alignment horizontal="left" vertical="center" textRotation="180"/>
      <protection locked="0"/>
    </xf>
    <xf numFmtId="0" fontId="19" fillId="0" borderId="0" xfId="0" applyFont="1" applyAlignment="1">
      <alignment horizontal="center" wrapText="1"/>
    </xf>
    <xf numFmtId="0" fontId="19" fillId="4" borderId="0" xfId="0" applyFont="1" applyFill="1" applyAlignment="1">
      <alignment horizontal="center" vertical="center" wrapText="1"/>
    </xf>
    <xf numFmtId="0" fontId="0" fillId="0" borderId="13" xfId="0" applyFill="1" applyBorder="1" applyAlignment="1" applyProtection="1">
      <protection locked="0"/>
    </xf>
    <xf numFmtId="49" fontId="15" fillId="0" borderId="13" xfId="0" applyNumberFormat="1" applyFont="1" applyFill="1" applyBorder="1" applyAlignment="1" applyProtection="1">
      <alignment horizontal="left" vertical="center" textRotation="180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</cellXfs>
  <cellStyles count="8">
    <cellStyle name="標準" xfId="0" builtinId="0"/>
    <cellStyle name="標準 2" xfId="1" xr:uid="{D580F3D2-3CE7-45EB-87A0-7E214C88BDEC}"/>
    <cellStyle name="標準 3" xfId="2" xr:uid="{CBE46B3A-E19A-46AE-8B67-D2D2FC1A09CE}"/>
    <cellStyle name="標準 4" xfId="3" xr:uid="{751CF830-E21B-424E-8460-9EC19BBE4276}"/>
    <cellStyle name="標準 5" xfId="4" xr:uid="{79C98D96-B92C-4BFD-8772-732670032026}"/>
    <cellStyle name="標準 6" xfId="5" xr:uid="{29395F98-E16B-4D4D-90F3-D25F74B22B43}"/>
    <cellStyle name="標準 7" xfId="6" xr:uid="{8E72BC79-C925-45B7-B5E2-4EFC05B0BD13}"/>
    <cellStyle name="標準 8" xfId="7" xr:uid="{C2E15D09-2D01-42AF-95E3-2D3B6F30C1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36"/>
  <sheetViews>
    <sheetView tabSelected="1" view="pageBreakPreview" topLeftCell="A19" zoomScaleNormal="100" zoomScaleSheetLayoutView="100" workbookViewId="0">
      <selection activeCell="B7" sqref="B7"/>
    </sheetView>
  </sheetViews>
  <sheetFormatPr defaultRowHeight="12"/>
  <cols>
    <col min="1" max="8" width="11.7109375" customWidth="1"/>
  </cols>
  <sheetData>
    <row r="1" spans="1:9" ht="17.25">
      <c r="A1" s="244" t="s">
        <v>99</v>
      </c>
      <c r="B1" s="245"/>
    </row>
    <row r="2" spans="1:9" ht="12" customHeight="1">
      <c r="A2" s="82"/>
      <c r="B2" s="79"/>
    </row>
    <row r="3" spans="1:9">
      <c r="A3" s="81"/>
      <c r="B3" s="79"/>
    </row>
    <row r="4" spans="1:9" ht="17.25">
      <c r="A4" s="166" t="s">
        <v>100</v>
      </c>
    </row>
    <row r="5" spans="1:9" ht="17.25">
      <c r="B5" s="1" t="s">
        <v>67</v>
      </c>
    </row>
    <row r="6" spans="1:9">
      <c r="B6" s="78" t="str">
        <f>IF(B8=周産期死亡6!C4,"","突合エラー")</f>
        <v/>
      </c>
      <c r="C6" s="78" t="str">
        <f>IF(C8=周産期死亡6!C5,"","突合エラー")</f>
        <v/>
      </c>
      <c r="D6" s="78" t="str">
        <f>IF(D8=周産期死亡6!C6,"","突合エラー")</f>
        <v/>
      </c>
      <c r="E6" s="78" t="str">
        <f>IF(E8=周産期死亡6!C7,"","突合エラー")</f>
        <v/>
      </c>
      <c r="F6" s="78" t="str">
        <f>IF(F8=周産期死亡6!C8,"","突合エラー")</f>
        <v/>
      </c>
      <c r="G6" s="78" t="str">
        <f>IF(G8=周産期死亡6!C9,"","突合エラー")</f>
        <v/>
      </c>
      <c r="H6" s="78" t="str">
        <f>IF(H8=周産期死亡6!C10,"","突合エラー")</f>
        <v/>
      </c>
      <c r="I6" s="220"/>
    </row>
    <row r="7" spans="1:9" ht="27" customHeight="1">
      <c r="A7" s="27" t="s">
        <v>68</v>
      </c>
      <c r="B7" s="113" t="s">
        <v>74</v>
      </c>
      <c r="C7" s="109" t="s">
        <v>69</v>
      </c>
      <c r="D7" s="2" t="s">
        <v>70</v>
      </c>
      <c r="E7" s="2" t="s">
        <v>71</v>
      </c>
      <c r="F7" s="2" t="s">
        <v>72</v>
      </c>
      <c r="G7" s="2" t="s">
        <v>73</v>
      </c>
      <c r="H7" s="2" t="s">
        <v>2</v>
      </c>
    </row>
    <row r="8" spans="1:9" ht="25.5" customHeight="1">
      <c r="A8" s="73" t="s">
        <v>52</v>
      </c>
      <c r="B8" s="114">
        <f>IF(SUM(C8:H8)=周産期死亡2!C4,SUM(C8:H8),"区別エラー")</f>
        <v>20</v>
      </c>
      <c r="C8" s="110">
        <f>SUM(C17,C26)</f>
        <v>8</v>
      </c>
      <c r="D8" s="36">
        <f>SUM(D17,D26)</f>
        <v>3</v>
      </c>
      <c r="E8" s="36">
        <f t="shared" ref="C8:H9" si="0">SUM(E17,E26)</f>
        <v>3</v>
      </c>
      <c r="F8" s="36">
        <f t="shared" si="0"/>
        <v>3</v>
      </c>
      <c r="G8" s="36">
        <f t="shared" si="0"/>
        <v>3</v>
      </c>
      <c r="H8" s="36">
        <f t="shared" si="0"/>
        <v>0</v>
      </c>
    </row>
    <row r="9" spans="1:9" ht="17.25" customHeight="1">
      <c r="A9" s="30" t="s">
        <v>54</v>
      </c>
      <c r="B9" s="115">
        <f>IF(SUM(C9:H9)=周産期死亡2!C5,SUM(C9:H9),"区別エラー")</f>
        <v>2</v>
      </c>
      <c r="C9" s="38">
        <f t="shared" si="0"/>
        <v>1</v>
      </c>
      <c r="D9" s="38">
        <f t="shared" si="0"/>
        <v>0</v>
      </c>
      <c r="E9" s="38">
        <f t="shared" si="0"/>
        <v>1</v>
      </c>
      <c r="F9" s="38">
        <f t="shared" si="0"/>
        <v>0</v>
      </c>
      <c r="G9" s="38">
        <f t="shared" si="0"/>
        <v>0</v>
      </c>
      <c r="H9" s="38">
        <f t="shared" ref="H9:H14" si="1">SUM(H18,H27)</f>
        <v>0</v>
      </c>
    </row>
    <row r="10" spans="1:9" ht="17.25" customHeight="1">
      <c r="A10" s="30" t="s">
        <v>56</v>
      </c>
      <c r="B10" s="115">
        <f>IF(SUM(C10:H10)=周産期死亡2!C6,SUM(C10:H10),"区別エラー")</f>
        <v>3</v>
      </c>
      <c r="C10" s="38">
        <f t="shared" ref="C10:G15" si="2">SUM(C19,C28)</f>
        <v>1</v>
      </c>
      <c r="D10" s="38">
        <f t="shared" si="2"/>
        <v>1</v>
      </c>
      <c r="E10" s="38">
        <f t="shared" si="2"/>
        <v>0</v>
      </c>
      <c r="F10" s="38">
        <f t="shared" si="2"/>
        <v>1</v>
      </c>
      <c r="G10" s="38">
        <f t="shared" si="2"/>
        <v>0</v>
      </c>
      <c r="H10" s="38">
        <f t="shared" si="1"/>
        <v>0</v>
      </c>
    </row>
    <row r="11" spans="1:9" ht="17.25" customHeight="1">
      <c r="A11" s="30" t="s">
        <v>58</v>
      </c>
      <c r="B11" s="115">
        <f>IF(SUM(C11:H11)=周産期死亡2!C7,SUM(C11:H11),"区別エラー")</f>
        <v>2</v>
      </c>
      <c r="C11" s="38">
        <f t="shared" si="2"/>
        <v>0</v>
      </c>
      <c r="D11" s="38">
        <f t="shared" si="2"/>
        <v>0</v>
      </c>
      <c r="E11" s="38">
        <f t="shared" si="2"/>
        <v>2</v>
      </c>
      <c r="F11" s="38">
        <f t="shared" si="2"/>
        <v>0</v>
      </c>
      <c r="G11" s="38">
        <f t="shared" si="2"/>
        <v>0</v>
      </c>
      <c r="H11" s="38">
        <f t="shared" si="1"/>
        <v>0</v>
      </c>
    </row>
    <row r="12" spans="1:9" ht="17.25" customHeight="1">
      <c r="A12" s="30" t="s">
        <v>60</v>
      </c>
      <c r="B12" s="115">
        <f>IF(SUM(C12:H12)=周産期死亡2!C8,SUM(C12:H12),"区別エラー")</f>
        <v>2</v>
      </c>
      <c r="C12" s="38">
        <f t="shared" si="2"/>
        <v>0</v>
      </c>
      <c r="D12" s="38">
        <f t="shared" si="2"/>
        <v>1</v>
      </c>
      <c r="E12" s="38">
        <f t="shared" si="2"/>
        <v>0</v>
      </c>
      <c r="F12" s="38">
        <f t="shared" si="2"/>
        <v>0</v>
      </c>
      <c r="G12" s="38">
        <f t="shared" si="2"/>
        <v>1</v>
      </c>
      <c r="H12" s="38">
        <f t="shared" si="1"/>
        <v>0</v>
      </c>
    </row>
    <row r="13" spans="1:9" ht="17.25" customHeight="1">
      <c r="A13" s="30" t="s">
        <v>62</v>
      </c>
      <c r="B13" s="115">
        <f>IF(SUM(C13:H13)=周産期死亡2!C9,SUM(C13:H13),"区別エラー")</f>
        <v>1</v>
      </c>
      <c r="C13" s="38">
        <f t="shared" si="2"/>
        <v>1</v>
      </c>
      <c r="D13" s="38">
        <f t="shared" si="2"/>
        <v>0</v>
      </c>
      <c r="E13" s="38">
        <f t="shared" si="2"/>
        <v>0</v>
      </c>
      <c r="F13" s="38">
        <f t="shared" si="2"/>
        <v>0</v>
      </c>
      <c r="G13" s="38">
        <f t="shared" si="2"/>
        <v>0</v>
      </c>
      <c r="H13" s="38">
        <f t="shared" si="1"/>
        <v>0</v>
      </c>
    </row>
    <row r="14" spans="1:9" ht="17.25" customHeight="1">
      <c r="A14" s="30" t="s">
        <v>64</v>
      </c>
      <c r="B14" s="115">
        <f>IF(SUM(C14:H14)=周産期死亡2!C10,SUM(C14:H14),"区別エラー")</f>
        <v>8</v>
      </c>
      <c r="C14" s="38">
        <f t="shared" si="2"/>
        <v>4</v>
      </c>
      <c r="D14" s="38">
        <f t="shared" si="2"/>
        <v>1</v>
      </c>
      <c r="E14" s="38">
        <f t="shared" si="2"/>
        <v>0</v>
      </c>
      <c r="F14" s="38">
        <f t="shared" si="2"/>
        <v>2</v>
      </c>
      <c r="G14" s="38">
        <f t="shared" si="2"/>
        <v>1</v>
      </c>
      <c r="H14" s="38">
        <f t="shared" si="1"/>
        <v>0</v>
      </c>
    </row>
    <row r="15" spans="1:9" ht="17.25" customHeight="1">
      <c r="A15" s="30" t="s">
        <v>66</v>
      </c>
      <c r="B15" s="115">
        <f>IF(SUM(C15:H15)=周産期死亡2!C11,SUM(C15:H15),"区別エラー")</f>
        <v>2</v>
      </c>
      <c r="C15" s="38">
        <f t="shared" si="2"/>
        <v>1</v>
      </c>
      <c r="D15" s="38">
        <f t="shared" si="2"/>
        <v>0</v>
      </c>
      <c r="E15" s="38">
        <f t="shared" si="2"/>
        <v>0</v>
      </c>
      <c r="F15" s="38">
        <f t="shared" si="2"/>
        <v>0</v>
      </c>
      <c r="G15" s="38">
        <f t="shared" si="2"/>
        <v>1</v>
      </c>
      <c r="H15" s="38">
        <f>SUM(H24,H33)</f>
        <v>0</v>
      </c>
    </row>
    <row r="16" spans="1:9" ht="17.25" customHeight="1">
      <c r="A16" s="72"/>
      <c r="B16" s="35" t="str">
        <f>IF(B17=周産期死亡7!$C4,"","err!!")</f>
        <v/>
      </c>
      <c r="C16" s="35" t="str">
        <f>IF(C17=周産期死亡7!$C5,"","err!!")</f>
        <v/>
      </c>
      <c r="D16" s="35" t="str">
        <f>IF(D17=周産期死亡7!$C6,"","err!!")</f>
        <v/>
      </c>
      <c r="E16" s="35" t="str">
        <f>IF(E17=周産期死亡7!$C7,"","err!!")</f>
        <v/>
      </c>
      <c r="F16" s="35" t="str">
        <f>IF(F17=周産期死亡7!$C8,"","err!!")</f>
        <v/>
      </c>
      <c r="G16" s="35" t="str">
        <f>IF(G17=周産期死亡7!$C9,"","err!!")</f>
        <v/>
      </c>
      <c r="H16" s="83" t="str">
        <f>IF(H17=周産期死亡7!$C10,"","err!!")</f>
        <v/>
      </c>
      <c r="I16" s="220"/>
    </row>
    <row r="17" spans="1:9" ht="25.5" customHeight="1">
      <c r="A17" s="75" t="s">
        <v>51</v>
      </c>
      <c r="B17" s="116">
        <f>IF(SUM(C17:H17)=周産期死亡2!C13,SUM(C17:H17),"区別エラー")</f>
        <v>16</v>
      </c>
      <c r="C17" s="112">
        <f t="shared" ref="C17:H17" si="3">SUM(C18:C24)</f>
        <v>7</v>
      </c>
      <c r="D17" s="40">
        <f t="shared" si="3"/>
        <v>1</v>
      </c>
      <c r="E17" s="40">
        <f t="shared" si="3"/>
        <v>3</v>
      </c>
      <c r="F17" s="40">
        <f t="shared" si="3"/>
        <v>2</v>
      </c>
      <c r="G17" s="40">
        <f t="shared" si="3"/>
        <v>3</v>
      </c>
      <c r="H17" s="40">
        <f t="shared" si="3"/>
        <v>0</v>
      </c>
    </row>
    <row r="18" spans="1:9" ht="17.25" customHeight="1">
      <c r="A18" s="30" t="s">
        <v>53</v>
      </c>
      <c r="B18" s="162">
        <f>IF(SUM(C18:H18)=周産期死亡2!C14,SUM(C18:H18),"区別エラー")</f>
        <v>2</v>
      </c>
      <c r="C18" s="169">
        <v>1</v>
      </c>
      <c r="D18" s="170">
        <v>0</v>
      </c>
      <c r="E18" s="171">
        <v>1</v>
      </c>
      <c r="F18" s="170">
        <v>0</v>
      </c>
      <c r="G18" s="170">
        <v>0</v>
      </c>
      <c r="H18" s="171">
        <v>0</v>
      </c>
    </row>
    <row r="19" spans="1:9" ht="17.25" customHeight="1">
      <c r="A19" s="30" t="s">
        <v>55</v>
      </c>
      <c r="B19" s="162">
        <f>IF(SUM(C19:H19)=周産期死亡2!C15,SUM(C19:H19),"区別エラー")</f>
        <v>3</v>
      </c>
      <c r="C19" s="172">
        <v>1</v>
      </c>
      <c r="D19" s="171">
        <v>1</v>
      </c>
      <c r="E19" s="171">
        <v>0</v>
      </c>
      <c r="F19" s="170">
        <v>1</v>
      </c>
      <c r="G19" s="170">
        <v>0</v>
      </c>
      <c r="H19" s="171">
        <v>0</v>
      </c>
    </row>
    <row r="20" spans="1:9" ht="17.25" customHeight="1">
      <c r="A20" s="30" t="s">
        <v>57</v>
      </c>
      <c r="B20" s="162">
        <f>IF(SUM(C20:H20)=周産期死亡2!C16,SUM(C20:H20),"区別エラー")</f>
        <v>2</v>
      </c>
      <c r="C20" s="169">
        <v>0</v>
      </c>
      <c r="D20" s="170">
        <v>0</v>
      </c>
      <c r="E20" s="170">
        <v>2</v>
      </c>
      <c r="F20" s="171">
        <v>0</v>
      </c>
      <c r="G20" s="170">
        <v>0</v>
      </c>
      <c r="H20" s="171">
        <v>0</v>
      </c>
    </row>
    <row r="21" spans="1:9" ht="17.25" customHeight="1">
      <c r="A21" s="30" t="s">
        <v>59</v>
      </c>
      <c r="B21" s="162">
        <f>IF(SUM(C21:H21)=周産期死亡2!C17,SUM(C21:H21),"区別エラー")</f>
        <v>1</v>
      </c>
      <c r="C21" s="171">
        <v>0</v>
      </c>
      <c r="D21" s="170">
        <v>0</v>
      </c>
      <c r="E21" s="171">
        <v>0</v>
      </c>
      <c r="F21" s="170">
        <v>0</v>
      </c>
      <c r="G21" s="170">
        <v>1</v>
      </c>
      <c r="H21" s="171">
        <v>0</v>
      </c>
    </row>
    <row r="22" spans="1:9" ht="17.25" customHeight="1">
      <c r="A22" s="30" t="s">
        <v>61</v>
      </c>
      <c r="B22" s="162">
        <f>IF(SUM(C22:H22)=周産期死亡2!C18,SUM(C22:H22),"区別エラー")</f>
        <v>1</v>
      </c>
      <c r="C22" s="171">
        <v>1</v>
      </c>
      <c r="D22" s="170">
        <v>0</v>
      </c>
      <c r="E22" s="171">
        <v>0</v>
      </c>
      <c r="F22" s="171">
        <v>0</v>
      </c>
      <c r="G22" s="170">
        <v>0</v>
      </c>
      <c r="H22" s="171">
        <v>0</v>
      </c>
    </row>
    <row r="23" spans="1:9" ht="17.25" customHeight="1">
      <c r="A23" s="30" t="s">
        <v>63</v>
      </c>
      <c r="B23" s="162">
        <f>IF(SUM(C23:H23)=周産期死亡2!C19,SUM(C23:H23),"区別エラー")</f>
        <v>5</v>
      </c>
      <c r="C23" s="169">
        <v>3</v>
      </c>
      <c r="D23" s="170">
        <v>0</v>
      </c>
      <c r="E23" s="171">
        <v>0</v>
      </c>
      <c r="F23" s="171">
        <v>1</v>
      </c>
      <c r="G23" s="171">
        <v>1</v>
      </c>
      <c r="H23" s="171">
        <v>0</v>
      </c>
    </row>
    <row r="24" spans="1:9" ht="17.25" customHeight="1">
      <c r="A24" s="30" t="s">
        <v>65</v>
      </c>
      <c r="B24" s="162">
        <f>IF(SUM(C24:H24)=周産期死亡2!C20,SUM(C24:H24),"区別エラー")</f>
        <v>2</v>
      </c>
      <c r="C24" s="169">
        <v>1</v>
      </c>
      <c r="D24" s="170">
        <v>0</v>
      </c>
      <c r="E24" s="170">
        <v>0</v>
      </c>
      <c r="F24" s="171">
        <v>0</v>
      </c>
      <c r="G24" s="171">
        <v>1</v>
      </c>
      <c r="H24" s="171">
        <v>0</v>
      </c>
    </row>
    <row r="25" spans="1:9" ht="17.25" customHeight="1">
      <c r="A25" s="33"/>
      <c r="B25" s="76" t="str">
        <f>IF(B26=周産期死亡8!C4,"","err!!")</f>
        <v/>
      </c>
      <c r="C25" s="77" t="str">
        <f>IF(C26=周産期死亡8!C5,"","err!!")</f>
        <v/>
      </c>
      <c r="D25" s="77" t="str">
        <f>IF(D26=周産期死亡8!C6,"","err!!")</f>
        <v/>
      </c>
      <c r="E25" s="77" t="str">
        <f>IF(E26=周産期死亡8!C7,"","err!!")</f>
        <v/>
      </c>
      <c r="F25" s="77" t="str">
        <f>IF(F26=周産期死亡8!C8,"","err!!")</f>
        <v/>
      </c>
      <c r="G25" s="77" t="str">
        <f>IF(G26=周産期死亡8!C9,"","err!!")</f>
        <v/>
      </c>
      <c r="H25" s="84" t="str">
        <f>IF(H26=周産期死亡8!C10,"","err!!")</f>
        <v/>
      </c>
      <c r="I25" s="220"/>
    </row>
    <row r="26" spans="1:9" ht="25.5" customHeight="1">
      <c r="A26" s="74" t="s">
        <v>50</v>
      </c>
      <c r="B26" s="116">
        <f>IF(SUM(C26:H26)=周産期死亡2!C22,SUM(C26:H26),"区別エラー")</f>
        <v>4</v>
      </c>
      <c r="C26" s="112">
        <f t="shared" ref="C26:H26" si="4">SUM(C27:C33)</f>
        <v>1</v>
      </c>
      <c r="D26" s="40">
        <f t="shared" si="4"/>
        <v>2</v>
      </c>
      <c r="E26" s="40">
        <f t="shared" si="4"/>
        <v>0</v>
      </c>
      <c r="F26" s="40">
        <f t="shared" si="4"/>
        <v>1</v>
      </c>
      <c r="G26" s="40">
        <f t="shared" si="4"/>
        <v>0</v>
      </c>
      <c r="H26" s="40">
        <f t="shared" si="4"/>
        <v>0</v>
      </c>
    </row>
    <row r="27" spans="1:9" ht="17.25" customHeight="1">
      <c r="A27" s="30" t="s">
        <v>53</v>
      </c>
      <c r="B27" s="144">
        <f>IF(SUM(C27:H27)=周産期死亡2!C23,SUM(C27:H27),"区別エラー")</f>
        <v>0</v>
      </c>
      <c r="C27" s="172">
        <v>0</v>
      </c>
      <c r="D27" s="170">
        <v>0</v>
      </c>
      <c r="E27" s="170">
        <v>0</v>
      </c>
      <c r="F27" s="170">
        <v>0</v>
      </c>
      <c r="G27" s="171">
        <v>0</v>
      </c>
      <c r="H27" s="171">
        <v>0</v>
      </c>
    </row>
    <row r="28" spans="1:9" ht="17.25" customHeight="1">
      <c r="A28" s="30" t="s">
        <v>55</v>
      </c>
      <c r="B28" s="117">
        <f>IF(SUM(C28:H28)=周産期死亡2!C24,SUM(C28:H28),"区別エラー")</f>
        <v>0</v>
      </c>
      <c r="C28" s="172">
        <v>0</v>
      </c>
      <c r="D28" s="170">
        <v>0</v>
      </c>
      <c r="E28" s="170">
        <v>0</v>
      </c>
      <c r="F28" s="170">
        <v>0</v>
      </c>
      <c r="G28" s="171">
        <v>0</v>
      </c>
      <c r="H28" s="171">
        <v>0</v>
      </c>
    </row>
    <row r="29" spans="1:9" ht="17.25" customHeight="1">
      <c r="A29" s="30" t="s">
        <v>57</v>
      </c>
      <c r="B29" s="117">
        <f>IF(SUM(C29:H29)=周産期死亡2!C25,SUM(C29:H29),"区別エラー")</f>
        <v>0</v>
      </c>
      <c r="C29" s="172">
        <v>0</v>
      </c>
      <c r="D29" s="171">
        <v>0</v>
      </c>
      <c r="E29" s="170">
        <v>0</v>
      </c>
      <c r="F29" s="170">
        <v>0</v>
      </c>
      <c r="G29" s="171">
        <v>0</v>
      </c>
      <c r="H29" s="171">
        <v>0</v>
      </c>
    </row>
    <row r="30" spans="1:9" ht="17.25" customHeight="1">
      <c r="A30" s="30" t="s">
        <v>59</v>
      </c>
      <c r="B30" s="117">
        <f>IF(SUM(C30:H30)=周産期死亡2!C26,SUM(C30:H30),"区別エラー")</f>
        <v>1</v>
      </c>
      <c r="C30" s="172">
        <v>0</v>
      </c>
      <c r="D30" s="171">
        <v>1</v>
      </c>
      <c r="E30" s="170">
        <v>0</v>
      </c>
      <c r="F30" s="171">
        <v>0</v>
      </c>
      <c r="G30" s="171">
        <v>0</v>
      </c>
      <c r="H30" s="171">
        <v>0</v>
      </c>
    </row>
    <row r="31" spans="1:9" ht="17.25" customHeight="1">
      <c r="A31" s="30" t="s">
        <v>61</v>
      </c>
      <c r="B31" s="144">
        <f>IF(SUM(C31:H31)=周産期死亡2!C27,SUM(C31:H31),"区別エラー")</f>
        <v>0</v>
      </c>
      <c r="C31" s="172">
        <v>0</v>
      </c>
      <c r="D31" s="171">
        <v>0</v>
      </c>
      <c r="E31" s="170">
        <v>0</v>
      </c>
      <c r="F31" s="170">
        <v>0</v>
      </c>
      <c r="G31" s="171">
        <v>0</v>
      </c>
      <c r="H31" s="171">
        <v>0</v>
      </c>
    </row>
    <row r="32" spans="1:9" ht="17.25" customHeight="1">
      <c r="A32" s="30" t="s">
        <v>63</v>
      </c>
      <c r="B32" s="117">
        <f>IF(SUM(C32:H32)=周産期死亡2!C28,SUM(C32:H32),"区別エラー")</f>
        <v>3</v>
      </c>
      <c r="C32" s="169">
        <v>1</v>
      </c>
      <c r="D32" s="171">
        <v>1</v>
      </c>
      <c r="E32" s="172">
        <v>0</v>
      </c>
      <c r="F32" s="170">
        <v>1</v>
      </c>
      <c r="G32" s="171">
        <v>0</v>
      </c>
      <c r="H32" s="172">
        <v>0</v>
      </c>
    </row>
    <row r="33" spans="1:8" ht="17.25" customHeight="1">
      <c r="A33" s="32" t="s">
        <v>65</v>
      </c>
      <c r="B33" s="118">
        <f>IF(SUM(C33:H33)=周産期死亡2!C29,SUM(C33:H33),"区別エラー")</f>
        <v>0</v>
      </c>
      <c r="C33" s="173">
        <v>0</v>
      </c>
      <c r="D33" s="174">
        <v>0</v>
      </c>
      <c r="E33" s="225">
        <v>0</v>
      </c>
      <c r="F33" s="174">
        <v>0</v>
      </c>
      <c r="G33" s="174">
        <v>0</v>
      </c>
      <c r="H33" s="174">
        <v>0</v>
      </c>
    </row>
    <row r="36" spans="1:8" ht="17.25">
      <c r="B36" s="188"/>
    </row>
  </sheetData>
  <mergeCells count="1">
    <mergeCell ref="A1:B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P32"/>
  <sheetViews>
    <sheetView view="pageBreakPreview" zoomScaleNormal="7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RowHeight="12"/>
  <cols>
    <col min="1" max="1" width="5.42578125" customWidth="1"/>
    <col min="2" max="2" width="11.140625" customWidth="1"/>
    <col min="3" max="14" width="10.85546875" customWidth="1"/>
    <col min="15" max="15" width="4.28515625" customWidth="1"/>
    <col min="16" max="16" width="19.5703125" customWidth="1"/>
  </cols>
  <sheetData>
    <row r="1" spans="1:16" ht="17.25">
      <c r="B1" s="166" t="s">
        <v>101</v>
      </c>
    </row>
    <row r="2" spans="1:16">
      <c r="C2" s="78" t="str">
        <f>IF(AND(C4=周産期死亡3!C4,C4=周産期死亡6!C4),"","total-err!!")</f>
        <v/>
      </c>
      <c r="D2" s="78" t="str">
        <f>IF(AND(D4=周産期死亡3!D4,D4=周産期死亡6!D4),"","total-err!!")</f>
        <v/>
      </c>
      <c r="E2" s="78" t="str">
        <f>IF(AND(E4=周産期死亡3!E4,E4=周産期死亡6!E4),"","total-err!!")</f>
        <v/>
      </c>
      <c r="F2" s="78" t="str">
        <f>IF(AND(F4=周産期死亡3!F4,F4=周産期死亡6!F4),"","total-err!!")</f>
        <v/>
      </c>
      <c r="G2" s="78" t="str">
        <f>IF(AND(G4=周産期死亡3!G4,G4=周産期死亡6!G4),"","total-err!!")</f>
        <v/>
      </c>
      <c r="H2" s="78" t="str">
        <f>IF(AND(H4=周産期死亡3!H4,H4=周産期死亡6!H4),"","total-err!!")</f>
        <v/>
      </c>
      <c r="I2" s="78" t="str">
        <f>IF(AND(I4=周産期死亡3!I4,I4=周産期死亡6!I4),"","total-err!!")</f>
        <v/>
      </c>
      <c r="J2" s="78" t="str">
        <f>IF(AND(J4=周産期死亡3!J4,J4=周産期死亡6!J4),"","total-err!!")</f>
        <v/>
      </c>
      <c r="K2" s="78" t="str">
        <f>IF(AND(K4=周産期死亡3!K4,K4=周産期死亡6!K4),"","total-err!!")</f>
        <v/>
      </c>
      <c r="L2" s="78" t="str">
        <f>IF(AND(L4=周産期死亡3!L4,L4=周産期死亡6!L4),"","total-err!!")</f>
        <v/>
      </c>
      <c r="M2" s="78" t="str">
        <f>IF(AND(M4=周産期死亡3!M4,M4=周産期死亡6!M4),"","total-err!!")</f>
        <v/>
      </c>
      <c r="N2" s="78" t="str">
        <f>IF(AND(N4=周産期死亡3!N4,N4=周産期死亡6!N4),"","total-err!!")</f>
        <v/>
      </c>
      <c r="O2" s="220"/>
    </row>
    <row r="3" spans="1:16" ht="32.25" customHeight="1">
      <c r="B3" s="27" t="s">
        <v>49</v>
      </c>
      <c r="C3" s="113" t="s">
        <v>0</v>
      </c>
      <c r="D3" s="109" t="s">
        <v>1</v>
      </c>
      <c r="E3" s="2" t="s">
        <v>34</v>
      </c>
      <c r="F3" s="2" t="s">
        <v>35</v>
      </c>
      <c r="G3" s="2" t="s">
        <v>36</v>
      </c>
      <c r="H3" s="145" t="s">
        <v>98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55" t="s">
        <v>97</v>
      </c>
    </row>
    <row r="4" spans="1:16" ht="24" customHeight="1">
      <c r="B4" s="73" t="s">
        <v>52</v>
      </c>
      <c r="C4" s="216">
        <f t="shared" ref="C4:C11" si="0">SUM(D4:G4,I4:M4)</f>
        <v>20</v>
      </c>
      <c r="D4" s="110">
        <f t="shared" ref="D4:M4" si="1">SUM(D5:D11)</f>
        <v>11</v>
      </c>
      <c r="E4" s="36">
        <f t="shared" si="1"/>
        <v>2</v>
      </c>
      <c r="F4" s="36">
        <f t="shared" si="1"/>
        <v>1</v>
      </c>
      <c r="G4" s="36">
        <f t="shared" si="1"/>
        <v>3</v>
      </c>
      <c r="H4" s="36">
        <f t="shared" si="1"/>
        <v>17</v>
      </c>
      <c r="I4" s="36">
        <f t="shared" si="1"/>
        <v>1</v>
      </c>
      <c r="J4" s="36">
        <f t="shared" si="1"/>
        <v>2</v>
      </c>
      <c r="K4" s="36">
        <f t="shared" si="1"/>
        <v>0</v>
      </c>
      <c r="L4" s="36">
        <f t="shared" si="1"/>
        <v>0</v>
      </c>
      <c r="M4" s="37">
        <f t="shared" si="1"/>
        <v>0</v>
      </c>
      <c r="N4" s="179">
        <v>1238</v>
      </c>
      <c r="O4" s="85"/>
      <c r="P4" s="247"/>
    </row>
    <row r="5" spans="1:16" ht="15" customHeight="1">
      <c r="B5" s="30" t="s">
        <v>54</v>
      </c>
      <c r="C5" s="115">
        <f t="shared" si="0"/>
        <v>2</v>
      </c>
      <c r="D5" s="111">
        <f t="shared" ref="D5:M5" si="2">SUM(D14,D23)</f>
        <v>1</v>
      </c>
      <c r="E5" s="142">
        <f t="shared" si="2"/>
        <v>0</v>
      </c>
      <c r="F5" s="38">
        <f t="shared" si="2"/>
        <v>0</v>
      </c>
      <c r="G5" s="38">
        <f t="shared" si="2"/>
        <v>1</v>
      </c>
      <c r="H5" s="38">
        <f t="shared" ref="H5:H11" si="3">SUM(H14,H23)</f>
        <v>2</v>
      </c>
      <c r="I5" s="38">
        <f t="shared" si="2"/>
        <v>0</v>
      </c>
      <c r="J5" s="38">
        <f t="shared" si="2"/>
        <v>0</v>
      </c>
      <c r="K5" s="38">
        <f t="shared" si="2"/>
        <v>0</v>
      </c>
      <c r="L5" s="38">
        <f t="shared" si="2"/>
        <v>0</v>
      </c>
      <c r="M5" s="39">
        <f t="shared" si="2"/>
        <v>0</v>
      </c>
      <c r="N5" s="177">
        <v>1475</v>
      </c>
      <c r="O5" s="85"/>
      <c r="P5" s="247"/>
    </row>
    <row r="6" spans="1:16" ht="15" customHeight="1">
      <c r="B6" s="30" t="s">
        <v>56</v>
      </c>
      <c r="C6" s="115">
        <f t="shared" si="0"/>
        <v>3</v>
      </c>
      <c r="D6" s="111">
        <f t="shared" ref="D6:M6" si="4">SUM(D15,D24)</f>
        <v>2</v>
      </c>
      <c r="E6" s="142">
        <f t="shared" si="4"/>
        <v>1</v>
      </c>
      <c r="F6" s="38">
        <f t="shared" si="4"/>
        <v>0</v>
      </c>
      <c r="G6" s="38">
        <f t="shared" si="4"/>
        <v>0</v>
      </c>
      <c r="H6" s="38">
        <f t="shared" si="3"/>
        <v>3</v>
      </c>
      <c r="I6" s="38">
        <f t="shared" si="4"/>
        <v>0</v>
      </c>
      <c r="J6" s="142">
        <f t="shared" si="4"/>
        <v>0</v>
      </c>
      <c r="K6" s="38">
        <f t="shared" si="4"/>
        <v>0</v>
      </c>
      <c r="L6" s="38">
        <f t="shared" si="4"/>
        <v>0</v>
      </c>
      <c r="M6" s="39">
        <f t="shared" si="4"/>
        <v>0</v>
      </c>
      <c r="N6" s="177">
        <v>498</v>
      </c>
      <c r="O6" s="85"/>
    </row>
    <row r="7" spans="1:16" ht="15" customHeight="1">
      <c r="B7" s="30" t="s">
        <v>58</v>
      </c>
      <c r="C7" s="115">
        <f t="shared" si="0"/>
        <v>2</v>
      </c>
      <c r="D7" s="111">
        <f t="shared" ref="D7:M7" si="5">SUM(D16,D25)</f>
        <v>0</v>
      </c>
      <c r="E7" s="38">
        <f t="shared" si="5"/>
        <v>1</v>
      </c>
      <c r="F7" s="142">
        <f t="shared" si="5"/>
        <v>0</v>
      </c>
      <c r="G7" s="142">
        <f t="shared" si="5"/>
        <v>1</v>
      </c>
      <c r="H7" s="38">
        <f t="shared" si="3"/>
        <v>2</v>
      </c>
      <c r="I7" s="142">
        <f t="shared" si="5"/>
        <v>0</v>
      </c>
      <c r="J7" s="38">
        <f t="shared" si="5"/>
        <v>0</v>
      </c>
      <c r="K7" s="38">
        <f t="shared" si="5"/>
        <v>0</v>
      </c>
      <c r="L7" s="38">
        <f t="shared" si="5"/>
        <v>0</v>
      </c>
      <c r="M7" s="39">
        <f t="shared" si="5"/>
        <v>0</v>
      </c>
      <c r="N7" s="177">
        <v>1567</v>
      </c>
      <c r="O7" s="85"/>
    </row>
    <row r="8" spans="1:16" ht="15" customHeight="1">
      <c r="B8" s="30" t="s">
        <v>60</v>
      </c>
      <c r="C8" s="115">
        <f t="shared" si="0"/>
        <v>2</v>
      </c>
      <c r="D8" s="141">
        <f t="shared" ref="D8:M8" si="6">SUM(D17,D26)</f>
        <v>1</v>
      </c>
      <c r="E8" s="38">
        <f t="shared" si="6"/>
        <v>0</v>
      </c>
      <c r="F8" s="142">
        <f t="shared" si="6"/>
        <v>0</v>
      </c>
      <c r="G8" s="38">
        <f t="shared" si="6"/>
        <v>0</v>
      </c>
      <c r="H8" s="142">
        <f t="shared" si="3"/>
        <v>1</v>
      </c>
      <c r="I8" s="38">
        <f t="shared" si="6"/>
        <v>0</v>
      </c>
      <c r="J8" s="38">
        <f t="shared" si="6"/>
        <v>1</v>
      </c>
      <c r="K8" s="38">
        <f t="shared" si="6"/>
        <v>0</v>
      </c>
      <c r="L8" s="38">
        <f t="shared" si="6"/>
        <v>0</v>
      </c>
      <c r="M8" s="39">
        <f t="shared" si="6"/>
        <v>0</v>
      </c>
      <c r="N8" s="177">
        <v>1855</v>
      </c>
      <c r="O8" s="85"/>
      <c r="P8" s="227"/>
    </row>
    <row r="9" spans="1:16" ht="15" customHeight="1">
      <c r="B9" s="30" t="s">
        <v>62</v>
      </c>
      <c r="C9" s="115">
        <f t="shared" si="0"/>
        <v>1</v>
      </c>
      <c r="D9" s="111">
        <f t="shared" ref="D9:M9" si="7">SUM(D18,D27)</f>
        <v>1</v>
      </c>
      <c r="E9" s="38">
        <f t="shared" si="7"/>
        <v>0</v>
      </c>
      <c r="F9" s="38">
        <f t="shared" si="7"/>
        <v>0</v>
      </c>
      <c r="G9" s="38">
        <f t="shared" si="7"/>
        <v>0</v>
      </c>
      <c r="H9" s="38">
        <f t="shared" si="3"/>
        <v>1</v>
      </c>
      <c r="I9" s="38">
        <f t="shared" si="7"/>
        <v>0</v>
      </c>
      <c r="J9" s="38">
        <f t="shared" si="7"/>
        <v>0</v>
      </c>
      <c r="K9" s="38">
        <f t="shared" si="7"/>
        <v>0</v>
      </c>
      <c r="L9" s="38">
        <f t="shared" si="7"/>
        <v>0</v>
      </c>
      <c r="M9" s="39">
        <f t="shared" si="7"/>
        <v>0</v>
      </c>
      <c r="N9" s="177">
        <v>615</v>
      </c>
      <c r="O9" s="85"/>
    </row>
    <row r="10" spans="1:16" ht="15" customHeight="1">
      <c r="B10" s="30" t="s">
        <v>64</v>
      </c>
      <c r="C10" s="115">
        <f t="shared" si="0"/>
        <v>8</v>
      </c>
      <c r="D10" s="141">
        <f t="shared" ref="D10:M10" si="8">SUM(D19,D28)</f>
        <v>5</v>
      </c>
      <c r="E10" s="142">
        <f t="shared" si="8"/>
        <v>0</v>
      </c>
      <c r="F10" s="142">
        <f t="shared" si="8"/>
        <v>1</v>
      </c>
      <c r="G10" s="38">
        <f t="shared" si="8"/>
        <v>1</v>
      </c>
      <c r="H10" s="142">
        <f t="shared" si="3"/>
        <v>7</v>
      </c>
      <c r="I10" s="142">
        <f t="shared" si="8"/>
        <v>0</v>
      </c>
      <c r="J10" s="38">
        <f t="shared" si="8"/>
        <v>1</v>
      </c>
      <c r="K10" s="38">
        <f t="shared" si="8"/>
        <v>0</v>
      </c>
      <c r="L10" s="38">
        <f t="shared" si="8"/>
        <v>0</v>
      </c>
      <c r="M10" s="39">
        <f t="shared" si="8"/>
        <v>0</v>
      </c>
      <c r="N10" s="177">
        <v>1204</v>
      </c>
      <c r="O10" s="85"/>
    </row>
    <row r="11" spans="1:16" ht="15" customHeight="1">
      <c r="B11" s="30" t="s">
        <v>66</v>
      </c>
      <c r="C11" s="144">
        <f t="shared" si="0"/>
        <v>2</v>
      </c>
      <c r="D11" s="111">
        <f>SUM(D20,D29)</f>
        <v>1</v>
      </c>
      <c r="E11" s="142">
        <f t="shared" ref="E11:M11" si="9">SUM(E20,E29)</f>
        <v>0</v>
      </c>
      <c r="F11" s="38">
        <f t="shared" si="9"/>
        <v>0</v>
      </c>
      <c r="G11" s="142">
        <f t="shared" si="9"/>
        <v>0</v>
      </c>
      <c r="H11" s="142">
        <f t="shared" si="3"/>
        <v>1</v>
      </c>
      <c r="I11" s="38">
        <f t="shared" si="9"/>
        <v>1</v>
      </c>
      <c r="J11" s="38">
        <f t="shared" si="9"/>
        <v>0</v>
      </c>
      <c r="K11" s="38">
        <f t="shared" si="9"/>
        <v>0</v>
      </c>
      <c r="L11" s="38">
        <f t="shared" si="9"/>
        <v>0</v>
      </c>
      <c r="M11" s="39">
        <f t="shared" si="9"/>
        <v>0</v>
      </c>
      <c r="N11" s="178">
        <v>1616</v>
      </c>
      <c r="O11" s="85"/>
    </row>
    <row r="12" spans="1:16" ht="15" customHeight="1">
      <c r="B12" s="72"/>
      <c r="C12" s="35" t="str">
        <f>IF(AND(C13=周産期死亡4!C4,C13=周産期死亡7!C4),"","total-err!!")</f>
        <v/>
      </c>
      <c r="D12" s="35" t="str">
        <f>IF(AND(D13=周産期死亡4!D4,D13=周産期死亡7!D4),"","total-err!!")</f>
        <v/>
      </c>
      <c r="E12" s="35" t="str">
        <f>IF(AND(E13=周産期死亡4!E4,E13=周産期死亡7!E4),"","total-err!!")</f>
        <v/>
      </c>
      <c r="F12" s="35" t="str">
        <f>IF(AND(F13=周産期死亡4!F4,F13=周産期死亡7!F4),"","total-err!!")</f>
        <v/>
      </c>
      <c r="G12" s="35" t="str">
        <f>IF(AND(G13=周産期死亡4!G4,G13=周産期死亡7!G4),"","total-err!!")</f>
        <v/>
      </c>
      <c r="H12" s="35" t="str">
        <f>IF(AND(H13=周産期死亡4!H4,H13=周産期死亡7!H4),"","total-err!!")</f>
        <v/>
      </c>
      <c r="I12" s="35" t="str">
        <f>IF(AND(I13=周産期死亡4!I4,I13=周産期死亡7!I4),"","total-err!!")</f>
        <v/>
      </c>
      <c r="J12" s="35" t="str">
        <f>IF(AND(J13=周産期死亡4!J4,J13=周産期死亡7!J4),"","total-err!!")</f>
        <v/>
      </c>
      <c r="K12" s="35" t="str">
        <f>IF(AND(K13=周産期死亡4!K4,K13=周産期死亡7!K4),"","total-err!!")</f>
        <v/>
      </c>
      <c r="L12" s="35" t="str">
        <f>IF(AND(L13=周産期死亡4!L4,L13=周産期死亡7!L4),"","total-err!!")</f>
        <v/>
      </c>
      <c r="M12" s="35" t="str">
        <f>IF(AND(M13=周産期死亡4!M4,M13=周産期死亡7!M4),"","total-err!!")</f>
        <v/>
      </c>
      <c r="N12" s="83" t="str">
        <f>IF(AND(N13=周産期死亡4!N4,N13=周産期死亡7!N4),"","total-err!!")</f>
        <v/>
      </c>
      <c r="O12" s="220"/>
    </row>
    <row r="13" spans="1:16" ht="24">
      <c r="A13" s="246"/>
      <c r="B13" s="75" t="s">
        <v>51</v>
      </c>
      <c r="C13" s="116">
        <f t="shared" ref="C13:C20" si="10">SUM(D13:G13,I13:M13)</f>
        <v>16</v>
      </c>
      <c r="D13" s="112">
        <f t="shared" ref="D13:M13" si="11">SUM(D14:D20)</f>
        <v>9</v>
      </c>
      <c r="E13" s="40">
        <f t="shared" si="11"/>
        <v>2</v>
      </c>
      <c r="F13" s="40">
        <f t="shared" si="11"/>
        <v>0</v>
      </c>
      <c r="G13" s="40">
        <f t="shared" si="11"/>
        <v>2</v>
      </c>
      <c r="H13" s="40">
        <f t="shared" si="11"/>
        <v>13</v>
      </c>
      <c r="I13" s="40">
        <f t="shared" si="11"/>
        <v>1</v>
      </c>
      <c r="J13" s="40">
        <f t="shared" si="11"/>
        <v>2</v>
      </c>
      <c r="K13" s="40">
        <f t="shared" si="11"/>
        <v>0</v>
      </c>
      <c r="L13" s="40">
        <f t="shared" si="11"/>
        <v>0</v>
      </c>
      <c r="M13" s="41">
        <f t="shared" si="11"/>
        <v>0</v>
      </c>
      <c r="N13" s="180">
        <v>1230</v>
      </c>
    </row>
    <row r="14" spans="1:16" ht="15" customHeight="1">
      <c r="A14" s="246"/>
      <c r="B14" s="30" t="s">
        <v>53</v>
      </c>
      <c r="C14" s="117">
        <f t="shared" si="10"/>
        <v>2</v>
      </c>
      <c r="D14" s="169">
        <v>1</v>
      </c>
      <c r="E14" s="170">
        <v>0</v>
      </c>
      <c r="F14" s="171">
        <v>0</v>
      </c>
      <c r="G14" s="171">
        <v>1</v>
      </c>
      <c r="H14" s="163">
        <f t="shared" ref="H14:H20" si="12">SUM(D14:G14)</f>
        <v>2</v>
      </c>
      <c r="I14" s="171">
        <v>0</v>
      </c>
      <c r="J14" s="171">
        <v>0</v>
      </c>
      <c r="K14" s="171">
        <v>0</v>
      </c>
      <c r="L14" s="171">
        <v>0</v>
      </c>
      <c r="M14" s="175">
        <v>0</v>
      </c>
      <c r="N14" s="181">
        <v>1475</v>
      </c>
      <c r="P14" s="227"/>
    </row>
    <row r="15" spans="1:16" ht="13.5" customHeight="1">
      <c r="A15" s="246"/>
      <c r="B15" s="30" t="s">
        <v>55</v>
      </c>
      <c r="C15" s="117">
        <f t="shared" si="10"/>
        <v>3</v>
      </c>
      <c r="D15" s="172">
        <v>2</v>
      </c>
      <c r="E15" s="170">
        <v>1</v>
      </c>
      <c r="F15" s="171">
        <v>0</v>
      </c>
      <c r="G15" s="171">
        <v>0</v>
      </c>
      <c r="H15" s="164">
        <f t="shared" si="12"/>
        <v>3</v>
      </c>
      <c r="I15" s="171">
        <v>0</v>
      </c>
      <c r="J15" s="171">
        <v>0</v>
      </c>
      <c r="K15" s="171">
        <v>0</v>
      </c>
      <c r="L15" s="171">
        <v>0</v>
      </c>
      <c r="M15" s="175">
        <v>0</v>
      </c>
      <c r="N15" s="181">
        <v>498</v>
      </c>
    </row>
    <row r="16" spans="1:16" ht="15" customHeight="1">
      <c r="B16" s="30" t="s">
        <v>57</v>
      </c>
      <c r="C16" s="117">
        <f t="shared" si="10"/>
        <v>2</v>
      </c>
      <c r="D16" s="172">
        <v>0</v>
      </c>
      <c r="E16" s="171">
        <v>1</v>
      </c>
      <c r="F16" s="171">
        <v>0</v>
      </c>
      <c r="G16" s="170">
        <v>1</v>
      </c>
      <c r="H16" s="164">
        <f t="shared" si="12"/>
        <v>2</v>
      </c>
      <c r="I16" s="170">
        <v>0</v>
      </c>
      <c r="J16" s="171">
        <v>0</v>
      </c>
      <c r="K16" s="171">
        <v>0</v>
      </c>
      <c r="L16" s="171">
        <v>0</v>
      </c>
      <c r="M16" s="175">
        <v>0</v>
      </c>
      <c r="N16" s="181">
        <v>1567</v>
      </c>
    </row>
    <row r="17" spans="1:16" ht="15" customHeight="1">
      <c r="B17" s="30" t="s">
        <v>59</v>
      </c>
      <c r="C17" s="117">
        <f t="shared" si="10"/>
        <v>1</v>
      </c>
      <c r="D17" s="171">
        <v>0</v>
      </c>
      <c r="E17" s="171">
        <v>0</v>
      </c>
      <c r="F17" s="171">
        <v>0</v>
      </c>
      <c r="G17" s="171">
        <v>0</v>
      </c>
      <c r="H17" s="164">
        <f t="shared" si="12"/>
        <v>0</v>
      </c>
      <c r="I17" s="171">
        <v>0</v>
      </c>
      <c r="J17" s="171">
        <v>1</v>
      </c>
      <c r="K17" s="171">
        <v>0</v>
      </c>
      <c r="L17" s="171">
        <v>0</v>
      </c>
      <c r="M17" s="175">
        <v>0</v>
      </c>
      <c r="N17" s="181">
        <v>3262</v>
      </c>
    </row>
    <row r="18" spans="1:16" ht="15" customHeight="1">
      <c r="B18" s="30" t="s">
        <v>61</v>
      </c>
      <c r="C18" s="117">
        <f t="shared" si="10"/>
        <v>1</v>
      </c>
      <c r="D18" s="169">
        <v>1</v>
      </c>
      <c r="E18" s="171">
        <v>0</v>
      </c>
      <c r="F18" s="171">
        <v>0</v>
      </c>
      <c r="G18" s="170">
        <v>0</v>
      </c>
      <c r="H18" s="163">
        <f t="shared" si="12"/>
        <v>1</v>
      </c>
      <c r="I18" s="171">
        <v>0</v>
      </c>
      <c r="J18" s="171">
        <v>0</v>
      </c>
      <c r="K18" s="171">
        <v>0</v>
      </c>
      <c r="L18" s="171">
        <v>0</v>
      </c>
      <c r="M18" s="175">
        <v>0</v>
      </c>
      <c r="N18" s="181">
        <v>615</v>
      </c>
    </row>
    <row r="19" spans="1:16" ht="15" customHeight="1">
      <c r="B19" s="30" t="s">
        <v>63</v>
      </c>
      <c r="C19" s="117">
        <f t="shared" si="10"/>
        <v>5</v>
      </c>
      <c r="D19" s="172">
        <v>4</v>
      </c>
      <c r="E19" s="170">
        <v>0</v>
      </c>
      <c r="F19" s="170">
        <v>0</v>
      </c>
      <c r="G19" s="171">
        <v>0</v>
      </c>
      <c r="H19" s="164">
        <f t="shared" si="12"/>
        <v>4</v>
      </c>
      <c r="I19" s="171">
        <v>0</v>
      </c>
      <c r="J19" s="171">
        <v>1</v>
      </c>
      <c r="K19" s="171">
        <v>0</v>
      </c>
      <c r="L19" s="171">
        <v>0</v>
      </c>
      <c r="M19" s="175">
        <v>0</v>
      </c>
      <c r="N19" s="181">
        <v>999</v>
      </c>
    </row>
    <row r="20" spans="1:16" ht="15" customHeight="1">
      <c r="B20" s="30" t="s">
        <v>65</v>
      </c>
      <c r="C20" s="144">
        <f t="shared" si="10"/>
        <v>2</v>
      </c>
      <c r="D20" s="169">
        <v>1</v>
      </c>
      <c r="E20" s="170">
        <v>0</v>
      </c>
      <c r="F20" s="171">
        <v>0</v>
      </c>
      <c r="G20" s="171">
        <v>0</v>
      </c>
      <c r="H20" s="164">
        <f t="shared" si="12"/>
        <v>1</v>
      </c>
      <c r="I20" s="171">
        <v>1</v>
      </c>
      <c r="J20" s="171">
        <v>0</v>
      </c>
      <c r="K20" s="171">
        <v>0</v>
      </c>
      <c r="L20" s="171">
        <v>0</v>
      </c>
      <c r="M20" s="175">
        <v>0</v>
      </c>
      <c r="N20" s="182">
        <v>1616</v>
      </c>
    </row>
    <row r="21" spans="1:16" ht="15" customHeight="1">
      <c r="B21" s="33"/>
      <c r="C21" s="77" t="str">
        <f>IF(AND(C22=周産期死亡5!C4,C22=周産期死亡8!C4),"","total-err!!")</f>
        <v/>
      </c>
      <c r="D21" s="77" t="str">
        <f>IF(AND(D22=周産期死亡5!D4,D22=周産期死亡8!D4),"","total-err!!")</f>
        <v/>
      </c>
      <c r="E21" s="77" t="str">
        <f>IF(AND(E22=周産期死亡5!E4,E22=周産期死亡8!E4),"","total-err!!")</f>
        <v/>
      </c>
      <c r="F21" s="77" t="str">
        <f>IF(AND(F22=周産期死亡5!F4,F22=周産期死亡8!F4),"","total-err!!")</f>
        <v/>
      </c>
      <c r="G21" s="77" t="str">
        <f>IF(AND(G22=周産期死亡5!G4,G22=周産期死亡8!G4),"","total-err!!")</f>
        <v/>
      </c>
      <c r="H21" s="77" t="str">
        <f>IF(AND(H22=周産期死亡5!H4,H22=周産期死亡8!H4),"","total-err!!")</f>
        <v/>
      </c>
      <c r="I21" s="77" t="str">
        <f>IF(AND(I22=周産期死亡5!I4,I22=周産期死亡8!I4),"","total-err!!")</f>
        <v/>
      </c>
      <c r="J21" s="77" t="str">
        <f>IF(AND(J22=周産期死亡5!J4,J22=周産期死亡8!J4),"","total-err!!")</f>
        <v/>
      </c>
      <c r="K21" s="77" t="str">
        <f>IF(AND(K22=周産期死亡5!K4,K22=周産期死亡8!K4),"","total-err!!")</f>
        <v/>
      </c>
      <c r="L21" s="77" t="str">
        <f>IF(AND(L22=周産期死亡5!L4,L22=周産期死亡8!L4),"","total-err!!")</f>
        <v/>
      </c>
      <c r="M21" s="77" t="str">
        <f>IF(AND(M22=周産期死亡5!M4,M22=周産期死亡8!M4),"","total-err!!")</f>
        <v/>
      </c>
      <c r="N21" s="84" t="str">
        <f>IF(AND(N22=周産期死亡5!N4,N22=周産期死亡8!N4),"","total-err!!")</f>
        <v/>
      </c>
      <c r="O21" s="220"/>
    </row>
    <row r="22" spans="1:16" ht="24">
      <c r="A22" s="85"/>
      <c r="B22" s="74" t="s">
        <v>50</v>
      </c>
      <c r="C22" s="217">
        <f t="shared" ref="C22:C29" si="13">SUM(D22:G22,I22:M22)</f>
        <v>4</v>
      </c>
      <c r="D22" s="112">
        <f t="shared" ref="D22:M22" si="14">SUM(D23:D29)</f>
        <v>2</v>
      </c>
      <c r="E22" s="40">
        <f t="shared" si="14"/>
        <v>0</v>
      </c>
      <c r="F22" s="40">
        <f t="shared" si="14"/>
        <v>1</v>
      </c>
      <c r="G22" s="40">
        <f t="shared" si="14"/>
        <v>1</v>
      </c>
      <c r="H22" s="40">
        <f t="shared" si="14"/>
        <v>4</v>
      </c>
      <c r="I22" s="40">
        <f t="shared" si="14"/>
        <v>0</v>
      </c>
      <c r="J22" s="40">
        <f t="shared" si="14"/>
        <v>0</v>
      </c>
      <c r="K22" s="40">
        <f t="shared" si="14"/>
        <v>0</v>
      </c>
      <c r="L22" s="40">
        <f t="shared" si="14"/>
        <v>0</v>
      </c>
      <c r="M22" s="41">
        <f t="shared" si="14"/>
        <v>0</v>
      </c>
      <c r="N22" s="180">
        <v>1270</v>
      </c>
      <c r="P22" s="215"/>
    </row>
    <row r="23" spans="1:16" ht="15" customHeight="1">
      <c r="A23" s="85"/>
      <c r="B23" s="30" t="s">
        <v>53</v>
      </c>
      <c r="C23" s="117">
        <f t="shared" si="13"/>
        <v>0</v>
      </c>
      <c r="D23" s="169">
        <v>0</v>
      </c>
      <c r="E23" s="171">
        <v>0</v>
      </c>
      <c r="F23" s="171">
        <v>0</v>
      </c>
      <c r="G23" s="171">
        <v>0</v>
      </c>
      <c r="H23" s="163">
        <f t="shared" ref="H23:H29" si="15">SUM(D23:G23)</f>
        <v>0</v>
      </c>
      <c r="I23" s="171">
        <v>0</v>
      </c>
      <c r="J23" s="171">
        <v>0</v>
      </c>
      <c r="K23" s="171">
        <v>0</v>
      </c>
      <c r="L23" s="171">
        <v>0</v>
      </c>
      <c r="M23" s="175">
        <v>0</v>
      </c>
      <c r="N23" s="181">
        <v>0</v>
      </c>
    </row>
    <row r="24" spans="1:16" ht="15" customHeight="1">
      <c r="A24" s="85"/>
      <c r="B24" s="30" t="s">
        <v>55</v>
      </c>
      <c r="C24" s="117">
        <f t="shared" si="13"/>
        <v>0</v>
      </c>
      <c r="D24" s="169">
        <v>0</v>
      </c>
      <c r="E24" s="175">
        <v>0</v>
      </c>
      <c r="F24" s="171">
        <v>0</v>
      </c>
      <c r="G24" s="171">
        <v>0</v>
      </c>
      <c r="H24" s="163">
        <f t="shared" si="15"/>
        <v>0</v>
      </c>
      <c r="I24" s="171">
        <v>0</v>
      </c>
      <c r="J24" s="171">
        <v>0</v>
      </c>
      <c r="K24" s="171">
        <v>0</v>
      </c>
      <c r="L24" s="171">
        <v>0</v>
      </c>
      <c r="M24" s="175">
        <v>0</v>
      </c>
      <c r="N24" s="181">
        <v>0</v>
      </c>
    </row>
    <row r="25" spans="1:16" ht="15" customHeight="1">
      <c r="A25" s="85"/>
      <c r="B25" s="30" t="s">
        <v>57</v>
      </c>
      <c r="C25" s="144">
        <f t="shared" si="13"/>
        <v>0</v>
      </c>
      <c r="D25" s="172">
        <v>0</v>
      </c>
      <c r="E25" s="171">
        <v>0</v>
      </c>
      <c r="F25" s="171">
        <v>0</v>
      </c>
      <c r="G25" s="171">
        <v>0</v>
      </c>
      <c r="H25" s="164">
        <f t="shared" si="15"/>
        <v>0</v>
      </c>
      <c r="I25" s="171">
        <v>0</v>
      </c>
      <c r="J25" s="171">
        <v>0</v>
      </c>
      <c r="K25" s="171">
        <v>0</v>
      </c>
      <c r="L25" s="171">
        <v>0</v>
      </c>
      <c r="M25" s="175">
        <v>0</v>
      </c>
      <c r="N25" s="182">
        <v>0</v>
      </c>
    </row>
    <row r="26" spans="1:16" ht="15" customHeight="1">
      <c r="A26" s="85"/>
      <c r="B26" s="30" t="s">
        <v>59</v>
      </c>
      <c r="C26" s="117">
        <f t="shared" si="13"/>
        <v>1</v>
      </c>
      <c r="D26" s="172">
        <v>1</v>
      </c>
      <c r="E26" s="171">
        <v>0</v>
      </c>
      <c r="F26" s="170">
        <v>0</v>
      </c>
      <c r="G26" s="171">
        <v>0</v>
      </c>
      <c r="H26" s="164">
        <f t="shared" si="15"/>
        <v>1</v>
      </c>
      <c r="I26" s="171">
        <v>0</v>
      </c>
      <c r="J26" s="171">
        <v>0</v>
      </c>
      <c r="K26" s="171">
        <v>0</v>
      </c>
      <c r="L26" s="171">
        <v>0</v>
      </c>
      <c r="M26" s="175">
        <v>0</v>
      </c>
      <c r="N26" s="181">
        <v>447</v>
      </c>
    </row>
    <row r="27" spans="1:16" ht="15" customHeight="1">
      <c r="A27" s="85"/>
      <c r="B27" s="30" t="s">
        <v>61</v>
      </c>
      <c r="C27" s="117">
        <f t="shared" si="13"/>
        <v>0</v>
      </c>
      <c r="D27" s="169">
        <v>0</v>
      </c>
      <c r="E27" s="171">
        <v>0</v>
      </c>
      <c r="F27" s="171">
        <v>0</v>
      </c>
      <c r="G27" s="171">
        <v>0</v>
      </c>
      <c r="H27" s="163">
        <f t="shared" si="15"/>
        <v>0</v>
      </c>
      <c r="I27" s="171">
        <v>0</v>
      </c>
      <c r="J27" s="171">
        <v>0</v>
      </c>
      <c r="K27" s="171">
        <v>0</v>
      </c>
      <c r="L27" s="171">
        <v>0</v>
      </c>
      <c r="M27" s="175">
        <v>0</v>
      </c>
      <c r="N27" s="182">
        <v>0</v>
      </c>
    </row>
    <row r="28" spans="1:16" ht="15" customHeight="1">
      <c r="A28" s="85"/>
      <c r="B28" s="30" t="s">
        <v>63</v>
      </c>
      <c r="C28" s="117">
        <f t="shared" si="13"/>
        <v>3</v>
      </c>
      <c r="D28" s="169">
        <v>1</v>
      </c>
      <c r="E28" s="175">
        <v>0</v>
      </c>
      <c r="F28" s="171">
        <v>1</v>
      </c>
      <c r="G28" s="171">
        <v>1</v>
      </c>
      <c r="H28" s="163">
        <f t="shared" si="15"/>
        <v>3</v>
      </c>
      <c r="I28" s="170">
        <v>0</v>
      </c>
      <c r="J28" s="171">
        <v>0</v>
      </c>
      <c r="K28" s="171">
        <v>0</v>
      </c>
      <c r="L28" s="171">
        <v>0</v>
      </c>
      <c r="M28" s="175">
        <v>0</v>
      </c>
      <c r="N28" s="182">
        <v>1544</v>
      </c>
    </row>
    <row r="29" spans="1:16" ht="15" customHeight="1">
      <c r="A29" s="85"/>
      <c r="B29" s="32" t="s">
        <v>65</v>
      </c>
      <c r="C29" s="118">
        <f t="shared" si="13"/>
        <v>0</v>
      </c>
      <c r="D29" s="173">
        <v>0</v>
      </c>
      <c r="E29" s="174">
        <v>0</v>
      </c>
      <c r="F29" s="174">
        <v>0</v>
      </c>
      <c r="G29" s="174">
        <v>0</v>
      </c>
      <c r="H29" s="165">
        <f t="shared" si="15"/>
        <v>0</v>
      </c>
      <c r="I29" s="174">
        <v>0</v>
      </c>
      <c r="J29" s="174">
        <v>0</v>
      </c>
      <c r="K29" s="174">
        <v>0</v>
      </c>
      <c r="L29" s="174">
        <v>0</v>
      </c>
      <c r="M29" s="176">
        <v>0</v>
      </c>
      <c r="N29" s="183">
        <v>0</v>
      </c>
    </row>
    <row r="30" spans="1:16">
      <c r="N30" s="226"/>
    </row>
    <row r="32" spans="1:16" ht="17.25">
      <c r="C32" s="188"/>
    </row>
  </sheetData>
  <mergeCells count="2">
    <mergeCell ref="A13:A15"/>
    <mergeCell ref="P4:P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O39"/>
  <sheetViews>
    <sheetView view="pageBreakPreview" zoomScaleNormal="7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14" sqref="F14"/>
    </sheetView>
  </sheetViews>
  <sheetFormatPr defaultColWidth="8.140625" defaultRowHeight="12"/>
  <cols>
    <col min="1" max="1" width="5.28515625" customWidth="1"/>
    <col min="2" max="2" width="11.140625" customWidth="1"/>
    <col min="3" max="13" width="10.85546875" customWidth="1"/>
    <col min="14" max="14" width="10.85546875" style="133" customWidth="1"/>
  </cols>
  <sheetData>
    <row r="1" spans="1:15" ht="17.25" customHeight="1">
      <c r="B1" s="166" t="s">
        <v>102</v>
      </c>
    </row>
    <row r="2" spans="1:15" ht="12" customHeight="1">
      <c r="C2" s="34" t="str">
        <f>IF(COUNT(C4,周産期死亡4!C4,周産期死亡5!C4)=0,"",IF(AND(C4=SUM(周産期死亡4!C4,周産期死亡5!C4),周産期死亡6!C4=周産期死亡3!C4),"","総数エラー"))</f>
        <v/>
      </c>
      <c r="D2" s="34" t="str">
        <f>IF(COUNT(D4,周産期死亡4!D4,周産期死亡5!D4)=0,"",IF(AND(D4=SUM(周産期死亡4!D4,周産期死亡5!D4),周産期死亡6!D4=周産期死亡3!D4),"","総数エラー"))</f>
        <v/>
      </c>
      <c r="E2" s="34" t="str">
        <f>IF(COUNT(E4,周産期死亡4!E4,周産期死亡5!E4)=0,"",IF(AND(E4=SUM(周産期死亡4!E4,周産期死亡5!E4),周産期死亡6!E4=周産期死亡3!E4),"","総数エラー"))</f>
        <v/>
      </c>
      <c r="F2" s="34" t="str">
        <f>IF(COUNT(F4,周産期死亡4!F4,周産期死亡5!F4)=0,"",IF(AND(F4=SUM(周産期死亡4!F4,周産期死亡5!F4),周産期死亡6!F4=周産期死亡3!F4),"","総数エラー"))</f>
        <v/>
      </c>
      <c r="G2" s="34" t="str">
        <f>IF(COUNT(G4,周産期死亡4!G4,周産期死亡5!G4)=0,"",IF(AND(G4=SUM(周産期死亡4!G4,周産期死亡5!G4),周産期死亡6!G4=周産期死亡3!G4),"","総数エラー"))</f>
        <v/>
      </c>
      <c r="H2" s="34" t="str">
        <f>IF(COUNT(H4,周産期死亡4!H4,周産期死亡5!H4)=0,"",IF(AND(H4=SUM(周産期死亡4!H4,周産期死亡5!H4),周産期死亡6!H4=周産期死亡3!H4),"","総数エラー"))</f>
        <v/>
      </c>
      <c r="I2" s="34" t="str">
        <f>IF(COUNT(I4,周産期死亡4!I4,周産期死亡5!I4)=0,"",IF(AND(I4=SUM(周産期死亡4!I4,周産期死亡5!I4),周産期死亡6!I4=周産期死亡3!I4),"","総数エラー"))</f>
        <v/>
      </c>
      <c r="J2" s="34" t="str">
        <f>IF(COUNT(J4,周産期死亡4!J4,周産期死亡5!J4)=0,"",IF(AND(J4=SUM(周産期死亡4!J4,周産期死亡5!J4),周産期死亡6!J4=周産期死亡3!J4),"","総数エラー"))</f>
        <v/>
      </c>
      <c r="K2" s="34" t="str">
        <f>IF(COUNT(K4,周産期死亡4!K4,周産期死亡5!K4)=0,"",IF(AND(K4=SUM(周産期死亡4!K4,周産期死亡5!K4),周産期死亡6!K4=周産期死亡3!K4),"","総数エラー"))</f>
        <v/>
      </c>
      <c r="L2" s="34" t="str">
        <f>IF(COUNT(L4,周産期死亡4!L4,周産期死亡5!L4)=0,"",IF(AND(L4=SUM(周産期死亡4!L4,周産期死亡5!L4),周産期死亡6!L4=周産期死亡3!L4),"","総数エラー"))</f>
        <v/>
      </c>
      <c r="M2" s="34" t="str">
        <f>IF(COUNT(M4,周産期死亡4!M4,周産期死亡5!M4)=0,"",IF(AND(M4=SUM(周産期死亡4!M4,周産期死亡5!M4),周産期死亡6!M4=周産期死亡3!M4),"","総数エラー"))</f>
        <v/>
      </c>
      <c r="N2" s="34" t="str">
        <f>IF(N4=周産期死亡6!N4,"","総数err!!")</f>
        <v/>
      </c>
      <c r="O2" s="220"/>
    </row>
    <row r="3" spans="1:15" ht="39" customHeight="1">
      <c r="B3" s="27" t="s">
        <v>21</v>
      </c>
      <c r="C3" s="113" t="s">
        <v>0</v>
      </c>
      <c r="D3" s="109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5" t="s">
        <v>48</v>
      </c>
    </row>
    <row r="4" spans="1:15" ht="13.5" customHeight="1">
      <c r="B4" s="7" t="s">
        <v>3</v>
      </c>
      <c r="C4" s="216">
        <f t="shared" ref="C4:C12" si="0">SUM(D4:G4,I4:M4)</f>
        <v>20</v>
      </c>
      <c r="D4" s="210">
        <f>IF(COUNT(D5:D13)=0,"―",SUM(D5:D13))</f>
        <v>11</v>
      </c>
      <c r="E4" s="110">
        <f t="shared" ref="E4:M4" si="1">IF(COUNT(E5:E12)=0,"―",SUM(E5:E12))</f>
        <v>2</v>
      </c>
      <c r="F4" s="36">
        <f t="shared" si="1"/>
        <v>1</v>
      </c>
      <c r="G4" s="36">
        <f t="shared" si="1"/>
        <v>3</v>
      </c>
      <c r="H4" s="36">
        <f>IF(COUNT(H5:H13)=0,"―",SUM(H5:H13))</f>
        <v>17</v>
      </c>
      <c r="I4" s="36">
        <f t="shared" si="1"/>
        <v>1</v>
      </c>
      <c r="J4" s="36">
        <f t="shared" si="1"/>
        <v>2</v>
      </c>
      <c r="K4" s="36">
        <f t="shared" si="1"/>
        <v>0</v>
      </c>
      <c r="L4" s="36">
        <f t="shared" si="1"/>
        <v>0</v>
      </c>
      <c r="M4" s="37">
        <f t="shared" si="1"/>
        <v>0</v>
      </c>
      <c r="N4" s="179">
        <v>1238</v>
      </c>
      <c r="O4" s="248"/>
    </row>
    <row r="5" spans="1:15" ht="13.5" customHeight="1">
      <c r="B5" s="30" t="s">
        <v>42</v>
      </c>
      <c r="C5" s="144">
        <f t="shared" si="0"/>
        <v>0</v>
      </c>
      <c r="D5" s="38">
        <f>SUM(D16,D26)</f>
        <v>0</v>
      </c>
      <c r="E5" s="38">
        <f t="shared" ref="E5:G8" si="2">SUM(E16,E26)</f>
        <v>0</v>
      </c>
      <c r="F5" s="38">
        <f>SUM(F16,F26)</f>
        <v>0</v>
      </c>
      <c r="G5" s="38">
        <f>SUM(G16,G26)</f>
        <v>0</v>
      </c>
      <c r="H5" s="38">
        <f t="shared" ref="H5:H10" si="3">SUM(D5:G5)</f>
        <v>0</v>
      </c>
      <c r="I5" s="38">
        <f t="shared" ref="I5:M12" si="4">SUM(I16,I26)</f>
        <v>0</v>
      </c>
      <c r="J5" s="38">
        <f t="shared" si="4"/>
        <v>0</v>
      </c>
      <c r="K5" s="38">
        <f t="shared" si="4"/>
        <v>0</v>
      </c>
      <c r="L5" s="38">
        <f t="shared" si="4"/>
        <v>0</v>
      </c>
      <c r="M5" s="39">
        <f t="shared" si="4"/>
        <v>0</v>
      </c>
      <c r="N5" s="178">
        <v>0</v>
      </c>
      <c r="O5" s="248"/>
    </row>
    <row r="6" spans="1:15" ht="13.5" customHeight="1">
      <c r="B6" s="30" t="s">
        <v>41</v>
      </c>
      <c r="C6" s="115">
        <f t="shared" si="0"/>
        <v>1</v>
      </c>
      <c r="D6" s="38">
        <f t="shared" ref="D6:D12" si="5">SUM(D17,D27)</f>
        <v>1</v>
      </c>
      <c r="E6" s="38">
        <f t="shared" si="2"/>
        <v>0</v>
      </c>
      <c r="F6" s="38">
        <f t="shared" si="2"/>
        <v>0</v>
      </c>
      <c r="G6" s="38">
        <f t="shared" si="2"/>
        <v>0</v>
      </c>
      <c r="H6" s="38">
        <f t="shared" si="3"/>
        <v>1</v>
      </c>
      <c r="I6" s="38">
        <f t="shared" si="4"/>
        <v>0</v>
      </c>
      <c r="J6" s="38">
        <f t="shared" si="4"/>
        <v>0</v>
      </c>
      <c r="K6" s="38">
        <f t="shared" si="4"/>
        <v>0</v>
      </c>
      <c r="L6" s="38">
        <f t="shared" si="4"/>
        <v>0</v>
      </c>
      <c r="M6" s="39">
        <f t="shared" si="4"/>
        <v>0</v>
      </c>
      <c r="N6" s="177">
        <v>455</v>
      </c>
      <c r="O6" s="248"/>
    </row>
    <row r="7" spans="1:15" ht="13.5" customHeight="1">
      <c r="B7" s="30" t="s">
        <v>43</v>
      </c>
      <c r="C7" s="115">
        <f t="shared" si="0"/>
        <v>4</v>
      </c>
      <c r="D7" s="38">
        <f t="shared" si="5"/>
        <v>2</v>
      </c>
      <c r="E7" s="38">
        <f t="shared" si="2"/>
        <v>0</v>
      </c>
      <c r="F7" s="38">
        <f t="shared" si="2"/>
        <v>0</v>
      </c>
      <c r="G7" s="38">
        <f t="shared" si="2"/>
        <v>2</v>
      </c>
      <c r="H7" s="38">
        <f t="shared" si="3"/>
        <v>4</v>
      </c>
      <c r="I7" s="38">
        <f t="shared" si="4"/>
        <v>0</v>
      </c>
      <c r="J7" s="38">
        <f t="shared" si="4"/>
        <v>0</v>
      </c>
      <c r="K7" s="38">
        <f t="shared" si="4"/>
        <v>0</v>
      </c>
      <c r="L7" s="38">
        <f t="shared" si="4"/>
        <v>0</v>
      </c>
      <c r="M7" s="39">
        <f t="shared" si="4"/>
        <v>0</v>
      </c>
      <c r="N7" s="177">
        <v>1236</v>
      </c>
      <c r="O7" s="248"/>
    </row>
    <row r="8" spans="1:15" ht="13.5" customHeight="1">
      <c r="B8" s="30" t="s">
        <v>44</v>
      </c>
      <c r="C8" s="115">
        <f t="shared" si="0"/>
        <v>11</v>
      </c>
      <c r="D8" s="38">
        <f t="shared" si="5"/>
        <v>6</v>
      </c>
      <c r="E8" s="38">
        <f t="shared" si="2"/>
        <v>2</v>
      </c>
      <c r="F8" s="38">
        <f t="shared" si="2"/>
        <v>0</v>
      </c>
      <c r="G8" s="38">
        <f t="shared" si="2"/>
        <v>1</v>
      </c>
      <c r="H8" s="38">
        <f t="shared" si="3"/>
        <v>9</v>
      </c>
      <c r="I8" s="38">
        <f t="shared" si="4"/>
        <v>0</v>
      </c>
      <c r="J8" s="38">
        <f t="shared" si="4"/>
        <v>2</v>
      </c>
      <c r="K8" s="38">
        <f t="shared" si="4"/>
        <v>0</v>
      </c>
      <c r="L8" s="38">
        <f t="shared" si="4"/>
        <v>0</v>
      </c>
      <c r="M8" s="39">
        <f t="shared" si="4"/>
        <v>0</v>
      </c>
      <c r="N8" s="177">
        <v>1171</v>
      </c>
      <c r="O8" s="248"/>
    </row>
    <row r="9" spans="1:15" ht="13.5" customHeight="1">
      <c r="B9" s="30" t="s">
        <v>45</v>
      </c>
      <c r="C9" s="115">
        <f t="shared" si="0"/>
        <v>1</v>
      </c>
      <c r="D9" s="38">
        <f t="shared" si="5"/>
        <v>0</v>
      </c>
      <c r="E9" s="38">
        <f>SUM(E20,E30)</f>
        <v>0</v>
      </c>
      <c r="F9" s="38">
        <f t="shared" ref="F9:G12" si="6">SUM(F20,F30)</f>
        <v>1</v>
      </c>
      <c r="G9" s="38">
        <f t="shared" si="6"/>
        <v>0</v>
      </c>
      <c r="H9" s="38">
        <f t="shared" si="3"/>
        <v>1</v>
      </c>
      <c r="I9" s="38">
        <f t="shared" si="4"/>
        <v>0</v>
      </c>
      <c r="J9" s="38">
        <f t="shared" si="4"/>
        <v>0</v>
      </c>
      <c r="K9" s="38">
        <f t="shared" si="4"/>
        <v>0</v>
      </c>
      <c r="L9" s="38">
        <f t="shared" si="4"/>
        <v>0</v>
      </c>
      <c r="M9" s="39">
        <f t="shared" si="4"/>
        <v>0</v>
      </c>
      <c r="N9" s="177">
        <v>1934</v>
      </c>
      <c r="O9" s="248"/>
    </row>
    <row r="10" spans="1:15" ht="13.5" customHeight="1">
      <c r="B10" s="30" t="s">
        <v>46</v>
      </c>
      <c r="C10" s="144">
        <f t="shared" si="0"/>
        <v>2</v>
      </c>
      <c r="D10" s="38">
        <f t="shared" si="5"/>
        <v>1</v>
      </c>
      <c r="E10" s="38">
        <f>SUM(E21,E31)</f>
        <v>0</v>
      </c>
      <c r="F10" s="38">
        <f t="shared" si="6"/>
        <v>0</v>
      </c>
      <c r="G10" s="38">
        <f t="shared" si="6"/>
        <v>0</v>
      </c>
      <c r="H10" s="38">
        <f t="shared" si="3"/>
        <v>1</v>
      </c>
      <c r="I10" s="38">
        <f t="shared" si="4"/>
        <v>1</v>
      </c>
      <c r="J10" s="38">
        <f t="shared" si="4"/>
        <v>0</v>
      </c>
      <c r="K10" s="38">
        <f t="shared" si="4"/>
        <v>0</v>
      </c>
      <c r="L10" s="38">
        <f t="shared" si="4"/>
        <v>0</v>
      </c>
      <c r="M10" s="39">
        <f t="shared" si="4"/>
        <v>0</v>
      </c>
      <c r="N10" s="177">
        <v>1656</v>
      </c>
      <c r="O10" s="248"/>
    </row>
    <row r="11" spans="1:15" ht="13.5" customHeight="1">
      <c r="B11" s="30" t="s">
        <v>47</v>
      </c>
      <c r="C11" s="115">
        <f t="shared" si="0"/>
        <v>0</v>
      </c>
      <c r="D11" s="38">
        <f t="shared" si="5"/>
        <v>0</v>
      </c>
      <c r="E11" s="38">
        <f>SUM(E22,E32)</f>
        <v>0</v>
      </c>
      <c r="F11" s="38">
        <f t="shared" si="6"/>
        <v>0</v>
      </c>
      <c r="G11" s="38">
        <f t="shared" si="6"/>
        <v>0</v>
      </c>
      <c r="H11" s="38">
        <f>SUM(D11:G11)</f>
        <v>0</v>
      </c>
      <c r="I11" s="38">
        <f t="shared" si="4"/>
        <v>0</v>
      </c>
      <c r="J11" s="38">
        <f t="shared" si="4"/>
        <v>0</v>
      </c>
      <c r="K11" s="38">
        <f t="shared" si="4"/>
        <v>0</v>
      </c>
      <c r="L11" s="38">
        <f t="shared" si="4"/>
        <v>0</v>
      </c>
      <c r="M11" s="39">
        <f t="shared" si="4"/>
        <v>0</v>
      </c>
      <c r="N11" s="177">
        <v>0</v>
      </c>
      <c r="O11" s="248"/>
    </row>
    <row r="12" spans="1:15" ht="13.5" customHeight="1">
      <c r="B12" s="30" t="s">
        <v>82</v>
      </c>
      <c r="C12" s="144">
        <f t="shared" si="0"/>
        <v>0</v>
      </c>
      <c r="D12" s="38">
        <f t="shared" si="5"/>
        <v>0</v>
      </c>
      <c r="E12" s="38">
        <f>SUM(E23,E33)</f>
        <v>0</v>
      </c>
      <c r="F12" s="38">
        <f t="shared" si="6"/>
        <v>0</v>
      </c>
      <c r="G12" s="38">
        <f t="shared" si="6"/>
        <v>0</v>
      </c>
      <c r="H12" s="142">
        <f>SUM(H23,H33)</f>
        <v>0</v>
      </c>
      <c r="I12" s="38">
        <f t="shared" si="4"/>
        <v>0</v>
      </c>
      <c r="J12" s="38">
        <f t="shared" si="4"/>
        <v>0</v>
      </c>
      <c r="K12" s="38">
        <f t="shared" si="4"/>
        <v>0</v>
      </c>
      <c r="L12" s="38">
        <f t="shared" si="4"/>
        <v>0</v>
      </c>
      <c r="M12" s="39">
        <f t="shared" si="4"/>
        <v>0</v>
      </c>
      <c r="N12" s="178">
        <v>0</v>
      </c>
      <c r="O12" s="248"/>
    </row>
    <row r="13" spans="1:15" ht="21">
      <c r="B13" s="29" t="s">
        <v>40</v>
      </c>
      <c r="C13" s="230">
        <f>周産期死亡4!C13</f>
        <v>1</v>
      </c>
      <c r="D13" s="231">
        <f>周産期死亡4!D13</f>
        <v>1</v>
      </c>
      <c r="E13" s="241">
        <f>周産期死亡4!E13</f>
        <v>0</v>
      </c>
      <c r="F13" s="241">
        <f>周産期死亡4!F13</f>
        <v>0</v>
      </c>
      <c r="G13" s="241">
        <f>周産期死亡4!G13</f>
        <v>0</v>
      </c>
      <c r="H13" s="231">
        <f>周産期死亡4!H13</f>
        <v>1</v>
      </c>
      <c r="I13" s="241">
        <f>周産期死亡4!I13</f>
        <v>0</v>
      </c>
      <c r="J13" s="241">
        <f>周産期死亡4!J13</f>
        <v>0</v>
      </c>
      <c r="K13" s="241">
        <f>周産期死亡4!K13</f>
        <v>0</v>
      </c>
      <c r="L13" s="241">
        <f>周産期死亡4!L13</f>
        <v>0</v>
      </c>
      <c r="M13" s="242">
        <f>周産期死亡4!M13</f>
        <v>0</v>
      </c>
      <c r="N13" s="184">
        <v>242</v>
      </c>
      <c r="O13" s="248"/>
    </row>
    <row r="14" spans="1:15" ht="13.5" customHeight="1">
      <c r="B14" s="8"/>
      <c r="C14" s="35" t="str">
        <f>IF(COUNT(C15,周産期死亡4!C15,周産期死亡5!C14)=0,"",IF(AND(C15=SUM(周産期死亡4!C15,周産期死亡5!C14),周産期死亡6!C13=周産期死亡3!C15),"","男数エラー"))</f>
        <v/>
      </c>
      <c r="D14" s="35" t="str">
        <f>IF(COUNT(D15,周産期死亡4!D15,周産期死亡5!D14)=0,"",IF(AND(D15=SUM(周産期死亡4!D15,周産期死亡5!D14),周産期死亡6!D13=周産期死亡3!D15),"","男数エラー"))</f>
        <v/>
      </c>
      <c r="E14" s="35" t="str">
        <f>IF(COUNT(E15,周産期死亡4!E15,周産期死亡5!E14)=0,"",IF(AND(E15=SUM(周産期死亡4!E15,周産期死亡5!E14),周産期死亡6!E13=周産期死亡3!E15),"","男数エラー"))</f>
        <v/>
      </c>
      <c r="F14" s="35" t="str">
        <f>IF(COUNT(F15,周産期死亡4!F15,周産期死亡5!F14)=0,"",IF(AND(F15=SUM(周産期死亡4!F15,周産期死亡5!F14),周産期死亡6!F13=周産期死亡3!F15),"","男数エラー"))</f>
        <v/>
      </c>
      <c r="G14" s="35" t="str">
        <f>IF(COUNT(G15,周産期死亡4!G15,周産期死亡5!G14)=0,"",IF(AND(G15=SUM(周産期死亡4!G15,周産期死亡5!G14),周産期死亡6!G13=周産期死亡3!G15),"","男数エラー"))</f>
        <v/>
      </c>
      <c r="H14" s="35" t="str">
        <f>IF(COUNT(H15,周産期死亡4!H15,周産期死亡5!H14)=0,"",IF(AND(H15=SUM(周産期死亡4!H15,周産期死亡5!H14),周産期死亡6!H13=周産期死亡3!H15),"","男数エラー"))</f>
        <v/>
      </c>
      <c r="I14" s="35" t="str">
        <f>IF(COUNT(I15,周産期死亡4!I15,周産期死亡5!I14)=0,"",IF(AND(I15=SUM(周産期死亡4!I15,周産期死亡5!I14),周産期死亡6!I13=周産期死亡3!I15),"","男数エラー"))</f>
        <v/>
      </c>
      <c r="J14" s="35" t="str">
        <f>IF(COUNT(J15,周産期死亡4!J15,周産期死亡5!J14)=0,"",IF(AND(J15=SUM(周産期死亡4!J15,周産期死亡5!J14),周産期死亡6!J13=周産期死亡3!J15),"","男数エラー"))</f>
        <v/>
      </c>
      <c r="K14" s="35" t="str">
        <f>IF(COUNT(K15,周産期死亡4!K15,周産期死亡5!K14)=0,"",IF(AND(K15=SUM(周産期死亡4!K15,周産期死亡5!K14),周産期死亡6!K13=周産期死亡3!K15),"","男数エラー"))</f>
        <v/>
      </c>
      <c r="L14" s="35" t="str">
        <f>IF(COUNT(L15,周産期死亡4!L15,周産期死亡5!L14)=0,"",IF(AND(L15=SUM(周産期死亡4!L15,周産期死亡5!L14),周産期死亡6!L13=周産期死亡3!L15),"","男数エラー"))</f>
        <v/>
      </c>
      <c r="M14" s="35" t="str">
        <f>IF(COUNT(M15,周産期死亡4!M15,周産期死亡5!M14)=0,"",IF(AND(M15=SUM(周産期死亡4!M15,周産期死亡5!M14),周産期死亡6!M13=周産期死亡3!M15),"","男数エラー"))</f>
        <v/>
      </c>
      <c r="N14" s="83" t="str">
        <f>IF(N15=周産期死亡6!N13,"","総数err!!")</f>
        <v/>
      </c>
      <c r="O14" s="220"/>
    </row>
    <row r="15" spans="1:15" ht="13.5" customHeight="1">
      <c r="A15" s="246"/>
      <c r="B15" s="5" t="s">
        <v>4</v>
      </c>
      <c r="C15" s="217">
        <f t="shared" ref="C15:C23" si="7">SUM(D15:G15,I15:M15)</f>
        <v>10</v>
      </c>
      <c r="D15" s="112">
        <f t="shared" ref="D15:M15" si="8">IF(COUNT(D16:D23)=0,"―",SUM(D16:D23))</f>
        <v>4</v>
      </c>
      <c r="E15" s="40">
        <f t="shared" si="8"/>
        <v>2</v>
      </c>
      <c r="F15" s="40">
        <f t="shared" si="8"/>
        <v>1</v>
      </c>
      <c r="G15" s="40">
        <f t="shared" si="8"/>
        <v>1</v>
      </c>
      <c r="H15" s="219">
        <f t="shared" si="8"/>
        <v>8</v>
      </c>
      <c r="I15" s="40">
        <f t="shared" si="8"/>
        <v>0</v>
      </c>
      <c r="J15" s="40">
        <f t="shared" si="8"/>
        <v>2</v>
      </c>
      <c r="K15" s="40">
        <f t="shared" si="8"/>
        <v>0</v>
      </c>
      <c r="L15" s="40">
        <f t="shared" si="8"/>
        <v>0</v>
      </c>
      <c r="M15" s="41">
        <f t="shared" si="8"/>
        <v>0</v>
      </c>
      <c r="N15" s="180">
        <v>1492</v>
      </c>
    </row>
    <row r="16" spans="1:15" ht="13.5" customHeight="1">
      <c r="A16" s="246"/>
      <c r="B16" s="30" t="s">
        <v>42</v>
      </c>
      <c r="C16" s="115">
        <f t="shared" si="7"/>
        <v>0</v>
      </c>
      <c r="D16" s="119">
        <f>SUM(周産期死亡4!D16,周産期死亡5!D15)</f>
        <v>0</v>
      </c>
      <c r="E16" s="146">
        <f>SUM(周産期死亡4!E16,周産期死亡5!E15)</f>
        <v>0</v>
      </c>
      <c r="F16" s="42">
        <f>SUM(周産期死亡4!F16,周産期死亡5!F15)</f>
        <v>0</v>
      </c>
      <c r="G16" s="42">
        <f>SUM(周産期死亡4!G16,周産期死亡5!G15)</f>
        <v>0</v>
      </c>
      <c r="H16" s="186">
        <f>SUM(周産期死亡4!H16,周産期死亡5!H15)</f>
        <v>0</v>
      </c>
      <c r="I16" s="42">
        <f>SUM(周産期死亡4!I16,周産期死亡5!I15)</f>
        <v>0</v>
      </c>
      <c r="J16" s="42">
        <f>SUM(周産期死亡4!J16,周産期死亡5!J15)</f>
        <v>0</v>
      </c>
      <c r="K16" s="42">
        <f>SUM(周産期死亡4!K16,周産期死亡5!K15)</f>
        <v>0</v>
      </c>
      <c r="L16" s="42">
        <f>SUM(周産期死亡4!L16,周産期死亡5!L15)</f>
        <v>0</v>
      </c>
      <c r="M16" s="43">
        <f>SUM(周産期死亡4!M16,周産期死亡5!M15)</f>
        <v>0</v>
      </c>
      <c r="N16" s="181">
        <v>0</v>
      </c>
    </row>
    <row r="17" spans="1:15" ht="13.5" customHeight="1">
      <c r="A17" s="246"/>
      <c r="B17" s="30" t="s">
        <v>41</v>
      </c>
      <c r="C17" s="115">
        <f t="shared" si="7"/>
        <v>0</v>
      </c>
      <c r="D17" s="143">
        <f>SUM(周産期死亡4!D17,周産期死亡5!D16)</f>
        <v>0</v>
      </c>
      <c r="E17" s="146">
        <f>SUM(周産期死亡4!E17,周産期死亡5!E16)</f>
        <v>0</v>
      </c>
      <c r="F17" s="42">
        <f>SUM(周産期死亡4!F17,周産期死亡5!F16)</f>
        <v>0</v>
      </c>
      <c r="G17" s="42">
        <f>SUM(周産期死亡4!G17,周産期死亡5!G16)</f>
        <v>0</v>
      </c>
      <c r="H17" s="164">
        <f>SUM(周産期死亡4!H17,周産期死亡5!H16)</f>
        <v>0</v>
      </c>
      <c r="I17" s="42">
        <f>SUM(周産期死亡4!I17,周産期死亡5!I16)</f>
        <v>0</v>
      </c>
      <c r="J17" s="42">
        <f>SUM(周産期死亡4!J17,周産期死亡5!J16)</f>
        <v>0</v>
      </c>
      <c r="K17" s="42">
        <f>SUM(周産期死亡4!K17,周産期死亡5!K16)</f>
        <v>0</v>
      </c>
      <c r="L17" s="42">
        <f>SUM(周産期死亡4!L17,周産期死亡5!L16)</f>
        <v>0</v>
      </c>
      <c r="M17" s="43">
        <f>SUM(周産期死亡4!M17,周産期死亡5!M16)</f>
        <v>0</v>
      </c>
      <c r="N17" s="181">
        <v>0</v>
      </c>
    </row>
    <row r="18" spans="1:15" ht="13.5" customHeight="1">
      <c r="B18" s="30" t="s">
        <v>43</v>
      </c>
      <c r="C18" s="115">
        <f t="shared" si="7"/>
        <v>2</v>
      </c>
      <c r="D18" s="143">
        <f>SUM(周産期死亡4!D18,周産期死亡5!D17)</f>
        <v>1</v>
      </c>
      <c r="E18" s="42">
        <f>SUM(周産期死亡4!E18,周産期死亡5!E17)</f>
        <v>0</v>
      </c>
      <c r="F18" s="146">
        <f>SUM(周産期死亡4!F18,周産期死亡5!F17)</f>
        <v>0</v>
      </c>
      <c r="G18" s="146">
        <f>SUM(周産期死亡4!G18,周産期死亡5!G17)</f>
        <v>1</v>
      </c>
      <c r="H18" s="186">
        <f>SUM(周産期死亡4!H18,周産期死亡5!H17)</f>
        <v>2</v>
      </c>
      <c r="I18" s="146">
        <f>SUM(周産期死亡4!I18,周産期死亡5!I17)</f>
        <v>0</v>
      </c>
      <c r="J18" s="42">
        <f>SUM(周産期死亡4!J18,周産期死亡5!J17)</f>
        <v>0</v>
      </c>
      <c r="K18" s="42">
        <f>SUM(周産期死亡4!K18,周産期死亡5!K17)</f>
        <v>0</v>
      </c>
      <c r="L18" s="42">
        <f>SUM(周産期死亡4!L18,周産期死亡5!L17)</f>
        <v>0</v>
      </c>
      <c r="M18" s="43">
        <f>SUM(周産期死亡4!M18,周産期死亡5!M17)</f>
        <v>0</v>
      </c>
      <c r="N18" s="181">
        <v>1574</v>
      </c>
    </row>
    <row r="19" spans="1:15" ht="13.5" customHeight="1">
      <c r="B19" s="30" t="s">
        <v>44</v>
      </c>
      <c r="C19" s="144">
        <f>SUM(D19:G19,I19:M19)</f>
        <v>7</v>
      </c>
      <c r="D19" s="143">
        <f>SUM(周産期死亡4!D19,周産期死亡5!D18)</f>
        <v>3</v>
      </c>
      <c r="E19" s="146">
        <f>SUM(周産期死亡4!E19,周産期死亡5!E18)</f>
        <v>2</v>
      </c>
      <c r="F19" s="146">
        <f>SUM(周産期死亡4!F19,周産期死亡5!F18)</f>
        <v>0</v>
      </c>
      <c r="G19" s="146">
        <f>SUM(周産期死亡4!G19,周産期死亡5!G18)</f>
        <v>0</v>
      </c>
      <c r="H19" s="164">
        <f>SUM(周産期死亡4!H19,周産期死亡5!H18)</f>
        <v>5</v>
      </c>
      <c r="I19" s="146">
        <f>SUM(周産期死亡4!I19,周産期死亡5!I18)</f>
        <v>0</v>
      </c>
      <c r="J19" s="42">
        <f>SUM(周産期死亡4!J19,周産期死亡5!J18)</f>
        <v>2</v>
      </c>
      <c r="K19" s="42">
        <f>SUM(周産期死亡4!K19,周産期死亡5!K18)</f>
        <v>0</v>
      </c>
      <c r="L19" s="42">
        <f>SUM(周産期死亡4!L19,周産期死亡5!L18)</f>
        <v>0</v>
      </c>
      <c r="M19" s="43">
        <f>SUM(周産期死亡4!M19,周産期死亡5!M18)</f>
        <v>0</v>
      </c>
      <c r="N19" s="181">
        <v>1405</v>
      </c>
    </row>
    <row r="20" spans="1:15" ht="13.5" customHeight="1">
      <c r="B20" s="30" t="s">
        <v>45</v>
      </c>
      <c r="C20" s="115">
        <f t="shared" si="7"/>
        <v>1</v>
      </c>
      <c r="D20" s="143">
        <f>SUM(周産期死亡4!D20,周産期死亡5!D19)</f>
        <v>0</v>
      </c>
      <c r="E20" s="146">
        <f>SUM(周産期死亡4!E20,周産期死亡5!E19)</f>
        <v>0</v>
      </c>
      <c r="F20" s="146">
        <f>SUM(周産期死亡4!F20,周産期死亡5!F19)</f>
        <v>1</v>
      </c>
      <c r="G20" s="146">
        <f>SUM(周産期死亡4!G20,周産期死亡5!G19)</f>
        <v>0</v>
      </c>
      <c r="H20" s="164">
        <f>SUM(周産期死亡4!H20,周産期死亡5!H19)</f>
        <v>1</v>
      </c>
      <c r="I20" s="146">
        <f>SUM(周産期死亡4!I20,周産期死亡5!I19)</f>
        <v>0</v>
      </c>
      <c r="J20" s="42">
        <f>SUM(周産期死亡4!J20,周産期死亡5!J19)</f>
        <v>0</v>
      </c>
      <c r="K20" s="42">
        <f>SUM(周産期死亡4!K20,周産期死亡5!K19)</f>
        <v>0</v>
      </c>
      <c r="L20" s="42">
        <f>SUM(周産期死亡4!L20,周産期死亡5!L19)</f>
        <v>0</v>
      </c>
      <c r="M20" s="43">
        <f>SUM(周産期死亡4!M20,周産期死亡5!M19)</f>
        <v>0</v>
      </c>
      <c r="N20" s="181">
        <v>1934</v>
      </c>
    </row>
    <row r="21" spans="1:15" ht="13.5" customHeight="1">
      <c r="B21" s="30" t="s">
        <v>46</v>
      </c>
      <c r="C21" s="228">
        <f t="shared" si="7"/>
        <v>0</v>
      </c>
      <c r="D21" s="143">
        <f>SUM(周産期死亡4!D21,周産期死亡5!D20)</f>
        <v>0</v>
      </c>
      <c r="E21" s="42">
        <f>SUM(周産期死亡4!E21,周産期死亡5!E20)</f>
        <v>0</v>
      </c>
      <c r="F21" s="42">
        <f>SUM(周産期死亡4!F21,周産期死亡5!F20)</f>
        <v>0</v>
      </c>
      <c r="G21" s="42">
        <f>SUM(周産期死亡4!G21,周産期死亡5!G20)</f>
        <v>0</v>
      </c>
      <c r="H21" s="164">
        <f>SUM(周産期死亡4!H21,周産期死亡5!H20)</f>
        <v>0</v>
      </c>
      <c r="I21" s="42">
        <f>SUM(周産期死亡4!I21,周産期死亡5!I20)</f>
        <v>0</v>
      </c>
      <c r="J21" s="42">
        <f>SUM(周産期死亡4!J21,周産期死亡5!J20)</f>
        <v>0</v>
      </c>
      <c r="K21" s="42">
        <f>SUM(周産期死亡4!K21,周産期死亡5!K20)</f>
        <v>0</v>
      </c>
      <c r="L21" s="42">
        <f>SUM(周産期死亡4!L21,周産期死亡5!L20)</f>
        <v>0</v>
      </c>
      <c r="M21" s="43">
        <f>SUM(周産期死亡4!M21,周産期死亡5!M20)</f>
        <v>0</v>
      </c>
      <c r="N21" s="182">
        <v>0</v>
      </c>
    </row>
    <row r="22" spans="1:15" ht="13.5" customHeight="1">
      <c r="B22" s="30" t="s">
        <v>47</v>
      </c>
      <c r="C22" s="115">
        <f t="shared" si="7"/>
        <v>0</v>
      </c>
      <c r="D22" s="119">
        <f>SUM(周産期死亡4!D22,周産期死亡5!D21)</f>
        <v>0</v>
      </c>
      <c r="E22" s="42">
        <f>SUM(周産期死亡4!E22,周産期死亡5!E21)</f>
        <v>0</v>
      </c>
      <c r="F22" s="42">
        <f>SUM(周産期死亡4!F22,周産期死亡5!F21)</f>
        <v>0</v>
      </c>
      <c r="G22" s="42">
        <f>SUM(周産期死亡4!G22,周産期死亡5!G21)</f>
        <v>0</v>
      </c>
      <c r="H22" s="186">
        <f>SUM(周産期死亡4!H22,周産期死亡5!H21)</f>
        <v>0</v>
      </c>
      <c r="I22" s="42">
        <f>SUM(周産期死亡4!I22,周産期死亡5!I21)</f>
        <v>0</v>
      </c>
      <c r="J22" s="42">
        <f>SUM(周産期死亡4!J22,周産期死亡5!J21)</f>
        <v>0</v>
      </c>
      <c r="K22" s="42">
        <f>SUM(周産期死亡4!K22,周産期死亡5!K21)</f>
        <v>0</v>
      </c>
      <c r="L22" s="42">
        <f>SUM(周産期死亡4!L22,周産期死亡5!L21)</f>
        <v>0</v>
      </c>
      <c r="M22" s="43">
        <f>SUM(周産期死亡4!M22,周産期死亡5!M21)</f>
        <v>0</v>
      </c>
      <c r="N22" s="181">
        <v>0</v>
      </c>
    </row>
    <row r="23" spans="1:15" ht="13.5" customHeight="1">
      <c r="B23" s="30" t="s">
        <v>82</v>
      </c>
      <c r="C23" s="115">
        <f t="shared" si="7"/>
        <v>0</v>
      </c>
      <c r="D23" s="119">
        <f>SUM(周産期死亡4!D23,周産期死亡5!D22)</f>
        <v>0</v>
      </c>
      <c r="E23" s="42">
        <f>SUM(周産期死亡4!E23,周産期死亡5!E22)</f>
        <v>0</v>
      </c>
      <c r="F23" s="42">
        <f>SUM(周産期死亡4!F23,周産期死亡5!F22)</f>
        <v>0</v>
      </c>
      <c r="G23" s="42">
        <f>SUM(周産期死亡4!G23,周産期死亡5!G22)</f>
        <v>0</v>
      </c>
      <c r="H23" s="186">
        <f>SUM(周産期死亡4!H23,周産期死亡5!H22)</f>
        <v>0</v>
      </c>
      <c r="I23" s="42">
        <f>SUM(周産期死亡4!I23,周産期死亡5!I22)</f>
        <v>0</v>
      </c>
      <c r="J23" s="42">
        <f>SUM(周産期死亡4!J23,周産期死亡5!J22)</f>
        <v>0</v>
      </c>
      <c r="K23" s="42">
        <f>SUM(周産期死亡4!K23,周産期死亡5!K22)</f>
        <v>0</v>
      </c>
      <c r="L23" s="42">
        <f>SUM(周産期死亡4!L23,周産期死亡5!L22)</f>
        <v>0</v>
      </c>
      <c r="M23" s="43">
        <f>SUM(周産期死亡4!M23,周産期死亡5!M22)</f>
        <v>0</v>
      </c>
      <c r="N23" s="182">
        <v>0</v>
      </c>
    </row>
    <row r="24" spans="1:15" ht="13.5" customHeight="1">
      <c r="B24" s="31"/>
      <c r="C24" s="35" t="str">
        <f>IF(COUNT(C25,周産期死亡4!C25,周産期死亡5!C24)=0,"",IF(AND(C25=SUM(周産期死亡4!C25,周産期死亡5!C24),周産期死亡6!C21=周産期死亡3!C25),"","女数エラー"))</f>
        <v/>
      </c>
      <c r="D24" s="35" t="str">
        <f>IF(COUNT(D25,周産期死亡4!D25,周産期死亡5!D24)=0,"",IF(AND(D25=SUM(周産期死亡4!D25,周産期死亡5!D24),周産期死亡6!D21=周産期死亡3!D25),"","女数エラー"))</f>
        <v/>
      </c>
      <c r="E24" s="35" t="str">
        <f>IF(COUNT(E25,周産期死亡4!E25,周産期死亡5!E24)=0,"",IF(AND(E25=SUM(周産期死亡4!E25,周産期死亡5!E24),周産期死亡6!E21=周産期死亡3!E25),"","女数エラー"))</f>
        <v/>
      </c>
      <c r="F24" s="35" t="str">
        <f>IF(COUNT(F25,周産期死亡4!F25,周産期死亡5!F24)=0,"",IF(AND(F25=SUM(周産期死亡4!F25,周産期死亡5!F24),周産期死亡6!F21=周産期死亡3!F25),"","女数エラー"))</f>
        <v/>
      </c>
      <c r="G24" s="35" t="str">
        <f>IF(COUNT(G25,周産期死亡4!G25,周産期死亡5!G24)=0,"",IF(AND(G25=SUM(周産期死亡4!G25,周産期死亡5!G24),周産期死亡6!G21=周産期死亡3!G25),"","女数エラー"))</f>
        <v/>
      </c>
      <c r="H24" s="35" t="str">
        <f>IF(COUNT(H25,周産期死亡4!H25,周産期死亡5!H24)=0,"",IF(AND(H25=SUM(周産期死亡4!H25,周産期死亡5!H24),周産期死亡6!H21=周産期死亡3!H25),"","女数エラー"))</f>
        <v/>
      </c>
      <c r="I24" s="35" t="str">
        <f>IF(COUNT(I25,周産期死亡4!I25,周産期死亡5!I24)=0,"",IF(AND(I25=SUM(周産期死亡4!I25,周産期死亡5!I24),周産期死亡6!I21=周産期死亡3!I25),"","女数エラー"))</f>
        <v/>
      </c>
      <c r="J24" s="35" t="str">
        <f>IF(COUNT(J25,周産期死亡4!J25,周産期死亡5!J24)=0,"",IF(AND(J25=SUM(周産期死亡4!J25,周産期死亡5!J24),周産期死亡6!J21=周産期死亡3!J25),"","女数エラー"))</f>
        <v/>
      </c>
      <c r="K24" s="35" t="str">
        <f>IF(COUNT(K25,周産期死亡4!K25,周産期死亡5!K24)=0,"",IF(AND(K25=SUM(周産期死亡4!K25,周産期死亡5!K24),周産期死亡6!K21=周産期死亡3!K25),"","女数エラー"))</f>
        <v/>
      </c>
      <c r="L24" s="35" t="str">
        <f>IF(COUNT(L25,周産期死亡4!L25,周産期死亡5!L24)=0,"",IF(AND(L25=SUM(周産期死亡4!L25,周産期死亡5!L24),周産期死亡6!L21=周産期死亡3!L25),"","女数エラー"))</f>
        <v/>
      </c>
      <c r="M24" s="35" t="str">
        <f>IF(COUNT(M25,周産期死亡4!M25,周産期死亡5!M24)=0,"",IF(AND(M25=SUM(周産期死亡4!M25,周産期死亡5!M24),周産期死亡6!M21=周産期死亡3!M25),"","女数エラー"))</f>
        <v/>
      </c>
      <c r="N24" s="83" t="str">
        <f>IF(N25=周産期死亡6!N21,"","総数err!!")</f>
        <v/>
      </c>
      <c r="O24" s="220"/>
    </row>
    <row r="25" spans="1:15" ht="13.5" customHeight="1">
      <c r="B25" s="5" t="s">
        <v>5</v>
      </c>
      <c r="C25" s="217">
        <f t="shared" ref="C25:C33" si="9">SUM(D25:G25,I25:M25)</f>
        <v>9</v>
      </c>
      <c r="D25" s="112">
        <f t="shared" ref="D25:M25" si="10">IF(COUNT(D26:D33)=0,"―",SUM(D26:D33))</f>
        <v>6</v>
      </c>
      <c r="E25" s="40">
        <f t="shared" si="10"/>
        <v>0</v>
      </c>
      <c r="F25" s="40">
        <f t="shared" si="10"/>
        <v>0</v>
      </c>
      <c r="G25" s="40">
        <f t="shared" si="10"/>
        <v>2</v>
      </c>
      <c r="H25" s="40">
        <f t="shared" si="10"/>
        <v>8</v>
      </c>
      <c r="I25" s="40">
        <f t="shared" si="10"/>
        <v>1</v>
      </c>
      <c r="J25" s="40">
        <f t="shared" si="10"/>
        <v>0</v>
      </c>
      <c r="K25" s="40">
        <f t="shared" si="10"/>
        <v>0</v>
      </c>
      <c r="L25" s="40">
        <f t="shared" si="10"/>
        <v>0</v>
      </c>
      <c r="M25" s="41">
        <f t="shared" si="10"/>
        <v>0</v>
      </c>
      <c r="N25" s="180">
        <v>1067</v>
      </c>
    </row>
    <row r="26" spans="1:15" ht="13.5" customHeight="1">
      <c r="B26" s="30" t="s">
        <v>42</v>
      </c>
      <c r="C26" s="115">
        <f t="shared" si="9"/>
        <v>0</v>
      </c>
      <c r="D26" s="119">
        <f>SUM(周産期死亡4!D26,周産期死亡5!D25)</f>
        <v>0</v>
      </c>
      <c r="E26" s="42">
        <f>SUM(周産期死亡4!E26,周産期死亡5!E25)</f>
        <v>0</v>
      </c>
      <c r="F26" s="42">
        <f>SUM(周産期死亡4!F26,周産期死亡5!F25)</f>
        <v>0</v>
      </c>
      <c r="G26" s="42">
        <f>SUM(周産期死亡4!G26,周産期死亡5!G25)</f>
        <v>0</v>
      </c>
      <c r="H26" s="186">
        <f>SUM(周産期死亡4!H26,周産期死亡5!H25)</f>
        <v>0</v>
      </c>
      <c r="I26" s="42">
        <f>SUM(周産期死亡4!I26,周産期死亡5!I25)</f>
        <v>0</v>
      </c>
      <c r="J26" s="42">
        <f>SUM(周産期死亡4!J26,周産期死亡5!J25)</f>
        <v>0</v>
      </c>
      <c r="K26" s="42">
        <f>SUM(周産期死亡4!K26,周産期死亡5!K25)</f>
        <v>0</v>
      </c>
      <c r="L26" s="42">
        <f>SUM(周産期死亡4!L26,周産期死亡5!L25)</f>
        <v>0</v>
      </c>
      <c r="M26" s="43">
        <f>SUM(周産期死亡4!M26,周産期死亡5!M25)</f>
        <v>0</v>
      </c>
      <c r="N26" s="181">
        <v>0</v>
      </c>
    </row>
    <row r="27" spans="1:15" ht="13.5" customHeight="1">
      <c r="B27" s="30" t="s">
        <v>41</v>
      </c>
      <c r="C27" s="115">
        <f t="shared" si="9"/>
        <v>1</v>
      </c>
      <c r="D27" s="119">
        <f>SUM(周産期死亡4!D27,周産期死亡5!D26)</f>
        <v>1</v>
      </c>
      <c r="E27" s="42">
        <f>SUM(周産期死亡4!E27,周産期死亡5!E26)</f>
        <v>0</v>
      </c>
      <c r="F27" s="146">
        <f>SUM(周産期死亡4!F27,周産期死亡5!F26)</f>
        <v>0</v>
      </c>
      <c r="G27" s="42">
        <f>SUM(周産期死亡4!G27,周産期死亡5!G26)</f>
        <v>0</v>
      </c>
      <c r="H27" s="164">
        <f>SUM(周産期死亡4!H27,周産期死亡5!H26)</f>
        <v>1</v>
      </c>
      <c r="I27" s="42">
        <f>SUM(周産期死亡4!I27,周産期死亡5!I26)</f>
        <v>0</v>
      </c>
      <c r="J27" s="42">
        <f>SUM(周産期死亡4!J27,周産期死亡5!J26)</f>
        <v>0</v>
      </c>
      <c r="K27" s="42">
        <f>SUM(周産期死亡4!K27,周産期死亡5!K26)</f>
        <v>0</v>
      </c>
      <c r="L27" s="42">
        <f>SUM(周産期死亡4!L27,周産期死亡5!L26)</f>
        <v>0</v>
      </c>
      <c r="M27" s="43">
        <f>SUM(周産期死亡4!M27,周産期死亡5!M26)</f>
        <v>0</v>
      </c>
      <c r="N27" s="181">
        <v>455</v>
      </c>
    </row>
    <row r="28" spans="1:15" ht="13.5" customHeight="1">
      <c r="B28" s="30" t="s">
        <v>43</v>
      </c>
      <c r="C28" s="115">
        <f t="shared" si="9"/>
        <v>2</v>
      </c>
      <c r="D28" s="143">
        <f>SUM(周産期死亡4!D28,周産期死亡5!D27)</f>
        <v>1</v>
      </c>
      <c r="E28" s="146">
        <f>SUM(周産期死亡4!E28,周産期死亡5!E27)</f>
        <v>0</v>
      </c>
      <c r="F28" s="146">
        <f>SUM(周産期死亡4!F28,周産期死亡5!F27)</f>
        <v>0</v>
      </c>
      <c r="G28" s="146">
        <f>SUM(周産期死亡4!G28,周産期死亡5!G27)</f>
        <v>1</v>
      </c>
      <c r="H28" s="164">
        <f>SUM(周産期死亡4!H28,周産期死亡5!H27)</f>
        <v>2</v>
      </c>
      <c r="I28" s="42">
        <f>SUM(周産期死亡4!I28,周産期死亡5!I27)</f>
        <v>0</v>
      </c>
      <c r="J28" s="146">
        <f>SUM(周産期死亡4!J28,周産期死亡5!J27)</f>
        <v>0</v>
      </c>
      <c r="K28" s="42">
        <f>SUM(周産期死亡4!K28,周産期死亡5!K27)</f>
        <v>0</v>
      </c>
      <c r="L28" s="42">
        <f>SUM(周産期死亡4!L28,周産期死亡5!L27)</f>
        <v>0</v>
      </c>
      <c r="M28" s="43">
        <f>SUM(周産期死亡4!M28,周産期死亡5!M27)</f>
        <v>0</v>
      </c>
      <c r="N28" s="181">
        <v>1396</v>
      </c>
    </row>
    <row r="29" spans="1:15" ht="13.5" customHeight="1">
      <c r="B29" s="30" t="s">
        <v>44</v>
      </c>
      <c r="C29" s="144">
        <f t="shared" si="9"/>
        <v>4</v>
      </c>
      <c r="D29" s="119">
        <f>SUM(周産期死亡4!D29,周産期死亡5!D28)</f>
        <v>3</v>
      </c>
      <c r="E29" s="42">
        <f>SUM(周産期死亡4!E29,周産期死亡5!E28)</f>
        <v>0</v>
      </c>
      <c r="F29" s="42">
        <f>SUM(周産期死亡4!F29,周産期死亡5!F28)</f>
        <v>0</v>
      </c>
      <c r="G29" s="146">
        <f>SUM(周産期死亡4!G29,周産期死亡5!G28)</f>
        <v>1</v>
      </c>
      <c r="H29" s="164">
        <f>SUM(周産期死亡4!H29,周産期死亡5!H28)</f>
        <v>4</v>
      </c>
      <c r="I29" s="42">
        <f>SUM(周産期死亡4!I29,周産期死亡5!I28)</f>
        <v>0</v>
      </c>
      <c r="J29" s="146">
        <f>SUM(周産期死亡4!J29,周産期死亡5!J28)</f>
        <v>0</v>
      </c>
      <c r="K29" s="42">
        <f>SUM(周産期死亡4!K29,周産期死亡5!K28)</f>
        <v>0</v>
      </c>
      <c r="L29" s="42">
        <f>SUM(周産期死亡4!L29,周産期死亡5!L28)</f>
        <v>0</v>
      </c>
      <c r="M29" s="43">
        <f>SUM(周産期死亡4!M29,周産期死亡5!M28)</f>
        <v>0</v>
      </c>
      <c r="N29" s="181">
        <v>762</v>
      </c>
    </row>
    <row r="30" spans="1:15" ht="13.5" customHeight="1">
      <c r="B30" s="30" t="s">
        <v>45</v>
      </c>
      <c r="C30" s="115">
        <f t="shared" si="9"/>
        <v>0</v>
      </c>
      <c r="D30" s="143">
        <f>SUM(周産期死亡4!D30,周産期死亡5!D29)</f>
        <v>0</v>
      </c>
      <c r="E30" s="42">
        <f>SUM(周産期死亡4!E30,周産期死亡5!E29)</f>
        <v>0</v>
      </c>
      <c r="F30" s="42">
        <f>SUM(周産期死亡4!F30,周産期死亡5!F29)</f>
        <v>0</v>
      </c>
      <c r="G30" s="146">
        <f>SUM(周産期死亡4!G30,周産期死亡5!G29)</f>
        <v>0</v>
      </c>
      <c r="H30" s="164">
        <f>SUM(周産期死亡4!H30,周産期死亡5!H29)</f>
        <v>0</v>
      </c>
      <c r="I30" s="146">
        <f>SUM(周産期死亡4!I30,周産期死亡5!I29)</f>
        <v>0</v>
      </c>
      <c r="J30" s="146">
        <f>SUM(周産期死亡4!J30,周産期死亡5!J29)</f>
        <v>0</v>
      </c>
      <c r="K30" s="146">
        <f>SUM(周産期死亡4!K30,周産期死亡5!K29)</f>
        <v>0</v>
      </c>
      <c r="L30" s="42">
        <f>SUM(周産期死亡4!L30,周産期死亡5!L29)</f>
        <v>0</v>
      </c>
      <c r="M30" s="43">
        <f>SUM(周産期死亡4!M30,周産期死亡5!M29)</f>
        <v>0</v>
      </c>
      <c r="N30" s="181">
        <v>0</v>
      </c>
    </row>
    <row r="31" spans="1:15" ht="13.5" customHeight="1">
      <c r="B31" s="30" t="s">
        <v>46</v>
      </c>
      <c r="C31" s="144">
        <f t="shared" si="9"/>
        <v>2</v>
      </c>
      <c r="D31" s="119">
        <f>SUM(周産期死亡4!D31,周産期死亡5!D30)</f>
        <v>1</v>
      </c>
      <c r="E31" s="42">
        <f>SUM(周産期死亡4!E31,周産期死亡5!E30)</f>
        <v>0</v>
      </c>
      <c r="F31" s="42">
        <f>SUM(周産期死亡4!F31,周産期死亡5!F30)</f>
        <v>0</v>
      </c>
      <c r="G31" s="42">
        <f>SUM(周産期死亡4!G31,周産期死亡5!G30)</f>
        <v>0</v>
      </c>
      <c r="H31" s="186">
        <f>SUM(周産期死亡4!H31,周産期死亡5!H30)</f>
        <v>1</v>
      </c>
      <c r="I31" s="146">
        <f>SUM(周産期死亡4!I31,周産期死亡5!I30)</f>
        <v>1</v>
      </c>
      <c r="J31" s="42">
        <f>SUM(周産期死亡4!J31,周産期死亡5!J30)</f>
        <v>0</v>
      </c>
      <c r="K31" s="42">
        <f>SUM(周産期死亡4!K31,周産期死亡5!K30)</f>
        <v>0</v>
      </c>
      <c r="L31" s="42">
        <f>SUM(周産期死亡4!L31,周産期死亡5!L30)</f>
        <v>0</v>
      </c>
      <c r="M31" s="43">
        <f>SUM(周産期死亡4!M31,周産期死亡5!M30)</f>
        <v>0</v>
      </c>
      <c r="N31" s="182">
        <v>1656</v>
      </c>
    </row>
    <row r="32" spans="1:15" ht="13.5" customHeight="1">
      <c r="B32" s="30" t="s">
        <v>79</v>
      </c>
      <c r="C32" s="115">
        <f t="shared" si="9"/>
        <v>0</v>
      </c>
      <c r="D32" s="119">
        <f>SUM(周産期死亡4!D32,周産期死亡5!D31)</f>
        <v>0</v>
      </c>
      <c r="E32" s="42">
        <f>SUM(周産期死亡4!E32,周産期死亡5!E31)</f>
        <v>0</v>
      </c>
      <c r="F32" s="42">
        <f>SUM(周産期死亡4!F32,周産期死亡5!F31)</f>
        <v>0</v>
      </c>
      <c r="G32" s="42">
        <f>SUM(周産期死亡4!G32,周産期死亡5!G31)</f>
        <v>0</v>
      </c>
      <c r="H32" s="186">
        <f>SUM(周産期死亡4!H32,周産期死亡5!H31)</f>
        <v>0</v>
      </c>
      <c r="I32" s="42">
        <f>SUM(周産期死亡4!I32,周産期死亡5!I31)</f>
        <v>0</v>
      </c>
      <c r="J32" s="42">
        <f>SUM(周産期死亡4!J32,周産期死亡5!J31)</f>
        <v>0</v>
      </c>
      <c r="K32" s="42">
        <f>SUM(周産期死亡4!K32,周産期死亡5!K31)</f>
        <v>0</v>
      </c>
      <c r="L32" s="42">
        <f>SUM(周産期死亡4!L32,周産期死亡5!L31)</f>
        <v>0</v>
      </c>
      <c r="M32" s="43">
        <f>SUM(周産期死亡4!M32,周産期死亡5!M31)</f>
        <v>0</v>
      </c>
      <c r="N32" s="181">
        <v>0</v>
      </c>
    </row>
    <row r="33" spans="1:14" ht="13.5" customHeight="1">
      <c r="B33" s="32" t="s">
        <v>80</v>
      </c>
      <c r="C33" s="121">
        <f t="shared" si="9"/>
        <v>0</v>
      </c>
      <c r="D33" s="120">
        <f>SUM(周産期死亡4!D33,周産期死亡5!D32)</f>
        <v>0</v>
      </c>
      <c r="E33" s="44">
        <f>SUM(周産期死亡4!E33,周産期死亡5!E32)</f>
        <v>0</v>
      </c>
      <c r="F33" s="44">
        <f>SUM(周産期死亡4!F33,周産期死亡5!F32)</f>
        <v>0</v>
      </c>
      <c r="G33" s="44">
        <f>SUM(周産期死亡4!G33,周産期死亡5!G32)</f>
        <v>0</v>
      </c>
      <c r="H33" s="187">
        <f>SUM(周産期死亡4!H33,周産期死亡5!H32)</f>
        <v>0</v>
      </c>
      <c r="I33" s="44">
        <f>SUM(周産期死亡4!I33,周産期死亡5!I32)</f>
        <v>0</v>
      </c>
      <c r="J33" s="44">
        <f>SUM(周産期死亡4!J33,周産期死亡5!J32)</f>
        <v>0</v>
      </c>
      <c r="K33" s="44">
        <f>SUM(周産期死亡4!K33,周産期死亡5!K32)</f>
        <v>0</v>
      </c>
      <c r="L33" s="44">
        <f>SUM(周産期死亡4!L33,周産期死亡5!L32)</f>
        <v>0</v>
      </c>
      <c r="M33" s="224">
        <f>SUM(周産期死亡4!M33,周産期死亡5!M32)</f>
        <v>0</v>
      </c>
      <c r="N33" s="185"/>
    </row>
    <row r="34" spans="1:14">
      <c r="A34" s="79"/>
      <c r="B34" s="80"/>
    </row>
    <row r="35" spans="1:14" ht="17.25">
      <c r="A35" s="79"/>
      <c r="B35" s="80"/>
      <c r="C35" s="188"/>
    </row>
    <row r="37" spans="1:14" ht="17.25">
      <c r="C37" s="188"/>
    </row>
    <row r="39" spans="1:14" ht="17.25">
      <c r="C39" s="188"/>
    </row>
  </sheetData>
  <mergeCells count="2">
    <mergeCell ref="A15:A17"/>
    <mergeCell ref="O4:O13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O38"/>
  <sheetViews>
    <sheetView view="pageBreakPreview" zoomScaleNormal="75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E13" sqref="E13"/>
    </sheetView>
  </sheetViews>
  <sheetFormatPr defaultColWidth="8.140625" defaultRowHeight="12"/>
  <cols>
    <col min="1" max="1" width="6.5703125" customWidth="1"/>
    <col min="2" max="2" width="10.42578125" customWidth="1"/>
    <col min="3" max="13" width="10.7109375" customWidth="1"/>
    <col min="14" max="14" width="13.42578125" style="133" customWidth="1"/>
  </cols>
  <sheetData>
    <row r="1" spans="1:15" ht="17.25">
      <c r="B1" s="166" t="s">
        <v>103</v>
      </c>
    </row>
    <row r="2" spans="1:15">
      <c r="C2" s="34" t="str">
        <f>IF(C4=周産期死亡7!C4,"","22週不突合")</f>
        <v/>
      </c>
      <c r="D2" s="34" t="str">
        <f>IF(D4=周産期死亡7!D4,"","22週不突合")</f>
        <v/>
      </c>
      <c r="E2" s="34" t="str">
        <f>IF(E4=周産期死亡7!E4,"","22週不突合")</f>
        <v/>
      </c>
      <c r="F2" s="34" t="str">
        <f>IF(F4=周産期死亡7!F4,"","22週不突合")</f>
        <v/>
      </c>
      <c r="G2" s="34" t="str">
        <f>IF(G4=周産期死亡7!G4,"","22週不突合")</f>
        <v/>
      </c>
      <c r="H2" s="34" t="str">
        <f>IF(H4=周産期死亡7!H4,"","22週不突合")</f>
        <v/>
      </c>
      <c r="I2" s="34" t="str">
        <f>IF(I4=周産期死亡7!I4,"","22週不突合")</f>
        <v/>
      </c>
      <c r="J2" s="34" t="str">
        <f>IF(J4=周産期死亡7!J4,"","22週不突合")</f>
        <v/>
      </c>
      <c r="K2" s="34" t="str">
        <f>IF(K4=周産期死亡7!K4,"","22週不突合")</f>
        <v/>
      </c>
      <c r="L2" s="34" t="str">
        <f>IF(L4=周産期死亡7!L4,"","22週不突合")</f>
        <v/>
      </c>
      <c r="M2" s="34" t="str">
        <f>IF(M4=周産期死亡7!M4,"","22週不突合")</f>
        <v/>
      </c>
      <c r="N2" s="34" t="str">
        <f>IF(N4=周産期死亡7!N4,"","22週不突合")</f>
        <v/>
      </c>
      <c r="O2" s="220"/>
    </row>
    <row r="3" spans="1:15" ht="38.25" customHeight="1">
      <c r="B3" s="27" t="s">
        <v>21</v>
      </c>
      <c r="C3" s="113" t="s">
        <v>0</v>
      </c>
      <c r="D3" s="109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5" t="s">
        <v>48</v>
      </c>
    </row>
    <row r="4" spans="1:15" ht="13.5" customHeight="1">
      <c r="B4" s="7" t="s">
        <v>3</v>
      </c>
      <c r="C4" s="129">
        <f>SUM(D4:G4,I4:M4)</f>
        <v>16</v>
      </c>
      <c r="D4" s="45">
        <f>SUM(D5:D13)</f>
        <v>9</v>
      </c>
      <c r="E4" s="45">
        <f t="shared" ref="E4:L4" si="0">SUM(E5:E12)</f>
        <v>2</v>
      </c>
      <c r="F4" s="45">
        <f t="shared" si="0"/>
        <v>0</v>
      </c>
      <c r="G4" s="45">
        <f t="shared" si="0"/>
        <v>2</v>
      </c>
      <c r="H4" s="40">
        <f>SUM(H5:H13)</f>
        <v>13</v>
      </c>
      <c r="I4" s="45">
        <f t="shared" si="0"/>
        <v>1</v>
      </c>
      <c r="J4" s="45">
        <f t="shared" si="0"/>
        <v>2</v>
      </c>
      <c r="K4" s="45">
        <f t="shared" si="0"/>
        <v>0</v>
      </c>
      <c r="L4" s="45">
        <f t="shared" si="0"/>
        <v>0</v>
      </c>
      <c r="M4" s="46">
        <f>-SUM(M5:M12)</f>
        <v>0</v>
      </c>
      <c r="N4" s="207">
        <v>1230</v>
      </c>
      <c r="O4" s="248"/>
    </row>
    <row r="5" spans="1:15" ht="13.5" customHeight="1">
      <c r="B5" s="30" t="s">
        <v>42</v>
      </c>
      <c r="C5" s="208">
        <f t="shared" ref="C5:C13" si="1">SUM(D5:G5,I5:M5)</f>
        <v>0</v>
      </c>
      <c r="D5" s="142">
        <f>SUM(D16,D26)</f>
        <v>0</v>
      </c>
      <c r="E5" s="142">
        <f>SUM(E16,E26)</f>
        <v>0</v>
      </c>
      <c r="F5" s="47">
        <f t="shared" ref="F5:M5" si="2">SUM(F16,F26)</f>
        <v>0</v>
      </c>
      <c r="G5" s="47">
        <f>SUM(G16,G26)</f>
        <v>0</v>
      </c>
      <c r="H5" s="164">
        <f>SUM(D5:G5)</f>
        <v>0</v>
      </c>
      <c r="I5" s="142">
        <f t="shared" si="2"/>
        <v>0</v>
      </c>
      <c r="J5" s="47">
        <f t="shared" si="2"/>
        <v>0</v>
      </c>
      <c r="K5" s="47">
        <f t="shared" si="2"/>
        <v>0</v>
      </c>
      <c r="L5" s="47">
        <f t="shared" si="2"/>
        <v>0</v>
      </c>
      <c r="M5" s="48">
        <f t="shared" si="2"/>
        <v>0</v>
      </c>
      <c r="N5" s="192">
        <v>0</v>
      </c>
      <c r="O5" s="248"/>
    </row>
    <row r="6" spans="1:15" ht="13.5" customHeight="1">
      <c r="B6" s="30" t="s">
        <v>41</v>
      </c>
      <c r="C6" s="208">
        <f t="shared" si="1"/>
        <v>1</v>
      </c>
      <c r="D6" s="142">
        <f t="shared" ref="D6:D12" si="3">SUM(D17,D27)</f>
        <v>1</v>
      </c>
      <c r="E6" s="142">
        <f t="shared" ref="E6:M6" si="4">SUM(E17,E27)</f>
        <v>0</v>
      </c>
      <c r="F6" s="142">
        <f t="shared" si="4"/>
        <v>0</v>
      </c>
      <c r="G6" s="47">
        <f t="shared" si="4"/>
        <v>0</v>
      </c>
      <c r="H6" s="164">
        <f t="shared" ref="H6:H13" si="5">SUM(D6:G6)</f>
        <v>1</v>
      </c>
      <c r="I6" s="142">
        <f t="shared" si="4"/>
        <v>0</v>
      </c>
      <c r="J6" s="47">
        <f t="shared" si="4"/>
        <v>0</v>
      </c>
      <c r="K6" s="47">
        <f t="shared" si="4"/>
        <v>0</v>
      </c>
      <c r="L6" s="47">
        <f t="shared" si="4"/>
        <v>0</v>
      </c>
      <c r="M6" s="48">
        <f t="shared" si="4"/>
        <v>0</v>
      </c>
      <c r="N6" s="192">
        <v>455</v>
      </c>
      <c r="O6" s="248"/>
    </row>
    <row r="7" spans="1:15" ht="13.5" customHeight="1">
      <c r="B7" s="30" t="s">
        <v>43</v>
      </c>
      <c r="C7" s="208">
        <f t="shared" si="1"/>
        <v>2</v>
      </c>
      <c r="D7" s="142">
        <f t="shared" si="3"/>
        <v>1</v>
      </c>
      <c r="E7" s="142">
        <f t="shared" ref="E7:M7" si="6">SUM(E18,E28)</f>
        <v>0</v>
      </c>
      <c r="F7" s="142">
        <f t="shared" si="6"/>
        <v>0</v>
      </c>
      <c r="G7" s="142">
        <f t="shared" si="6"/>
        <v>1</v>
      </c>
      <c r="H7" s="164">
        <f t="shared" si="5"/>
        <v>2</v>
      </c>
      <c r="I7" s="142">
        <f t="shared" si="6"/>
        <v>0</v>
      </c>
      <c r="J7" s="142">
        <f t="shared" si="6"/>
        <v>0</v>
      </c>
      <c r="K7" s="47">
        <f t="shared" si="6"/>
        <v>0</v>
      </c>
      <c r="L7" s="47">
        <f t="shared" si="6"/>
        <v>0</v>
      </c>
      <c r="M7" s="149">
        <f t="shared" si="6"/>
        <v>0</v>
      </c>
      <c r="N7" s="192">
        <v>1130</v>
      </c>
      <c r="O7" s="248"/>
    </row>
    <row r="8" spans="1:15" ht="13.5" customHeight="1">
      <c r="B8" s="30" t="s">
        <v>44</v>
      </c>
      <c r="C8" s="208">
        <f t="shared" si="1"/>
        <v>10</v>
      </c>
      <c r="D8" s="142">
        <f t="shared" si="3"/>
        <v>5</v>
      </c>
      <c r="E8" s="142">
        <f t="shared" ref="E8:M8" si="7">SUM(E19,E29)</f>
        <v>2</v>
      </c>
      <c r="F8" s="142">
        <f t="shared" si="7"/>
        <v>0</v>
      </c>
      <c r="G8" s="142">
        <f t="shared" si="7"/>
        <v>1</v>
      </c>
      <c r="H8" s="164">
        <f t="shared" si="5"/>
        <v>8</v>
      </c>
      <c r="I8" s="142">
        <f t="shared" si="7"/>
        <v>0</v>
      </c>
      <c r="J8" s="142">
        <f t="shared" si="7"/>
        <v>2</v>
      </c>
      <c r="K8" s="47">
        <f t="shared" si="7"/>
        <v>0</v>
      </c>
      <c r="L8" s="47">
        <f t="shared" si="7"/>
        <v>0</v>
      </c>
      <c r="M8" s="48">
        <f t="shared" si="7"/>
        <v>0</v>
      </c>
      <c r="N8" s="192">
        <v>1253</v>
      </c>
      <c r="O8" s="248"/>
    </row>
    <row r="9" spans="1:15" ht="13.5" customHeight="1">
      <c r="B9" s="30" t="s">
        <v>45</v>
      </c>
      <c r="C9" s="208">
        <f t="shared" si="1"/>
        <v>0</v>
      </c>
      <c r="D9" s="142">
        <f t="shared" si="3"/>
        <v>0</v>
      </c>
      <c r="E9" s="47">
        <f t="shared" ref="E9:M9" si="8">SUM(E20,E30)</f>
        <v>0</v>
      </c>
      <c r="F9" s="142">
        <f t="shared" si="8"/>
        <v>0</v>
      </c>
      <c r="G9" s="142">
        <f t="shared" si="8"/>
        <v>0</v>
      </c>
      <c r="H9" s="164">
        <f t="shared" si="5"/>
        <v>0</v>
      </c>
      <c r="I9" s="142">
        <f t="shared" si="8"/>
        <v>0</v>
      </c>
      <c r="J9" s="47">
        <f t="shared" si="8"/>
        <v>0</v>
      </c>
      <c r="K9" s="47">
        <f t="shared" si="8"/>
        <v>0</v>
      </c>
      <c r="L9" s="47">
        <f t="shared" si="8"/>
        <v>0</v>
      </c>
      <c r="M9" s="48">
        <f t="shared" si="8"/>
        <v>0</v>
      </c>
      <c r="N9" s="192">
        <v>0</v>
      </c>
      <c r="O9" s="248"/>
    </row>
    <row r="10" spans="1:15" ht="13.5" customHeight="1">
      <c r="B10" s="30" t="s">
        <v>46</v>
      </c>
      <c r="C10" s="208">
        <f t="shared" si="1"/>
        <v>2</v>
      </c>
      <c r="D10" s="142">
        <f t="shared" si="3"/>
        <v>1</v>
      </c>
      <c r="E10" s="47">
        <f t="shared" ref="E10:M10" si="9">SUM(E21,E31)</f>
        <v>0</v>
      </c>
      <c r="F10" s="47">
        <f t="shared" si="9"/>
        <v>0</v>
      </c>
      <c r="G10" s="47">
        <f t="shared" si="9"/>
        <v>0</v>
      </c>
      <c r="H10" s="164">
        <f t="shared" si="5"/>
        <v>1</v>
      </c>
      <c r="I10" s="142">
        <f t="shared" si="9"/>
        <v>1</v>
      </c>
      <c r="J10" s="47">
        <f t="shared" si="9"/>
        <v>0</v>
      </c>
      <c r="K10" s="47">
        <f t="shared" si="9"/>
        <v>0</v>
      </c>
      <c r="L10" s="47">
        <f t="shared" si="9"/>
        <v>0</v>
      </c>
      <c r="M10" s="48">
        <f t="shared" si="9"/>
        <v>0</v>
      </c>
      <c r="N10" s="182">
        <v>1656</v>
      </c>
      <c r="O10" s="248"/>
    </row>
    <row r="11" spans="1:15" ht="13.5" customHeight="1">
      <c r="B11" s="30" t="s">
        <v>79</v>
      </c>
      <c r="C11" s="208">
        <f t="shared" si="1"/>
        <v>0</v>
      </c>
      <c r="D11" s="142">
        <f t="shared" si="3"/>
        <v>0</v>
      </c>
      <c r="E11" s="47">
        <f t="shared" ref="E11:M11" si="10">SUM(E22,E32)</f>
        <v>0</v>
      </c>
      <c r="F11" s="47">
        <f t="shared" si="10"/>
        <v>0</v>
      </c>
      <c r="G11" s="47">
        <f t="shared" si="10"/>
        <v>0</v>
      </c>
      <c r="H11" s="164">
        <f t="shared" si="5"/>
        <v>0</v>
      </c>
      <c r="I11" s="47">
        <f t="shared" si="10"/>
        <v>0</v>
      </c>
      <c r="J11" s="47">
        <f t="shared" si="10"/>
        <v>0</v>
      </c>
      <c r="K11" s="47">
        <f t="shared" si="10"/>
        <v>0</v>
      </c>
      <c r="L11" s="47">
        <f t="shared" si="10"/>
        <v>0</v>
      </c>
      <c r="M11" s="48">
        <f t="shared" si="10"/>
        <v>0</v>
      </c>
      <c r="N11" s="182">
        <v>0</v>
      </c>
      <c r="O11" s="248"/>
    </row>
    <row r="12" spans="1:15" ht="13.5" customHeight="1">
      <c r="B12" s="30" t="s">
        <v>80</v>
      </c>
      <c r="C12" s="208">
        <f t="shared" si="1"/>
        <v>0</v>
      </c>
      <c r="D12" s="142">
        <f t="shared" si="3"/>
        <v>0</v>
      </c>
      <c r="E12" s="47">
        <f t="shared" ref="E12:M12" si="11">SUM(E23,E33)</f>
        <v>0</v>
      </c>
      <c r="F12" s="47">
        <f t="shared" si="11"/>
        <v>0</v>
      </c>
      <c r="G12" s="47">
        <f t="shared" si="11"/>
        <v>0</v>
      </c>
      <c r="H12" s="164">
        <f t="shared" si="5"/>
        <v>0</v>
      </c>
      <c r="I12" s="47">
        <f t="shared" si="11"/>
        <v>0</v>
      </c>
      <c r="J12" s="47">
        <f t="shared" si="11"/>
        <v>0</v>
      </c>
      <c r="K12" s="47">
        <f t="shared" si="11"/>
        <v>0</v>
      </c>
      <c r="L12" s="47">
        <f t="shared" si="11"/>
        <v>0</v>
      </c>
      <c r="M12" s="48">
        <f t="shared" si="11"/>
        <v>0</v>
      </c>
      <c r="N12" s="182">
        <v>0</v>
      </c>
      <c r="O12" s="248"/>
    </row>
    <row r="13" spans="1:15" ht="21">
      <c r="B13" s="29" t="s">
        <v>40</v>
      </c>
      <c r="C13" s="232">
        <f t="shared" si="1"/>
        <v>1</v>
      </c>
      <c r="D13" s="240">
        <v>1</v>
      </c>
      <c r="E13" s="222">
        <v>0</v>
      </c>
      <c r="F13" s="222">
        <v>0</v>
      </c>
      <c r="G13" s="222">
        <v>0</v>
      </c>
      <c r="H13" s="233">
        <f t="shared" si="5"/>
        <v>1</v>
      </c>
      <c r="I13" s="222">
        <v>0</v>
      </c>
      <c r="J13" s="222">
        <v>0</v>
      </c>
      <c r="K13" s="222">
        <v>0</v>
      </c>
      <c r="L13" s="222">
        <v>0</v>
      </c>
      <c r="M13" s="223">
        <v>0</v>
      </c>
      <c r="N13" s="243">
        <v>242</v>
      </c>
      <c r="O13" s="248"/>
    </row>
    <row r="14" spans="1:15" ht="13.5" customHeight="1">
      <c r="A14" s="246"/>
      <c r="B14" s="8"/>
      <c r="C14" s="49" t="str">
        <f>IF(C15=周産期死亡7!C13,"","22週不突合")</f>
        <v/>
      </c>
      <c r="D14" s="49" t="str">
        <f>IF(D15=周産期死亡7!D13,"","22週不突合")</f>
        <v/>
      </c>
      <c r="E14" s="49" t="str">
        <f>IF(E15=周産期死亡7!E13,"","22週不突合")</f>
        <v/>
      </c>
      <c r="F14" s="49" t="str">
        <f>IF(F15=周産期死亡7!F13,"","22週不突合")</f>
        <v/>
      </c>
      <c r="G14" s="49" t="str">
        <f>IF(G15=周産期死亡7!G13,"","22週不突合")</f>
        <v/>
      </c>
      <c r="H14" s="49" t="str">
        <f>IF(H15=周産期死亡7!H13,"","22週不突合")</f>
        <v/>
      </c>
      <c r="I14" s="49" t="str">
        <f>IF(I15=周産期死亡7!I13,"","22週不突合")</f>
        <v/>
      </c>
      <c r="J14" s="49" t="str">
        <f>IF(J15=周産期死亡7!J13,"","22週不突合")</f>
        <v/>
      </c>
      <c r="K14" s="49" t="str">
        <f>IF(K15=周産期死亡7!K13,"","22週不突合")</f>
        <v/>
      </c>
      <c r="L14" s="49" t="str">
        <f>IF(L15=周産期死亡7!L13,"","22週不突合")</f>
        <v/>
      </c>
      <c r="M14" s="49" t="str">
        <f>IF(M15=周産期死亡7!M13,"","22週不突合")</f>
        <v/>
      </c>
      <c r="N14" s="136" t="str">
        <f>IF(N15=周産期死亡7!N13,"","22週不突合")</f>
        <v/>
      </c>
      <c r="O14" s="220"/>
    </row>
    <row r="15" spans="1:15" ht="13.5" customHeight="1">
      <c r="A15" s="249"/>
      <c r="B15" s="5" t="s">
        <v>4</v>
      </c>
      <c r="C15" s="129">
        <f>SUM(D15:G15,I15:M15)</f>
        <v>8</v>
      </c>
      <c r="D15" s="112">
        <f t="shared" ref="D15:M15" si="12">SUM(D16:D23)</f>
        <v>3</v>
      </c>
      <c r="E15" s="40">
        <f t="shared" si="12"/>
        <v>2</v>
      </c>
      <c r="F15" s="40">
        <f t="shared" si="12"/>
        <v>0</v>
      </c>
      <c r="G15" s="40">
        <f t="shared" si="12"/>
        <v>1</v>
      </c>
      <c r="H15" s="40">
        <f t="shared" si="12"/>
        <v>6</v>
      </c>
      <c r="I15" s="40">
        <f t="shared" si="12"/>
        <v>0</v>
      </c>
      <c r="J15" s="40">
        <f t="shared" si="12"/>
        <v>2</v>
      </c>
      <c r="K15" s="40">
        <f t="shared" si="12"/>
        <v>0</v>
      </c>
      <c r="L15" s="40">
        <f t="shared" si="12"/>
        <v>0</v>
      </c>
      <c r="M15" s="41">
        <f t="shared" si="12"/>
        <v>0</v>
      </c>
      <c r="N15" s="180">
        <v>1579</v>
      </c>
    </row>
    <row r="16" spans="1:15" ht="13.5" customHeight="1">
      <c r="A16" s="249"/>
      <c r="B16" s="30" t="s">
        <v>42</v>
      </c>
      <c r="C16" s="208">
        <f>SUM(D16:G16,I16:M16)</f>
        <v>0</v>
      </c>
      <c r="D16" s="172">
        <v>0</v>
      </c>
      <c r="E16" s="170">
        <v>0</v>
      </c>
      <c r="F16" s="171">
        <v>0</v>
      </c>
      <c r="G16" s="171">
        <v>0</v>
      </c>
      <c r="H16" s="164">
        <f t="shared" ref="H16:H23" si="13">SUM(D16:G16)</f>
        <v>0</v>
      </c>
      <c r="I16" s="170">
        <v>0</v>
      </c>
      <c r="J16" s="171">
        <v>0</v>
      </c>
      <c r="K16" s="171">
        <v>0</v>
      </c>
      <c r="L16" s="171">
        <v>0</v>
      </c>
      <c r="M16" s="175">
        <v>0</v>
      </c>
      <c r="N16" s="192">
        <v>0</v>
      </c>
    </row>
    <row r="17" spans="1:15" ht="13.5" customHeight="1">
      <c r="A17" s="249"/>
      <c r="B17" s="30" t="s">
        <v>41</v>
      </c>
      <c r="C17" s="208">
        <f t="shared" ref="C17:C23" si="14">SUM(D17:G17,I17:M17)</f>
        <v>0</v>
      </c>
      <c r="D17" s="172">
        <v>0</v>
      </c>
      <c r="E17" s="170">
        <v>0</v>
      </c>
      <c r="F17" s="171">
        <v>0</v>
      </c>
      <c r="G17" s="171">
        <v>0</v>
      </c>
      <c r="H17" s="164">
        <f t="shared" si="13"/>
        <v>0</v>
      </c>
      <c r="I17" s="170">
        <v>0</v>
      </c>
      <c r="J17" s="171">
        <v>0</v>
      </c>
      <c r="K17" s="171">
        <v>0</v>
      </c>
      <c r="L17" s="171">
        <v>0</v>
      </c>
      <c r="M17" s="175">
        <v>0</v>
      </c>
      <c r="N17" s="192">
        <v>0</v>
      </c>
    </row>
    <row r="18" spans="1:15" ht="13.5" customHeight="1">
      <c r="B18" s="30" t="s">
        <v>43</v>
      </c>
      <c r="C18" s="208">
        <f t="shared" si="14"/>
        <v>2</v>
      </c>
      <c r="D18" s="169">
        <v>1</v>
      </c>
      <c r="E18" s="171">
        <v>0</v>
      </c>
      <c r="F18" s="170">
        <v>0</v>
      </c>
      <c r="G18" s="170">
        <v>1</v>
      </c>
      <c r="H18" s="164">
        <f t="shared" si="13"/>
        <v>2</v>
      </c>
      <c r="I18" s="170">
        <v>0</v>
      </c>
      <c r="J18" s="171">
        <v>0</v>
      </c>
      <c r="K18" s="171">
        <v>0</v>
      </c>
      <c r="L18" s="171">
        <v>0</v>
      </c>
      <c r="M18" s="175">
        <v>0</v>
      </c>
      <c r="N18" s="192">
        <v>1574</v>
      </c>
    </row>
    <row r="19" spans="1:15" ht="13.5" customHeight="1">
      <c r="B19" s="30" t="s">
        <v>44</v>
      </c>
      <c r="C19" s="208">
        <f t="shared" si="14"/>
        <v>6</v>
      </c>
      <c r="D19" s="172">
        <v>2</v>
      </c>
      <c r="E19" s="170">
        <v>2</v>
      </c>
      <c r="F19" s="171">
        <v>0</v>
      </c>
      <c r="G19" s="170">
        <v>0</v>
      </c>
      <c r="H19" s="164">
        <f t="shared" si="13"/>
        <v>4</v>
      </c>
      <c r="I19" s="170">
        <v>0</v>
      </c>
      <c r="J19" s="171">
        <v>2</v>
      </c>
      <c r="K19" s="171">
        <v>0</v>
      </c>
      <c r="L19" s="171">
        <v>0</v>
      </c>
      <c r="M19" s="175">
        <v>0</v>
      </c>
      <c r="N19" s="192">
        <v>1581</v>
      </c>
    </row>
    <row r="20" spans="1:15" ht="13.5" customHeight="1">
      <c r="B20" s="30" t="s">
        <v>45</v>
      </c>
      <c r="C20" s="208">
        <f t="shared" si="14"/>
        <v>0</v>
      </c>
      <c r="D20" s="172">
        <v>0</v>
      </c>
      <c r="E20" s="171">
        <v>0</v>
      </c>
      <c r="F20" s="170">
        <v>0</v>
      </c>
      <c r="G20" s="171">
        <v>0</v>
      </c>
      <c r="H20" s="164">
        <f t="shared" si="13"/>
        <v>0</v>
      </c>
      <c r="I20" s="170">
        <v>0</v>
      </c>
      <c r="J20" s="171">
        <v>0</v>
      </c>
      <c r="K20" s="171">
        <v>0</v>
      </c>
      <c r="L20" s="171">
        <v>0</v>
      </c>
      <c r="M20" s="175">
        <v>0</v>
      </c>
      <c r="N20" s="192">
        <v>0</v>
      </c>
    </row>
    <row r="21" spans="1:15" ht="13.5" customHeight="1">
      <c r="B21" s="30" t="s">
        <v>46</v>
      </c>
      <c r="C21" s="208">
        <f t="shared" si="14"/>
        <v>0</v>
      </c>
      <c r="D21" s="172">
        <v>0</v>
      </c>
      <c r="E21" s="171">
        <v>0</v>
      </c>
      <c r="F21" s="171">
        <v>0</v>
      </c>
      <c r="G21" s="171">
        <v>0</v>
      </c>
      <c r="H21" s="164">
        <f t="shared" si="13"/>
        <v>0</v>
      </c>
      <c r="I21" s="171">
        <v>0</v>
      </c>
      <c r="J21" s="171">
        <v>0</v>
      </c>
      <c r="K21" s="171">
        <v>0</v>
      </c>
      <c r="L21" s="171">
        <v>0</v>
      </c>
      <c r="M21" s="175">
        <v>0</v>
      </c>
      <c r="N21" s="182">
        <v>0</v>
      </c>
    </row>
    <row r="22" spans="1:15" ht="13.5" customHeight="1">
      <c r="B22" s="30" t="s">
        <v>79</v>
      </c>
      <c r="C22" s="208">
        <f t="shared" si="14"/>
        <v>0</v>
      </c>
      <c r="D22" s="169">
        <v>0</v>
      </c>
      <c r="E22" s="171">
        <v>0</v>
      </c>
      <c r="F22" s="171">
        <v>0</v>
      </c>
      <c r="G22" s="171">
        <v>0</v>
      </c>
      <c r="H22" s="163">
        <f t="shared" si="13"/>
        <v>0</v>
      </c>
      <c r="I22" s="171">
        <v>0</v>
      </c>
      <c r="J22" s="171">
        <v>0</v>
      </c>
      <c r="K22" s="171">
        <v>0</v>
      </c>
      <c r="L22" s="171">
        <v>0</v>
      </c>
      <c r="M22" s="175">
        <v>0</v>
      </c>
      <c r="N22" s="182">
        <v>0</v>
      </c>
    </row>
    <row r="23" spans="1:15" ht="13.5" customHeight="1">
      <c r="B23" s="30" t="s">
        <v>80</v>
      </c>
      <c r="C23" s="208">
        <f t="shared" si="14"/>
        <v>0</v>
      </c>
      <c r="D23" s="169">
        <v>0</v>
      </c>
      <c r="E23" s="171">
        <v>0</v>
      </c>
      <c r="F23" s="171">
        <v>0</v>
      </c>
      <c r="G23" s="171">
        <v>0</v>
      </c>
      <c r="H23" s="163">
        <f t="shared" si="13"/>
        <v>0</v>
      </c>
      <c r="I23" s="171">
        <v>0</v>
      </c>
      <c r="J23" s="171">
        <v>0</v>
      </c>
      <c r="K23" s="171">
        <v>0</v>
      </c>
      <c r="L23" s="171">
        <v>0</v>
      </c>
      <c r="M23" s="175">
        <v>0</v>
      </c>
      <c r="N23" s="182">
        <v>0</v>
      </c>
    </row>
    <row r="24" spans="1:15" ht="13.5" customHeight="1">
      <c r="B24" s="31"/>
      <c r="C24" s="50" t="str">
        <f>IF(C25=周産期死亡7!C21,"","22週不突合")</f>
        <v/>
      </c>
      <c r="D24" s="50" t="str">
        <f>IF(D25=周産期死亡7!D21,"","22週不突合")</f>
        <v/>
      </c>
      <c r="E24" s="50" t="str">
        <f>IF(E25=周産期死亡7!E21,"","22週不突合")</f>
        <v/>
      </c>
      <c r="F24" s="50" t="str">
        <f>IF(F25=周産期死亡7!F21,"","22週不突合")</f>
        <v/>
      </c>
      <c r="G24" s="50" t="str">
        <f>IF(G25=周産期死亡7!G21,"","22週不突合")</f>
        <v/>
      </c>
      <c r="H24" s="50" t="str">
        <f>IF(H25=周産期死亡7!H21,"","22週不突合")</f>
        <v/>
      </c>
      <c r="I24" s="50" t="str">
        <f>IF(I25=周産期死亡7!I21,"","22週不突合")</f>
        <v/>
      </c>
      <c r="J24" s="50" t="str">
        <f>IF(J25=周産期死亡7!J21,"","22週不突合")</f>
        <v/>
      </c>
      <c r="K24" s="50" t="str">
        <f>IF(K25=周産期死亡7!K21,"","22週不突合")</f>
        <v/>
      </c>
      <c r="L24" s="50" t="str">
        <f>IF(L25=周産期死亡7!L21,"","22週不突合")</f>
        <v/>
      </c>
      <c r="M24" s="50" t="str">
        <f>IF(M25=周産期死亡7!M21,"","22週不突合")</f>
        <v/>
      </c>
      <c r="N24" s="211" t="str">
        <f>IF(N25=周産期死亡7!N21,"","22週不突合")</f>
        <v/>
      </c>
      <c r="O24" s="220"/>
    </row>
    <row r="25" spans="1:15" ht="13.5" customHeight="1">
      <c r="B25" s="5" t="s">
        <v>5</v>
      </c>
      <c r="C25" s="129">
        <f>SUM(D25:G25,I25:M25)</f>
        <v>7</v>
      </c>
      <c r="D25" s="112">
        <f t="shared" ref="D25:M25" si="15">SUM(D26:D33)</f>
        <v>5</v>
      </c>
      <c r="E25" s="40">
        <f t="shared" si="15"/>
        <v>0</v>
      </c>
      <c r="F25" s="40">
        <f t="shared" si="15"/>
        <v>0</v>
      </c>
      <c r="G25" s="40">
        <f t="shared" si="15"/>
        <v>1</v>
      </c>
      <c r="H25" s="40">
        <f t="shared" si="15"/>
        <v>6</v>
      </c>
      <c r="I25" s="40">
        <f t="shared" si="15"/>
        <v>1</v>
      </c>
      <c r="J25" s="40">
        <f t="shared" si="15"/>
        <v>0</v>
      </c>
      <c r="K25" s="40">
        <f t="shared" si="15"/>
        <v>0</v>
      </c>
      <c r="L25" s="40">
        <f t="shared" si="15"/>
        <v>0</v>
      </c>
      <c r="M25" s="40">
        <f t="shared" si="15"/>
        <v>0</v>
      </c>
      <c r="N25" s="180">
        <v>973</v>
      </c>
    </row>
    <row r="26" spans="1:15" ht="13.5" customHeight="1">
      <c r="B26" s="30" t="s">
        <v>42</v>
      </c>
      <c r="C26" s="208">
        <f t="shared" ref="C26:C33" si="16">SUM(D26:G26,I26:M26)</f>
        <v>0</v>
      </c>
      <c r="D26" s="172">
        <v>0</v>
      </c>
      <c r="E26" s="171">
        <v>0</v>
      </c>
      <c r="F26" s="171">
        <v>0</v>
      </c>
      <c r="G26" s="171">
        <v>0</v>
      </c>
      <c r="H26" s="164">
        <f t="shared" ref="H26:H33" si="17">SUM(D26:G26)</f>
        <v>0</v>
      </c>
      <c r="I26" s="171">
        <v>0</v>
      </c>
      <c r="J26" s="171">
        <v>0</v>
      </c>
      <c r="K26" s="171">
        <v>0</v>
      </c>
      <c r="L26" s="171">
        <v>0</v>
      </c>
      <c r="M26" s="175">
        <v>0</v>
      </c>
      <c r="N26" s="192">
        <v>0</v>
      </c>
    </row>
    <row r="27" spans="1:15" ht="13.5" customHeight="1">
      <c r="B27" s="30" t="s">
        <v>41</v>
      </c>
      <c r="C27" s="208">
        <f t="shared" si="16"/>
        <v>1</v>
      </c>
      <c r="D27" s="172">
        <v>1</v>
      </c>
      <c r="E27" s="171">
        <v>0</v>
      </c>
      <c r="F27" s="170">
        <v>0</v>
      </c>
      <c r="G27" s="171">
        <v>0</v>
      </c>
      <c r="H27" s="164">
        <f t="shared" si="17"/>
        <v>1</v>
      </c>
      <c r="I27" s="170">
        <v>0</v>
      </c>
      <c r="J27" s="171">
        <v>0</v>
      </c>
      <c r="K27" s="171">
        <v>0</v>
      </c>
      <c r="L27" s="171">
        <v>0</v>
      </c>
      <c r="M27" s="175">
        <v>0</v>
      </c>
      <c r="N27" s="192">
        <v>455</v>
      </c>
    </row>
    <row r="28" spans="1:15" ht="13.5" customHeight="1">
      <c r="B28" s="30" t="s">
        <v>43</v>
      </c>
      <c r="C28" s="208">
        <f t="shared" si="16"/>
        <v>0</v>
      </c>
      <c r="D28" s="172">
        <v>0</v>
      </c>
      <c r="E28" s="170">
        <v>0</v>
      </c>
      <c r="F28" s="170">
        <v>0</v>
      </c>
      <c r="G28" s="171">
        <v>0</v>
      </c>
      <c r="H28" s="164">
        <f t="shared" si="17"/>
        <v>0</v>
      </c>
      <c r="I28" s="170">
        <v>0</v>
      </c>
      <c r="J28" s="170">
        <v>0</v>
      </c>
      <c r="K28" s="171">
        <v>0</v>
      </c>
      <c r="L28" s="171">
        <v>0</v>
      </c>
      <c r="M28" s="190">
        <v>0</v>
      </c>
      <c r="N28" s="192">
        <v>0</v>
      </c>
    </row>
    <row r="29" spans="1:15" ht="13.5" customHeight="1">
      <c r="B29" s="30" t="s">
        <v>44</v>
      </c>
      <c r="C29" s="208">
        <f t="shared" si="16"/>
        <v>4</v>
      </c>
      <c r="D29" s="169">
        <v>3</v>
      </c>
      <c r="E29" s="171">
        <v>0</v>
      </c>
      <c r="F29" s="171">
        <v>0</v>
      </c>
      <c r="G29" s="170">
        <v>1</v>
      </c>
      <c r="H29" s="164">
        <f t="shared" si="17"/>
        <v>4</v>
      </c>
      <c r="I29" s="170">
        <v>0</v>
      </c>
      <c r="J29" s="170">
        <v>0</v>
      </c>
      <c r="K29" s="171">
        <v>0</v>
      </c>
      <c r="L29" s="171">
        <v>0</v>
      </c>
      <c r="M29" s="175">
        <v>0</v>
      </c>
      <c r="N29" s="192">
        <v>762</v>
      </c>
    </row>
    <row r="30" spans="1:15" ht="13.5" customHeight="1">
      <c r="B30" s="30" t="s">
        <v>45</v>
      </c>
      <c r="C30" s="208">
        <f t="shared" si="16"/>
        <v>0</v>
      </c>
      <c r="D30" s="172">
        <v>0</v>
      </c>
      <c r="E30" s="171">
        <v>0</v>
      </c>
      <c r="F30" s="171">
        <v>0</v>
      </c>
      <c r="G30" s="171">
        <v>0</v>
      </c>
      <c r="H30" s="164">
        <f t="shared" si="17"/>
        <v>0</v>
      </c>
      <c r="I30" s="170">
        <v>0</v>
      </c>
      <c r="J30" s="171">
        <v>0</v>
      </c>
      <c r="K30" s="171">
        <v>0</v>
      </c>
      <c r="L30" s="171">
        <v>0</v>
      </c>
      <c r="M30" s="175">
        <v>0</v>
      </c>
      <c r="N30" s="192">
        <v>0</v>
      </c>
    </row>
    <row r="31" spans="1:15" ht="13.5" customHeight="1">
      <c r="B31" s="30" t="s">
        <v>46</v>
      </c>
      <c r="C31" s="208">
        <f t="shared" si="16"/>
        <v>2</v>
      </c>
      <c r="D31" s="169">
        <v>1</v>
      </c>
      <c r="E31" s="171">
        <v>0</v>
      </c>
      <c r="F31" s="171">
        <v>0</v>
      </c>
      <c r="G31" s="171">
        <v>0</v>
      </c>
      <c r="H31" s="163">
        <f t="shared" si="17"/>
        <v>1</v>
      </c>
      <c r="I31" s="170">
        <v>1</v>
      </c>
      <c r="J31" s="171">
        <v>0</v>
      </c>
      <c r="K31" s="171">
        <v>0</v>
      </c>
      <c r="L31" s="171">
        <v>0</v>
      </c>
      <c r="M31" s="175">
        <v>0</v>
      </c>
      <c r="N31" s="182">
        <v>1656</v>
      </c>
    </row>
    <row r="32" spans="1:15" ht="13.5" customHeight="1">
      <c r="B32" s="30" t="s">
        <v>47</v>
      </c>
      <c r="C32" s="208">
        <f t="shared" si="16"/>
        <v>0</v>
      </c>
      <c r="D32" s="169">
        <v>0</v>
      </c>
      <c r="E32" s="171">
        <v>0</v>
      </c>
      <c r="F32" s="171">
        <v>0</v>
      </c>
      <c r="G32" s="171">
        <v>0</v>
      </c>
      <c r="H32" s="163">
        <f t="shared" si="17"/>
        <v>0</v>
      </c>
      <c r="I32" s="171">
        <v>0</v>
      </c>
      <c r="J32" s="171">
        <v>0</v>
      </c>
      <c r="K32" s="171">
        <v>0</v>
      </c>
      <c r="L32" s="171">
        <v>0</v>
      </c>
      <c r="M32" s="175">
        <v>0</v>
      </c>
      <c r="N32" s="182">
        <v>0</v>
      </c>
    </row>
    <row r="33" spans="2:14" ht="13.5" customHeight="1">
      <c r="B33" s="32" t="s">
        <v>81</v>
      </c>
      <c r="C33" s="209">
        <f t="shared" si="16"/>
        <v>0</v>
      </c>
      <c r="D33" s="189"/>
      <c r="E33" s="174">
        <v>0</v>
      </c>
      <c r="F33" s="174">
        <v>0</v>
      </c>
      <c r="G33" s="174">
        <v>0</v>
      </c>
      <c r="H33" s="167">
        <f t="shared" si="17"/>
        <v>0</v>
      </c>
      <c r="I33" s="174">
        <v>0</v>
      </c>
      <c r="J33" s="174">
        <v>0</v>
      </c>
      <c r="K33" s="174">
        <v>0</v>
      </c>
      <c r="L33" s="174">
        <v>0</v>
      </c>
      <c r="M33" s="191">
        <v>0</v>
      </c>
      <c r="N33" s="185">
        <v>0</v>
      </c>
    </row>
    <row r="36" spans="2:14" ht="17.25">
      <c r="C36" s="188"/>
    </row>
    <row r="38" spans="2:14" ht="17.25">
      <c r="C38" s="188"/>
    </row>
  </sheetData>
  <mergeCells count="2">
    <mergeCell ref="A14:A17"/>
    <mergeCell ref="O4:O13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O35"/>
  <sheetViews>
    <sheetView view="pageBreakPreview" zoomScaleNormal="75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"/>
    </sheetView>
  </sheetViews>
  <sheetFormatPr defaultColWidth="8.140625" defaultRowHeight="12"/>
  <cols>
    <col min="1" max="1" width="7" customWidth="1"/>
    <col min="2" max="2" width="11" customWidth="1"/>
    <col min="3" max="13" width="10.85546875" customWidth="1"/>
    <col min="14" max="14" width="10.85546875" style="133" customWidth="1"/>
  </cols>
  <sheetData>
    <row r="1" spans="1:15" ht="17.25">
      <c r="B1" s="166" t="s">
        <v>104</v>
      </c>
    </row>
    <row r="2" spans="1:15">
      <c r="C2" s="55" t="str">
        <f>IF(C4=周産期死亡8!C4,"","新生児不突合")</f>
        <v/>
      </c>
      <c r="D2" s="55" t="str">
        <f>IF(D4=周産期死亡8!D4,"","新生児不突合")</f>
        <v/>
      </c>
      <c r="E2" s="55" t="str">
        <f>IF(E4=周産期死亡8!E4,"","新生児不突合")</f>
        <v/>
      </c>
      <c r="F2" s="55" t="str">
        <f>IF(F4=周産期死亡8!F4,"","新生児不突合")</f>
        <v/>
      </c>
      <c r="G2" s="55" t="str">
        <f>IF(G4=周産期死亡8!G4,"","新生児不突合")</f>
        <v/>
      </c>
      <c r="H2" s="55" t="str">
        <f>IF(H4=周産期死亡8!H4,"","新生児不突合")</f>
        <v/>
      </c>
      <c r="I2" s="55" t="str">
        <f>IF(I4=周産期死亡8!I4,"","新生児不突合")</f>
        <v/>
      </c>
      <c r="J2" s="55" t="str">
        <f>IF(J4=周産期死亡8!J4,"","新生児不突合")</f>
        <v/>
      </c>
      <c r="K2" s="55" t="str">
        <f>IF(K4=周産期死亡8!K4,"","新生児不突合")</f>
        <v/>
      </c>
      <c r="L2" s="55" t="str">
        <f>IF(L4=周産期死亡8!L4,"","新生児不突合")</f>
        <v/>
      </c>
      <c r="M2" s="55" t="str">
        <f>IF(M4=周産期死亡8!M4,"","新生児不突合")</f>
        <v/>
      </c>
      <c r="N2" s="139" t="str">
        <f>IF(N4=周産期死亡8!N4,"","新生児不突合")</f>
        <v/>
      </c>
      <c r="O2" s="220"/>
    </row>
    <row r="3" spans="1:15" ht="39" customHeight="1">
      <c r="B3" s="27" t="s">
        <v>21</v>
      </c>
      <c r="C3" s="113" t="s">
        <v>0</v>
      </c>
      <c r="D3" s="109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5" t="s">
        <v>48</v>
      </c>
    </row>
    <row r="4" spans="1:15" ht="14.25" customHeight="1">
      <c r="B4" s="7" t="s">
        <v>3</v>
      </c>
      <c r="C4" s="127">
        <f t="shared" ref="C4:C12" si="0">SUM(D4:G4,I4:M4)</f>
        <v>4</v>
      </c>
      <c r="D4" s="122">
        <f t="shared" ref="D4:M4" si="1">SUM(D5:D12)</f>
        <v>2</v>
      </c>
      <c r="E4" s="51">
        <f t="shared" si="1"/>
        <v>0</v>
      </c>
      <c r="F4" s="51">
        <f t="shared" si="1"/>
        <v>1</v>
      </c>
      <c r="G4" s="51">
        <f t="shared" si="1"/>
        <v>1</v>
      </c>
      <c r="H4" s="51">
        <f t="shared" si="1"/>
        <v>4</v>
      </c>
      <c r="I4" s="51">
        <f t="shared" si="1"/>
        <v>0</v>
      </c>
      <c r="J4" s="51">
        <f t="shared" si="1"/>
        <v>0</v>
      </c>
      <c r="K4" s="122">
        <f t="shared" si="1"/>
        <v>0</v>
      </c>
      <c r="L4" s="51">
        <f t="shared" si="1"/>
        <v>0</v>
      </c>
      <c r="M4" s="52">
        <f t="shared" si="1"/>
        <v>0</v>
      </c>
      <c r="N4" s="193">
        <v>1270</v>
      </c>
      <c r="O4" s="139"/>
    </row>
    <row r="5" spans="1:15" ht="14.25" customHeight="1">
      <c r="B5" s="30" t="s">
        <v>42</v>
      </c>
      <c r="C5" s="128">
        <f t="shared" si="0"/>
        <v>0</v>
      </c>
      <c r="D5" s="123">
        <f>SUM(D15,D25)</f>
        <v>0</v>
      </c>
      <c r="E5" s="123">
        <f t="shared" ref="E5:M5" si="2">SUM(E15,E25)</f>
        <v>0</v>
      </c>
      <c r="F5" s="123">
        <f t="shared" si="2"/>
        <v>0</v>
      </c>
      <c r="G5" s="123">
        <f t="shared" si="2"/>
        <v>0</v>
      </c>
      <c r="H5" s="123">
        <f>SUM(H15,H25)</f>
        <v>0</v>
      </c>
      <c r="I5" s="123">
        <f t="shared" si="2"/>
        <v>0</v>
      </c>
      <c r="J5" s="123">
        <f t="shared" si="2"/>
        <v>0</v>
      </c>
      <c r="K5" s="123">
        <f t="shared" si="2"/>
        <v>0</v>
      </c>
      <c r="L5" s="123">
        <f t="shared" si="2"/>
        <v>0</v>
      </c>
      <c r="M5" s="123">
        <f t="shared" si="2"/>
        <v>0</v>
      </c>
      <c r="N5" s="194">
        <v>0</v>
      </c>
      <c r="O5" s="139"/>
    </row>
    <row r="6" spans="1:15" ht="14.25" customHeight="1">
      <c r="B6" s="30" t="s">
        <v>41</v>
      </c>
      <c r="C6" s="128">
        <f t="shared" si="0"/>
        <v>0</v>
      </c>
      <c r="D6" s="123">
        <f t="shared" ref="D6:M12" si="3">SUM(D16,D26)</f>
        <v>0</v>
      </c>
      <c r="E6" s="123">
        <f t="shared" si="3"/>
        <v>0</v>
      </c>
      <c r="F6" s="123">
        <f t="shared" si="3"/>
        <v>0</v>
      </c>
      <c r="G6" s="123">
        <f t="shared" si="3"/>
        <v>0</v>
      </c>
      <c r="H6" s="123">
        <f>SUM(H16,H26)</f>
        <v>0</v>
      </c>
      <c r="I6" s="123">
        <f t="shared" si="3"/>
        <v>0</v>
      </c>
      <c r="J6" s="123">
        <f t="shared" si="3"/>
        <v>0</v>
      </c>
      <c r="K6" s="123">
        <f t="shared" si="3"/>
        <v>0</v>
      </c>
      <c r="L6" s="123">
        <f t="shared" si="3"/>
        <v>0</v>
      </c>
      <c r="M6" s="123">
        <f t="shared" si="3"/>
        <v>0</v>
      </c>
      <c r="N6" s="194">
        <v>0</v>
      </c>
      <c r="O6" s="139"/>
    </row>
    <row r="7" spans="1:15" ht="14.25" customHeight="1">
      <c r="B7" s="30" t="s">
        <v>43</v>
      </c>
      <c r="C7" s="128">
        <f t="shared" si="0"/>
        <v>2</v>
      </c>
      <c r="D7" s="123">
        <f t="shared" si="3"/>
        <v>1</v>
      </c>
      <c r="E7" s="123">
        <f t="shared" si="3"/>
        <v>0</v>
      </c>
      <c r="F7" s="123">
        <f t="shared" si="3"/>
        <v>0</v>
      </c>
      <c r="G7" s="123">
        <f t="shared" si="3"/>
        <v>1</v>
      </c>
      <c r="H7" s="123">
        <f>SUM(H17,H27)</f>
        <v>2</v>
      </c>
      <c r="I7" s="123">
        <f t="shared" si="3"/>
        <v>0</v>
      </c>
      <c r="J7" s="123">
        <f t="shared" si="3"/>
        <v>0</v>
      </c>
      <c r="K7" s="123">
        <f t="shared" si="3"/>
        <v>0</v>
      </c>
      <c r="L7" s="123">
        <f t="shared" si="3"/>
        <v>0</v>
      </c>
      <c r="M7" s="123">
        <f t="shared" si="3"/>
        <v>0</v>
      </c>
      <c r="N7" s="194">
        <v>1396</v>
      </c>
      <c r="O7" s="139"/>
    </row>
    <row r="8" spans="1:15" ht="14.25" customHeight="1">
      <c r="B8" s="30" t="s">
        <v>44</v>
      </c>
      <c r="C8" s="128">
        <f t="shared" si="0"/>
        <v>1</v>
      </c>
      <c r="D8" s="123">
        <f t="shared" si="3"/>
        <v>1</v>
      </c>
      <c r="E8" s="123">
        <f t="shared" si="3"/>
        <v>0</v>
      </c>
      <c r="F8" s="123">
        <f>SUM(F18,F28)</f>
        <v>0</v>
      </c>
      <c r="G8" s="123">
        <f t="shared" si="3"/>
        <v>0</v>
      </c>
      <c r="H8" s="123">
        <f t="shared" si="3"/>
        <v>1</v>
      </c>
      <c r="I8" s="123">
        <f t="shared" si="3"/>
        <v>0</v>
      </c>
      <c r="J8" s="123">
        <f t="shared" si="3"/>
        <v>0</v>
      </c>
      <c r="K8" s="123">
        <f t="shared" si="3"/>
        <v>0</v>
      </c>
      <c r="L8" s="123">
        <f t="shared" si="3"/>
        <v>0</v>
      </c>
      <c r="M8" s="123">
        <f t="shared" si="3"/>
        <v>0</v>
      </c>
      <c r="N8" s="195">
        <v>354</v>
      </c>
      <c r="O8" s="139"/>
    </row>
    <row r="9" spans="1:15" ht="14.25" customHeight="1">
      <c r="B9" s="30" t="s">
        <v>45</v>
      </c>
      <c r="C9" s="128">
        <f t="shared" si="0"/>
        <v>1</v>
      </c>
      <c r="D9" s="123">
        <f t="shared" si="3"/>
        <v>0</v>
      </c>
      <c r="E9" s="123">
        <f t="shared" si="3"/>
        <v>0</v>
      </c>
      <c r="F9" s="123">
        <f t="shared" si="3"/>
        <v>1</v>
      </c>
      <c r="G9" s="123">
        <f t="shared" si="3"/>
        <v>0</v>
      </c>
      <c r="H9" s="123">
        <f t="shared" si="3"/>
        <v>1</v>
      </c>
      <c r="I9" s="123">
        <f t="shared" si="3"/>
        <v>0</v>
      </c>
      <c r="J9" s="123">
        <f t="shared" si="3"/>
        <v>0</v>
      </c>
      <c r="K9" s="123">
        <f t="shared" si="3"/>
        <v>0</v>
      </c>
      <c r="L9" s="123">
        <f t="shared" si="3"/>
        <v>0</v>
      </c>
      <c r="M9" s="123">
        <f t="shared" si="3"/>
        <v>0</v>
      </c>
      <c r="N9" s="195">
        <v>1934</v>
      </c>
      <c r="O9" s="139"/>
    </row>
    <row r="10" spans="1:15" ht="14.25" customHeight="1">
      <c r="B10" s="30" t="s">
        <v>46</v>
      </c>
      <c r="C10" s="128">
        <f t="shared" si="0"/>
        <v>0</v>
      </c>
      <c r="D10" s="123">
        <f t="shared" si="3"/>
        <v>0</v>
      </c>
      <c r="E10" s="123">
        <f t="shared" si="3"/>
        <v>0</v>
      </c>
      <c r="F10" s="123">
        <f t="shared" si="3"/>
        <v>0</v>
      </c>
      <c r="G10" s="123">
        <f t="shared" si="3"/>
        <v>0</v>
      </c>
      <c r="H10" s="123">
        <f t="shared" si="3"/>
        <v>0</v>
      </c>
      <c r="I10" s="123">
        <f t="shared" si="3"/>
        <v>0</v>
      </c>
      <c r="J10" s="123">
        <f t="shared" si="3"/>
        <v>0</v>
      </c>
      <c r="K10" s="123">
        <f t="shared" si="3"/>
        <v>0</v>
      </c>
      <c r="L10" s="123">
        <f t="shared" si="3"/>
        <v>0</v>
      </c>
      <c r="M10" s="123">
        <f t="shared" si="3"/>
        <v>0</v>
      </c>
      <c r="N10" s="194">
        <v>0</v>
      </c>
      <c r="O10" s="139"/>
    </row>
    <row r="11" spans="1:15" ht="14.25" customHeight="1">
      <c r="B11" s="30" t="s">
        <v>47</v>
      </c>
      <c r="C11" s="128">
        <f t="shared" si="0"/>
        <v>0</v>
      </c>
      <c r="D11" s="123">
        <f t="shared" si="3"/>
        <v>0</v>
      </c>
      <c r="E11" s="123">
        <f t="shared" si="3"/>
        <v>0</v>
      </c>
      <c r="F11" s="123">
        <f t="shared" si="3"/>
        <v>0</v>
      </c>
      <c r="G11" s="123">
        <f t="shared" si="3"/>
        <v>0</v>
      </c>
      <c r="H11" s="123">
        <f t="shared" si="3"/>
        <v>0</v>
      </c>
      <c r="I11" s="123">
        <f t="shared" si="3"/>
        <v>0</v>
      </c>
      <c r="J11" s="123">
        <f t="shared" si="3"/>
        <v>0</v>
      </c>
      <c r="K11" s="123">
        <f t="shared" si="3"/>
        <v>0</v>
      </c>
      <c r="L11" s="123">
        <f t="shared" si="3"/>
        <v>0</v>
      </c>
      <c r="M11" s="123">
        <f t="shared" si="3"/>
        <v>0</v>
      </c>
      <c r="N11" s="194">
        <v>0</v>
      </c>
      <c r="O11" s="139"/>
    </row>
    <row r="12" spans="1:15" ht="14.25" customHeight="1">
      <c r="B12" s="30" t="s">
        <v>78</v>
      </c>
      <c r="C12" s="128">
        <f t="shared" si="0"/>
        <v>0</v>
      </c>
      <c r="D12" s="123">
        <f t="shared" si="3"/>
        <v>0</v>
      </c>
      <c r="E12" s="123">
        <f t="shared" si="3"/>
        <v>0</v>
      </c>
      <c r="F12" s="123">
        <f t="shared" si="3"/>
        <v>0</v>
      </c>
      <c r="G12" s="123">
        <f t="shared" si="3"/>
        <v>0</v>
      </c>
      <c r="H12" s="123">
        <f t="shared" si="3"/>
        <v>0</v>
      </c>
      <c r="I12" s="123">
        <f t="shared" si="3"/>
        <v>0</v>
      </c>
      <c r="J12" s="123">
        <f t="shared" si="3"/>
        <v>0</v>
      </c>
      <c r="K12" s="123">
        <f t="shared" si="3"/>
        <v>0</v>
      </c>
      <c r="L12" s="123">
        <f t="shared" si="3"/>
        <v>0</v>
      </c>
      <c r="M12" s="123">
        <f t="shared" si="3"/>
        <v>0</v>
      </c>
      <c r="N12" s="195">
        <v>0</v>
      </c>
      <c r="O12" s="139"/>
    </row>
    <row r="13" spans="1:15" ht="14.25" customHeight="1">
      <c r="B13" s="31"/>
      <c r="C13" s="56" t="str">
        <f>IF(C14=周産期死亡8!C12,"","新生児不突合")</f>
        <v/>
      </c>
      <c r="D13" s="56" t="str">
        <f>IF(D14=周産期死亡8!D12,"","新生児不突合")</f>
        <v/>
      </c>
      <c r="E13" s="56" t="str">
        <f>IF(E14=周産期死亡8!E12,"","新生児不突合")</f>
        <v/>
      </c>
      <c r="F13" s="56" t="str">
        <f>IF(F14=周産期死亡8!F12,"","新生児不突合")</f>
        <v/>
      </c>
      <c r="G13" s="56" t="str">
        <f>IF(G14=周産期死亡8!G12,"","新生児不突合")</f>
        <v/>
      </c>
      <c r="H13" s="56" t="str">
        <f>IF(H14=周産期死亡8!H12,"","新生児不突合")</f>
        <v/>
      </c>
      <c r="I13" s="56" t="str">
        <f>IF(I14=周産期死亡8!I12,"","新生児不突合")</f>
        <v/>
      </c>
      <c r="J13" s="56" t="str">
        <f>IF(J14=周産期死亡8!J12,"","新生児不突合")</f>
        <v/>
      </c>
      <c r="K13" s="56" t="str">
        <f>IF(K14=周産期死亡8!K12,"","新生児不突合")</f>
        <v/>
      </c>
      <c r="L13" s="56" t="str">
        <f>IF(L14=周産期死亡8!L12,"","新生児不突合")</f>
        <v/>
      </c>
      <c r="M13" s="56" t="str">
        <f>IF(M14=周産期死亡8!M12,"","新生児不突合")</f>
        <v/>
      </c>
      <c r="N13" s="212" t="str">
        <f>IF(N14=周産期死亡8!N12,"","新生児不突合")</f>
        <v/>
      </c>
      <c r="O13" s="220"/>
    </row>
    <row r="14" spans="1:15" ht="14.25" customHeight="1">
      <c r="A14" s="246"/>
      <c r="B14" s="5" t="s">
        <v>4</v>
      </c>
      <c r="C14" s="129">
        <f t="shared" ref="C14:C22" si="4">SUM(D14:G14,I14:M14)</f>
        <v>2</v>
      </c>
      <c r="D14" s="124">
        <f t="shared" ref="D14:M14" si="5">SUM(D15:D22)</f>
        <v>1</v>
      </c>
      <c r="E14" s="57">
        <f t="shared" si="5"/>
        <v>0</v>
      </c>
      <c r="F14" s="57">
        <f t="shared" si="5"/>
        <v>1</v>
      </c>
      <c r="G14" s="57">
        <f t="shared" si="5"/>
        <v>0</v>
      </c>
      <c r="H14" s="57">
        <f t="shared" si="5"/>
        <v>2</v>
      </c>
      <c r="I14" s="57">
        <f t="shared" si="5"/>
        <v>0</v>
      </c>
      <c r="J14" s="57">
        <f t="shared" si="5"/>
        <v>0</v>
      </c>
      <c r="K14" s="57">
        <f t="shared" si="5"/>
        <v>0</v>
      </c>
      <c r="L14" s="57">
        <f t="shared" si="5"/>
        <v>0</v>
      </c>
      <c r="M14" s="58">
        <f t="shared" si="5"/>
        <v>0</v>
      </c>
      <c r="N14" s="196">
        <v>1144</v>
      </c>
    </row>
    <row r="15" spans="1:15" ht="14.25" customHeight="1">
      <c r="A15" s="246"/>
      <c r="B15" s="30" t="s">
        <v>42</v>
      </c>
      <c r="C15" s="128">
        <f t="shared" si="4"/>
        <v>0</v>
      </c>
      <c r="D15" s="168">
        <v>0</v>
      </c>
      <c r="E15" s="59">
        <v>0</v>
      </c>
      <c r="F15" s="59">
        <v>0</v>
      </c>
      <c r="G15" s="59">
        <v>0</v>
      </c>
      <c r="H15" s="60">
        <f t="shared" ref="H15:H22" si="6">SUM(D15:G15)</f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194">
        <v>0</v>
      </c>
    </row>
    <row r="16" spans="1:15" ht="14.25" customHeight="1">
      <c r="A16" s="246"/>
      <c r="B16" s="30" t="s">
        <v>41</v>
      </c>
      <c r="C16" s="128">
        <f t="shared" si="4"/>
        <v>0</v>
      </c>
      <c r="D16" s="125">
        <v>0</v>
      </c>
      <c r="E16" s="59">
        <v>0</v>
      </c>
      <c r="F16" s="59">
        <v>0</v>
      </c>
      <c r="G16" s="59">
        <v>0</v>
      </c>
      <c r="H16" s="60">
        <f t="shared" si="6"/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194">
        <v>0</v>
      </c>
    </row>
    <row r="17" spans="1:15" ht="14.25" customHeight="1">
      <c r="A17" s="246"/>
      <c r="B17" s="30" t="s">
        <v>43</v>
      </c>
      <c r="C17" s="128">
        <f t="shared" si="4"/>
        <v>0</v>
      </c>
      <c r="D17" s="125">
        <v>0</v>
      </c>
      <c r="E17" s="59">
        <v>0</v>
      </c>
      <c r="F17" s="59">
        <v>0</v>
      </c>
      <c r="G17" s="59">
        <v>0</v>
      </c>
      <c r="H17" s="60">
        <f t="shared" si="6"/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194">
        <v>0</v>
      </c>
    </row>
    <row r="18" spans="1:15" ht="14.25" customHeight="1">
      <c r="B18" s="30" t="s">
        <v>44</v>
      </c>
      <c r="C18" s="128">
        <f t="shared" si="4"/>
        <v>1</v>
      </c>
      <c r="D18" s="125">
        <v>1</v>
      </c>
      <c r="E18" s="59">
        <v>0</v>
      </c>
      <c r="F18" s="148">
        <v>0</v>
      </c>
      <c r="G18" s="59">
        <v>0</v>
      </c>
      <c r="H18" s="60">
        <f t="shared" si="6"/>
        <v>1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194">
        <v>354</v>
      </c>
    </row>
    <row r="19" spans="1:15" ht="14.25" customHeight="1">
      <c r="B19" s="30" t="s">
        <v>45</v>
      </c>
      <c r="C19" s="128">
        <f t="shared" si="4"/>
        <v>1</v>
      </c>
      <c r="D19" s="125">
        <v>0</v>
      </c>
      <c r="E19" s="59">
        <v>0</v>
      </c>
      <c r="F19" s="59">
        <v>1</v>
      </c>
      <c r="G19" s="59">
        <v>0</v>
      </c>
      <c r="H19" s="60">
        <f t="shared" si="6"/>
        <v>1</v>
      </c>
      <c r="I19" s="148">
        <v>0</v>
      </c>
      <c r="J19" s="59">
        <v>0</v>
      </c>
      <c r="K19" s="59">
        <v>0</v>
      </c>
      <c r="L19" s="59">
        <v>0</v>
      </c>
      <c r="M19" s="59">
        <v>0</v>
      </c>
      <c r="N19" s="194">
        <v>1934</v>
      </c>
    </row>
    <row r="20" spans="1:15" ht="14.25" customHeight="1">
      <c r="B20" s="30" t="s">
        <v>46</v>
      </c>
      <c r="C20" s="128">
        <f t="shared" si="4"/>
        <v>0</v>
      </c>
      <c r="D20" s="125">
        <v>0</v>
      </c>
      <c r="E20" s="59">
        <v>0</v>
      </c>
      <c r="F20" s="59">
        <v>0</v>
      </c>
      <c r="G20" s="59">
        <v>0</v>
      </c>
      <c r="H20" s="60">
        <f t="shared" si="6"/>
        <v>0</v>
      </c>
      <c r="I20" s="59">
        <v>0</v>
      </c>
      <c r="J20" s="59">
        <v>0</v>
      </c>
      <c r="K20" s="59">
        <v>0</v>
      </c>
      <c r="L20" s="59">
        <v>0</v>
      </c>
      <c r="M20" s="59">
        <v>0</v>
      </c>
      <c r="N20" s="194">
        <v>0</v>
      </c>
    </row>
    <row r="21" spans="1:15" ht="14.25" customHeight="1">
      <c r="B21" s="33" t="s">
        <v>47</v>
      </c>
      <c r="C21" s="128">
        <f t="shared" si="4"/>
        <v>0</v>
      </c>
      <c r="D21" s="125">
        <v>0</v>
      </c>
      <c r="E21" s="59">
        <v>0</v>
      </c>
      <c r="F21" s="59">
        <v>0</v>
      </c>
      <c r="G21" s="59">
        <v>0</v>
      </c>
      <c r="H21" s="60">
        <f t="shared" si="6"/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194">
        <v>0</v>
      </c>
    </row>
    <row r="22" spans="1:15" ht="14.25" customHeight="1">
      <c r="B22" s="30" t="s">
        <v>78</v>
      </c>
      <c r="C22" s="128">
        <f t="shared" si="4"/>
        <v>0</v>
      </c>
      <c r="D22" s="125">
        <v>0</v>
      </c>
      <c r="E22" s="59">
        <v>0</v>
      </c>
      <c r="F22" s="59">
        <v>0</v>
      </c>
      <c r="G22" s="59">
        <v>0</v>
      </c>
      <c r="H22" s="60">
        <f t="shared" si="6"/>
        <v>0</v>
      </c>
      <c r="I22" s="59">
        <v>0</v>
      </c>
      <c r="J22" s="59">
        <v>0</v>
      </c>
      <c r="K22" s="59">
        <v>0</v>
      </c>
      <c r="L22" s="59">
        <v>0</v>
      </c>
      <c r="M22" s="59"/>
      <c r="N22" s="195">
        <v>0</v>
      </c>
    </row>
    <row r="23" spans="1:15" ht="14.25" customHeight="1">
      <c r="B23" s="17"/>
      <c r="C23" s="56" t="str">
        <f>IF(C24=周産期死亡8!C20,"","新生児不突合")</f>
        <v/>
      </c>
      <c r="D23" s="56" t="str">
        <f>IF(D24=周産期死亡8!D20,"","新生児不突合")</f>
        <v/>
      </c>
      <c r="E23" s="56" t="str">
        <f>IF(E24=周産期死亡8!E20,"","新生児不突合")</f>
        <v/>
      </c>
      <c r="F23" s="56" t="str">
        <f>IF(F24=周産期死亡8!F20,"","新生児不突合")</f>
        <v/>
      </c>
      <c r="G23" s="56" t="str">
        <f>IF(G24=周産期死亡8!G20,"","新生児不突合")</f>
        <v/>
      </c>
      <c r="H23" s="56" t="str">
        <f>IF(H24=周産期死亡8!H20,"","新生児不突合")</f>
        <v/>
      </c>
      <c r="I23" s="56" t="str">
        <f>IF(I24=周産期死亡8!I20,"","新生児不突合")</f>
        <v/>
      </c>
      <c r="J23" s="56" t="str">
        <f>IF(J24=周産期死亡8!J20,"","新生児不突合")</f>
        <v/>
      </c>
      <c r="K23" s="56" t="str">
        <f>IF(K24=周産期死亡8!K20,"","新生児不突合")</f>
        <v/>
      </c>
      <c r="L23" s="56" t="str">
        <f>IF(L24=周産期死亡8!L20,"","新生児不突合")</f>
        <v/>
      </c>
      <c r="M23" s="56" t="str">
        <f>IF(M24=周産期死亡8!M20,"","新生児不突合")</f>
        <v/>
      </c>
      <c r="N23" s="140" t="str">
        <f>IF(N24=周産期死亡8!N20,"","新生児不突合")</f>
        <v/>
      </c>
      <c r="O23" s="220"/>
    </row>
    <row r="24" spans="1:15" ht="14.25" customHeight="1">
      <c r="B24" s="5" t="s">
        <v>5</v>
      </c>
      <c r="C24" s="129">
        <f t="shared" ref="C24:C32" si="7">SUM(D24:G24,I24:M24)</f>
        <v>2</v>
      </c>
      <c r="D24" s="124">
        <f t="shared" ref="D24:M24" si="8">SUM(D25:D32)</f>
        <v>1</v>
      </c>
      <c r="E24" s="57">
        <f t="shared" si="8"/>
        <v>0</v>
      </c>
      <c r="F24" s="57">
        <f t="shared" si="8"/>
        <v>0</v>
      </c>
      <c r="G24" s="57">
        <f t="shared" si="8"/>
        <v>1</v>
      </c>
      <c r="H24" s="57">
        <f t="shared" si="8"/>
        <v>2</v>
      </c>
      <c r="I24" s="57">
        <f t="shared" si="8"/>
        <v>0</v>
      </c>
      <c r="J24" s="57">
        <f t="shared" si="8"/>
        <v>0</v>
      </c>
      <c r="K24" s="57">
        <f t="shared" si="8"/>
        <v>0</v>
      </c>
      <c r="L24" s="57">
        <f t="shared" si="8"/>
        <v>0</v>
      </c>
      <c r="M24" s="58">
        <f t="shared" si="8"/>
        <v>0</v>
      </c>
      <c r="N24" s="196">
        <v>1396</v>
      </c>
    </row>
    <row r="25" spans="1:15" ht="14.25" customHeight="1">
      <c r="B25" s="30" t="s">
        <v>42</v>
      </c>
      <c r="C25" s="128">
        <f t="shared" si="7"/>
        <v>0</v>
      </c>
      <c r="D25" s="125">
        <v>0</v>
      </c>
      <c r="E25" s="59">
        <v>0</v>
      </c>
      <c r="F25" s="59">
        <v>0</v>
      </c>
      <c r="G25" s="59">
        <v>0</v>
      </c>
      <c r="H25" s="60">
        <f t="shared" ref="H25:H32" si="9">SUM(D25:G25)</f>
        <v>0</v>
      </c>
      <c r="I25" s="59">
        <v>0</v>
      </c>
      <c r="J25" s="59">
        <v>0</v>
      </c>
      <c r="K25" s="59">
        <v>0</v>
      </c>
      <c r="L25" s="59">
        <v>0</v>
      </c>
      <c r="M25" s="61">
        <v>0</v>
      </c>
      <c r="N25" s="194">
        <v>0</v>
      </c>
    </row>
    <row r="26" spans="1:15" ht="14.25" customHeight="1">
      <c r="B26" s="30" t="s">
        <v>41</v>
      </c>
      <c r="C26" s="128">
        <f t="shared" si="7"/>
        <v>0</v>
      </c>
      <c r="D26" s="125">
        <v>0</v>
      </c>
      <c r="E26" s="59">
        <v>0</v>
      </c>
      <c r="F26" s="59">
        <v>0</v>
      </c>
      <c r="G26" s="59">
        <v>0</v>
      </c>
      <c r="H26" s="60">
        <f t="shared" si="9"/>
        <v>0</v>
      </c>
      <c r="I26" s="59">
        <v>0</v>
      </c>
      <c r="J26" s="59">
        <v>0</v>
      </c>
      <c r="K26" s="59">
        <v>0</v>
      </c>
      <c r="L26" s="59">
        <v>0</v>
      </c>
      <c r="M26" s="61">
        <v>0</v>
      </c>
      <c r="N26" s="194">
        <v>0</v>
      </c>
    </row>
    <row r="27" spans="1:15" ht="14.25" customHeight="1">
      <c r="B27" s="30" t="s">
        <v>43</v>
      </c>
      <c r="C27" s="128">
        <f t="shared" si="7"/>
        <v>2</v>
      </c>
      <c r="D27" s="125">
        <v>1</v>
      </c>
      <c r="E27" s="59">
        <v>0</v>
      </c>
      <c r="F27" s="59">
        <v>0</v>
      </c>
      <c r="G27" s="59">
        <v>1</v>
      </c>
      <c r="H27" s="60">
        <f t="shared" si="9"/>
        <v>2</v>
      </c>
      <c r="I27" s="59">
        <v>0</v>
      </c>
      <c r="J27" s="59">
        <v>0</v>
      </c>
      <c r="K27" s="59">
        <v>0</v>
      </c>
      <c r="L27" s="59">
        <v>0</v>
      </c>
      <c r="M27" s="61">
        <v>0</v>
      </c>
      <c r="N27" s="194">
        <v>1396</v>
      </c>
    </row>
    <row r="28" spans="1:15" ht="14.25" customHeight="1">
      <c r="B28" s="30" t="s">
        <v>44</v>
      </c>
      <c r="C28" s="128">
        <f t="shared" si="7"/>
        <v>0</v>
      </c>
      <c r="D28" s="125">
        <v>0</v>
      </c>
      <c r="E28" s="59">
        <v>0</v>
      </c>
      <c r="F28" s="59">
        <v>0</v>
      </c>
      <c r="G28" s="59">
        <v>0</v>
      </c>
      <c r="H28" s="60">
        <f t="shared" si="9"/>
        <v>0</v>
      </c>
      <c r="I28" s="59">
        <v>0</v>
      </c>
      <c r="J28" s="59">
        <v>0</v>
      </c>
      <c r="K28" s="59">
        <v>0</v>
      </c>
      <c r="L28" s="59">
        <v>0</v>
      </c>
      <c r="M28" s="61">
        <v>0</v>
      </c>
      <c r="N28" s="194">
        <v>0</v>
      </c>
    </row>
    <row r="29" spans="1:15" ht="14.25" customHeight="1">
      <c r="B29" s="30" t="s">
        <v>45</v>
      </c>
      <c r="C29" s="128">
        <f t="shared" si="7"/>
        <v>0</v>
      </c>
      <c r="D29" s="125">
        <v>0</v>
      </c>
      <c r="E29" s="59">
        <v>0</v>
      </c>
      <c r="F29" s="59">
        <v>0</v>
      </c>
      <c r="G29" s="59">
        <v>0</v>
      </c>
      <c r="H29" s="60">
        <f t="shared" si="9"/>
        <v>0</v>
      </c>
      <c r="I29" s="59">
        <v>0</v>
      </c>
      <c r="J29" s="59">
        <v>0</v>
      </c>
      <c r="K29" s="59">
        <v>0</v>
      </c>
      <c r="L29" s="59">
        <v>0</v>
      </c>
      <c r="M29" s="61">
        <v>0</v>
      </c>
      <c r="N29" s="194">
        <v>0</v>
      </c>
    </row>
    <row r="30" spans="1:15" ht="14.25" customHeight="1">
      <c r="B30" s="30" t="s">
        <v>46</v>
      </c>
      <c r="C30" s="128">
        <f t="shared" si="7"/>
        <v>0</v>
      </c>
      <c r="D30" s="125">
        <v>0</v>
      </c>
      <c r="E30" s="59">
        <v>0</v>
      </c>
      <c r="F30" s="59">
        <v>0</v>
      </c>
      <c r="G30" s="59">
        <v>0</v>
      </c>
      <c r="H30" s="60">
        <f t="shared" si="9"/>
        <v>0</v>
      </c>
      <c r="I30" s="59">
        <v>0</v>
      </c>
      <c r="J30" s="59">
        <v>0</v>
      </c>
      <c r="K30" s="59">
        <v>0</v>
      </c>
      <c r="L30" s="59">
        <v>0</v>
      </c>
      <c r="M30" s="61">
        <v>0</v>
      </c>
      <c r="N30" s="194">
        <v>0</v>
      </c>
    </row>
    <row r="31" spans="1:15" ht="14.25" customHeight="1">
      <c r="B31" s="30" t="s">
        <v>79</v>
      </c>
      <c r="C31" s="128">
        <f t="shared" si="7"/>
        <v>0</v>
      </c>
      <c r="D31" s="125">
        <v>0</v>
      </c>
      <c r="E31" s="59">
        <v>0</v>
      </c>
      <c r="F31" s="59">
        <v>0</v>
      </c>
      <c r="G31" s="59">
        <v>0</v>
      </c>
      <c r="H31" s="60">
        <f t="shared" si="9"/>
        <v>0</v>
      </c>
      <c r="I31" s="59">
        <v>0</v>
      </c>
      <c r="J31" s="59">
        <v>0</v>
      </c>
      <c r="K31" s="59">
        <v>0</v>
      </c>
      <c r="L31" s="59">
        <v>0</v>
      </c>
      <c r="M31" s="61">
        <v>0</v>
      </c>
      <c r="N31" s="194">
        <v>0</v>
      </c>
    </row>
    <row r="32" spans="1:15" ht="14.25" customHeight="1">
      <c r="B32" s="32" t="s">
        <v>77</v>
      </c>
      <c r="C32" s="130">
        <f t="shared" si="7"/>
        <v>0</v>
      </c>
      <c r="D32" s="126">
        <v>0</v>
      </c>
      <c r="E32" s="62">
        <v>0</v>
      </c>
      <c r="F32" s="62">
        <v>0</v>
      </c>
      <c r="G32" s="62">
        <v>0</v>
      </c>
      <c r="H32" s="63">
        <f t="shared" si="9"/>
        <v>0</v>
      </c>
      <c r="I32" s="62">
        <v>0</v>
      </c>
      <c r="J32" s="62">
        <v>0</v>
      </c>
      <c r="K32" s="62">
        <v>0</v>
      </c>
      <c r="L32" s="62">
        <v>0</v>
      </c>
      <c r="M32" s="64">
        <v>0</v>
      </c>
      <c r="N32" s="218">
        <v>0</v>
      </c>
    </row>
    <row r="35" spans="3:3" ht="17.25">
      <c r="C35" s="188"/>
    </row>
  </sheetData>
  <mergeCells count="1">
    <mergeCell ref="A14:A17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>
    <oddFooter xml:space="preserve">&amp;L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O34"/>
  <sheetViews>
    <sheetView view="pageBreakPreview" zoomScaleNormal="75" zoomScaleSheetLayoutView="100" workbookViewId="0">
      <pane xSplit="2" ySplit="3" topLeftCell="C4" activePane="bottomRight" state="frozen"/>
      <selection activeCell="E6" sqref="E6"/>
      <selection pane="topRight" activeCell="E6" sqref="E6"/>
      <selection pane="bottomLeft" activeCell="E6" sqref="E6"/>
      <selection pane="bottomRight" activeCell="B1" sqref="B1"/>
    </sheetView>
  </sheetViews>
  <sheetFormatPr defaultColWidth="8.140625" defaultRowHeight="12"/>
  <cols>
    <col min="1" max="1" width="7" customWidth="1"/>
    <col min="2" max="2" width="11" customWidth="1"/>
    <col min="3" max="13" width="10.85546875" customWidth="1"/>
    <col min="14" max="14" width="10.85546875" style="133" customWidth="1"/>
  </cols>
  <sheetData>
    <row r="1" spans="1:15" ht="17.25">
      <c r="B1" s="166" t="s">
        <v>105</v>
      </c>
      <c r="N1" s="205"/>
    </row>
    <row r="2" spans="1:15">
      <c r="C2" s="34" t="str">
        <f>IF(COUNT(周産期死亡3!C4,C4,周産期死亡7!C4,周産期死亡8!C4)=0,"",IF(AND(SUM(周産期死亡7!C4,周産期死亡8!C4)=周産期死亡6!C4,周産期死亡6!C4=周産期死亡3!C4),"","総数エラー"))</f>
        <v/>
      </c>
      <c r="D2" s="34" t="str">
        <f>IF(COUNT(周産期死亡3!D4,D4,周産期死亡7!D4,周産期死亡8!D4)=0,"",IF(AND(SUM(周産期死亡7!D4,周産期死亡8!D4)=周産期死亡6!D4,周産期死亡6!D4=周産期死亡3!D4),"","総数エラー"))</f>
        <v/>
      </c>
      <c r="E2" s="34" t="str">
        <f>IF(COUNT(周産期死亡3!E4,E4,周産期死亡7!E4,周産期死亡8!E4)=0,"",IF(AND(SUM(周産期死亡7!E4,周産期死亡8!E4)=周産期死亡6!E4,周産期死亡6!E4=周産期死亡3!E4),"","総数エラー"))</f>
        <v/>
      </c>
      <c r="F2" s="34" t="str">
        <f>IF(COUNT(周産期死亡3!F4,F4,周産期死亡7!F4,周産期死亡8!F4)=0,"",IF(AND(SUM(周産期死亡7!F4,周産期死亡8!F4)=周産期死亡6!F4,周産期死亡6!F4=周産期死亡3!F4),"","総数エラー"))</f>
        <v/>
      </c>
      <c r="G2" s="34" t="str">
        <f>IF(COUNT(周産期死亡3!G4,G4,周産期死亡7!G4,周産期死亡8!G4)=0,"",IF(AND(SUM(周産期死亡7!G4,周産期死亡8!G4)=周産期死亡6!G4,周産期死亡6!G4=周産期死亡3!G4),"","総数エラー"))</f>
        <v/>
      </c>
      <c r="H2" s="34" t="str">
        <f>IF(COUNT(周産期死亡3!H4,H4,周産期死亡7!H4,周産期死亡8!H4)=0,"",IF(AND(SUM(周産期死亡7!H4,周産期死亡8!H4)=周産期死亡6!H4,周産期死亡6!H4=周産期死亡3!H4),"","総数エラー"))</f>
        <v/>
      </c>
      <c r="I2" s="34" t="str">
        <f>IF(COUNT(周産期死亡3!I4,I4,周産期死亡7!I4,周産期死亡8!I4)=0,"",IF(AND(SUM(周産期死亡7!I4,周産期死亡8!I4)=周産期死亡6!I4,周産期死亡6!I4=周産期死亡3!I4),"","総数エラー"))</f>
        <v/>
      </c>
      <c r="J2" s="34" t="str">
        <f>IF(COUNT(周産期死亡3!J4,J4,周産期死亡7!J4,周産期死亡8!J4)=0,"",IF(AND(SUM(周産期死亡7!J4,周産期死亡8!J4)=周産期死亡6!J4,周産期死亡6!J4=周産期死亡3!J4),"","総数エラー"))</f>
        <v/>
      </c>
      <c r="K2" s="34" t="str">
        <f>IF(COUNT(周産期死亡3!K4,K4,周産期死亡7!K4,周産期死亡8!K4)=0,"",IF(AND(SUM(周産期死亡7!K4,周産期死亡8!K4)=周産期死亡6!K4,周産期死亡6!K4=周産期死亡3!K4),"","総数エラー"))</f>
        <v/>
      </c>
      <c r="L2" s="34" t="str">
        <f>IF(COUNT(周産期死亡3!L4,L4,周産期死亡7!L4,周産期死亡8!L4)=0,"",IF(AND(SUM(周産期死亡7!L4,周産期死亡8!L4)=周産期死亡6!L4,周産期死亡6!L4=周産期死亡3!L4),"","総数エラー"))</f>
        <v/>
      </c>
      <c r="M2" s="34" t="str">
        <f>IF(COUNT(周産期死亡3!M4,M4,周産期死亡7!M4,周産期死亡8!M4)=0,"",IF(AND(SUM(周産期死亡7!M4,周産期死亡8!M4)=周産期死亡6!M4,周産期死亡6!M4=周産期死亡3!M4),"","総数エラー"))</f>
        <v/>
      </c>
      <c r="N2" s="134" t="str">
        <f>周産期死亡3!N2</f>
        <v/>
      </c>
      <c r="O2" s="220"/>
    </row>
    <row r="3" spans="1:15" ht="40.5" customHeight="1">
      <c r="B3" s="27" t="s">
        <v>22</v>
      </c>
      <c r="C3" s="113" t="s">
        <v>0</v>
      </c>
      <c r="D3" s="109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5" t="s">
        <v>48</v>
      </c>
    </row>
    <row r="4" spans="1:15" ht="16.5" customHeight="1">
      <c r="B4" s="4" t="s">
        <v>29</v>
      </c>
      <c r="C4" s="127">
        <f>SUM(D4:G4,I4:M4)</f>
        <v>20</v>
      </c>
      <c r="D4" s="122">
        <f>IF(COUNT(D5:D10)=0,"―",SUM(D5:D10))</f>
        <v>11</v>
      </c>
      <c r="E4" s="51">
        <f t="shared" ref="E4:M4" si="0">IF(COUNT(E5:E10)=0,"―",SUM(E5:E10))</f>
        <v>2</v>
      </c>
      <c r="F4" s="51">
        <f t="shared" si="0"/>
        <v>1</v>
      </c>
      <c r="G4" s="51">
        <f t="shared" si="0"/>
        <v>3</v>
      </c>
      <c r="H4" s="51">
        <f>IF(COUNT(H5:H10)=0,"―",SUM(H5:H10))</f>
        <v>17</v>
      </c>
      <c r="I4" s="51">
        <f t="shared" si="0"/>
        <v>1</v>
      </c>
      <c r="J4" s="51">
        <f t="shared" si="0"/>
        <v>2</v>
      </c>
      <c r="K4" s="51">
        <f t="shared" si="0"/>
        <v>0</v>
      </c>
      <c r="L4" s="51">
        <f t="shared" si="0"/>
        <v>0</v>
      </c>
      <c r="M4" s="52">
        <f t="shared" si="0"/>
        <v>0</v>
      </c>
      <c r="N4" s="193">
        <v>1238</v>
      </c>
      <c r="O4" s="248"/>
    </row>
    <row r="5" spans="1:15" ht="16.5" customHeight="1">
      <c r="B5" s="6" t="s">
        <v>24</v>
      </c>
      <c r="C5" s="128">
        <f t="shared" ref="C5:C11" si="1">SUM(D5:G5,I5:M5)</f>
        <v>8</v>
      </c>
      <c r="D5" s="123">
        <f t="shared" ref="D5:D10" si="2">SUM(D14,D22)</f>
        <v>8</v>
      </c>
      <c r="E5" s="123">
        <f t="shared" ref="E5:G10" si="3">SUM(E14,E22)</f>
        <v>0</v>
      </c>
      <c r="F5" s="123">
        <f t="shared" si="3"/>
        <v>0</v>
      </c>
      <c r="G5" s="123">
        <f t="shared" si="3"/>
        <v>0</v>
      </c>
      <c r="H5" s="147">
        <f>SUM(D5:G5)</f>
        <v>8</v>
      </c>
      <c r="I5" s="123">
        <f t="shared" ref="I5:M8" si="4">SUM(I14,I22)</f>
        <v>0</v>
      </c>
      <c r="J5" s="123">
        <f t="shared" si="4"/>
        <v>0</v>
      </c>
      <c r="K5" s="123">
        <f t="shared" si="4"/>
        <v>0</v>
      </c>
      <c r="L5" s="53">
        <f t="shared" si="4"/>
        <v>0</v>
      </c>
      <c r="M5" s="54">
        <f t="shared" si="4"/>
        <v>0</v>
      </c>
      <c r="N5" s="194">
        <v>473</v>
      </c>
      <c r="O5" s="248"/>
    </row>
    <row r="6" spans="1:15" ht="16.5" customHeight="1">
      <c r="B6" s="6" t="s">
        <v>25</v>
      </c>
      <c r="C6" s="128">
        <f t="shared" si="1"/>
        <v>3</v>
      </c>
      <c r="D6" s="123">
        <f t="shared" si="2"/>
        <v>1</v>
      </c>
      <c r="E6" s="123">
        <f t="shared" si="3"/>
        <v>1</v>
      </c>
      <c r="F6" s="123">
        <f t="shared" si="3"/>
        <v>1</v>
      </c>
      <c r="G6" s="123">
        <f t="shared" si="3"/>
        <v>0</v>
      </c>
      <c r="H6" s="147">
        <f t="shared" ref="H6:H11" si="5">SUM(D6:G6)</f>
        <v>3</v>
      </c>
      <c r="I6" s="53">
        <f t="shared" si="4"/>
        <v>0</v>
      </c>
      <c r="J6" s="53">
        <f t="shared" si="4"/>
        <v>0</v>
      </c>
      <c r="K6" s="53">
        <f t="shared" si="4"/>
        <v>0</v>
      </c>
      <c r="L6" s="53">
        <f t="shared" si="4"/>
        <v>0</v>
      </c>
      <c r="M6" s="54">
        <f t="shared" si="4"/>
        <v>0</v>
      </c>
      <c r="N6" s="194">
        <v>1244</v>
      </c>
      <c r="O6" s="248"/>
    </row>
    <row r="7" spans="1:15" ht="16.5" customHeight="1">
      <c r="B7" s="28" t="s">
        <v>26</v>
      </c>
      <c r="C7" s="128">
        <f t="shared" si="1"/>
        <v>3</v>
      </c>
      <c r="D7" s="123">
        <f t="shared" si="2"/>
        <v>0</v>
      </c>
      <c r="E7" s="123">
        <f t="shared" si="3"/>
        <v>1</v>
      </c>
      <c r="F7" s="123">
        <f t="shared" si="3"/>
        <v>0</v>
      </c>
      <c r="G7" s="123">
        <f t="shared" si="3"/>
        <v>2</v>
      </c>
      <c r="H7" s="147">
        <f t="shared" si="5"/>
        <v>3</v>
      </c>
      <c r="I7" s="53">
        <f t="shared" si="4"/>
        <v>0</v>
      </c>
      <c r="J7" s="53">
        <f t="shared" si="4"/>
        <v>0</v>
      </c>
      <c r="K7" s="53">
        <f t="shared" si="4"/>
        <v>0</v>
      </c>
      <c r="L7" s="53">
        <f t="shared" si="4"/>
        <v>0</v>
      </c>
      <c r="M7" s="54">
        <f t="shared" si="4"/>
        <v>0</v>
      </c>
      <c r="N7" s="194">
        <v>1824</v>
      </c>
      <c r="O7" s="248"/>
    </row>
    <row r="8" spans="1:15" ht="16.5" customHeight="1">
      <c r="B8" s="28" t="s">
        <v>27</v>
      </c>
      <c r="C8" s="128">
        <f t="shared" si="1"/>
        <v>3</v>
      </c>
      <c r="D8" s="123">
        <f>SUM(D17,D25+1)</f>
        <v>2</v>
      </c>
      <c r="E8" s="123">
        <f t="shared" si="3"/>
        <v>0</v>
      </c>
      <c r="F8" s="123">
        <f t="shared" si="3"/>
        <v>0</v>
      </c>
      <c r="G8" s="123">
        <f t="shared" si="3"/>
        <v>1</v>
      </c>
      <c r="H8" s="147">
        <f t="shared" si="5"/>
        <v>3</v>
      </c>
      <c r="I8" s="53">
        <f t="shared" si="4"/>
        <v>0</v>
      </c>
      <c r="J8" s="53">
        <f t="shared" si="4"/>
        <v>0</v>
      </c>
      <c r="K8" s="53">
        <f t="shared" si="4"/>
        <v>0</v>
      </c>
      <c r="L8" s="53">
        <f t="shared" si="4"/>
        <v>0</v>
      </c>
      <c r="M8" s="54">
        <f t="shared" si="4"/>
        <v>0</v>
      </c>
      <c r="N8" s="194">
        <v>899</v>
      </c>
      <c r="O8" s="248"/>
    </row>
    <row r="9" spans="1:15" ht="16.5" customHeight="1">
      <c r="B9" s="6" t="s">
        <v>23</v>
      </c>
      <c r="C9" s="128">
        <f t="shared" si="1"/>
        <v>3</v>
      </c>
      <c r="D9" s="123">
        <f t="shared" si="2"/>
        <v>0</v>
      </c>
      <c r="E9" s="123">
        <f t="shared" si="3"/>
        <v>0</v>
      </c>
      <c r="F9" s="123">
        <f t="shared" si="3"/>
        <v>0</v>
      </c>
      <c r="G9" s="123">
        <f t="shared" si="3"/>
        <v>0</v>
      </c>
      <c r="H9" s="53">
        <f t="shared" si="5"/>
        <v>0</v>
      </c>
      <c r="I9" s="53">
        <f>SUM(I18,I26)</f>
        <v>1</v>
      </c>
      <c r="J9" s="53">
        <f>SUM(J18,J26)</f>
        <v>2</v>
      </c>
      <c r="K9" s="53">
        <f>SUM(K18,K26)</f>
        <v>0</v>
      </c>
      <c r="L9" s="53">
        <f t="shared" ref="K9:M10" si="6">SUM(L18,L26)</f>
        <v>0</v>
      </c>
      <c r="M9" s="54">
        <f t="shared" si="6"/>
        <v>0</v>
      </c>
      <c r="N9" s="194">
        <v>3026</v>
      </c>
      <c r="O9" s="248"/>
    </row>
    <row r="10" spans="1:15" ht="16.5" customHeight="1">
      <c r="B10" s="6" t="s">
        <v>28</v>
      </c>
      <c r="C10" s="128">
        <f t="shared" si="1"/>
        <v>0</v>
      </c>
      <c r="D10" s="123">
        <f t="shared" si="2"/>
        <v>0</v>
      </c>
      <c r="E10" s="123">
        <f t="shared" si="3"/>
        <v>0</v>
      </c>
      <c r="F10" s="123">
        <f t="shared" si="3"/>
        <v>0</v>
      </c>
      <c r="G10" s="123">
        <f t="shared" si="3"/>
        <v>0</v>
      </c>
      <c r="H10" s="53">
        <f t="shared" si="5"/>
        <v>0</v>
      </c>
      <c r="I10" s="53">
        <f>SUM(I19,I27)</f>
        <v>0</v>
      </c>
      <c r="J10" s="53">
        <f>SUM(J19,J27)</f>
        <v>0</v>
      </c>
      <c r="K10" s="53">
        <f t="shared" si="6"/>
        <v>0</v>
      </c>
      <c r="L10" s="53">
        <f t="shared" si="6"/>
        <v>0</v>
      </c>
      <c r="M10" s="54">
        <f t="shared" si="6"/>
        <v>0</v>
      </c>
      <c r="N10" s="195">
        <v>0</v>
      </c>
      <c r="O10" s="248"/>
    </row>
    <row r="11" spans="1:15" ht="21">
      <c r="B11" s="26" t="s">
        <v>31</v>
      </c>
      <c r="C11" s="234">
        <f t="shared" si="1"/>
        <v>1</v>
      </c>
      <c r="D11" s="235">
        <f>周産期死亡7!D11</f>
        <v>1</v>
      </c>
      <c r="E11" s="199">
        <f>周産期死亡7!E11</f>
        <v>0</v>
      </c>
      <c r="F11" s="199">
        <f>周産期死亡7!F11</f>
        <v>0</v>
      </c>
      <c r="G11" s="199">
        <f>周産期死亡7!G11</f>
        <v>0</v>
      </c>
      <c r="H11" s="236">
        <f t="shared" si="5"/>
        <v>1</v>
      </c>
      <c r="I11" s="199">
        <f>周産期死亡7!I11</f>
        <v>0</v>
      </c>
      <c r="J11" s="199">
        <f>周産期死亡7!J11</f>
        <v>0</v>
      </c>
      <c r="K11" s="199">
        <f>周産期死亡7!K11</f>
        <v>0</v>
      </c>
      <c r="L11" s="199">
        <f>周産期死亡7!L11</f>
        <v>0</v>
      </c>
      <c r="M11" s="200">
        <f>周産期死亡7!M11</f>
        <v>0</v>
      </c>
      <c r="N11" s="198">
        <v>242</v>
      </c>
      <c r="O11" s="248"/>
    </row>
    <row r="12" spans="1:15" ht="16.5" customHeight="1">
      <c r="A12" s="246"/>
      <c r="B12" s="8"/>
      <c r="C12" s="65" t="str">
        <f>IF(COUNT(周産期死亡3!C15,C13,周産期死亡7!C13,周産期死亡8!C12)=0,"",IF(AND(SUM(周産期死亡7!C13,周産期死亡8!C12)=周産期死亡6!C13,周産期死亡6!C13=周産期死亡3!C15),"","男数エラー"))</f>
        <v/>
      </c>
      <c r="D12" s="65" t="str">
        <f>IF(COUNT(周産期死亡3!D15,D13,周産期死亡7!D13,周産期死亡8!D12)=0,"",IF(AND(SUM(周産期死亡7!D13,周産期死亡8!D12)=周産期死亡6!D13,周産期死亡6!D13=周産期死亡3!D15),"","男数エラー"))</f>
        <v/>
      </c>
      <c r="E12" s="65" t="str">
        <f>IF(COUNT(周産期死亡3!E15,E13,周産期死亡7!E13,周産期死亡8!E12)=0,"",IF(AND(SUM(周産期死亡7!E13,周産期死亡8!E12)=周産期死亡6!E13,周産期死亡6!E13=周産期死亡3!E15),"","男数エラー"))</f>
        <v/>
      </c>
      <c r="F12" s="65" t="str">
        <f>IF(COUNT(周産期死亡3!F15,F13,周産期死亡7!F13,周産期死亡8!F12)=0,"",IF(AND(SUM(周産期死亡7!F13,周産期死亡8!F12)=周産期死亡6!F13,周産期死亡6!F13=周産期死亡3!F15),"","男数エラー"))</f>
        <v/>
      </c>
      <c r="G12" s="65" t="str">
        <f>IF(COUNT(周産期死亡3!G15,G13,周産期死亡7!G13,周産期死亡8!G12)=0,"",IF(AND(SUM(周産期死亡7!G13,周産期死亡8!G12)=周産期死亡6!G13,周産期死亡6!G13=周産期死亡3!G15),"","男数エラー"))</f>
        <v/>
      </c>
      <c r="H12" s="65" t="str">
        <f>IF(COUNT(周産期死亡3!H15,H13,周産期死亡7!H13,周産期死亡8!H12)=0,"",IF(AND(SUM(周産期死亡7!H13,周産期死亡8!H12)=周産期死亡6!H13,周産期死亡6!H13=周産期死亡3!H15),"","男数エラー"))</f>
        <v/>
      </c>
      <c r="I12" s="65" t="str">
        <f>IF(COUNT(周産期死亡3!I15,I13,周産期死亡7!I13,周産期死亡8!I12)=0,"",IF(AND(SUM(周産期死亡7!I13,周産期死亡8!I12)=周産期死亡6!I13,周産期死亡6!I13=周産期死亡3!I15),"","男数エラー"))</f>
        <v/>
      </c>
      <c r="J12" s="65" t="str">
        <f>IF(COUNT(周産期死亡3!J15,J13,周産期死亡7!J13,周産期死亡8!J12)=0,"",IF(AND(SUM(周産期死亡7!J13,周産期死亡8!J12)=周産期死亡6!J13,周産期死亡6!J13=周産期死亡3!J15),"","男数エラー"))</f>
        <v/>
      </c>
      <c r="K12" s="65" t="str">
        <f>IF(COUNT(周産期死亡3!K15,K13,周産期死亡7!K13,周産期死亡8!K12)=0,"",IF(AND(SUM(周産期死亡7!K13,周産期死亡8!K12)=周産期死亡6!K13,周産期死亡6!K13=周産期死亡3!K15),"","男数エラー"))</f>
        <v/>
      </c>
      <c r="L12" s="65" t="str">
        <f>IF(COUNT(周産期死亡3!L15,L13,周産期死亡7!L13,周産期死亡8!L12)=0,"",IF(AND(SUM(周産期死亡7!L13,周産期死亡8!L12)=周産期死亡6!L13,周産期死亡6!L13=周産期死亡3!L15),"","男数エラー"))</f>
        <v/>
      </c>
      <c r="M12" s="65" t="str">
        <f>IF(COUNT(周産期死亡3!M15,M13,周産期死亡7!M13,周産期死亡8!M12)=0,"",IF(AND(SUM(周産期死亡7!M13,周産期死亡8!M12)=周産期死亡6!M13,周産期死亡6!M13=周産期死亡3!M15),"","男数エラー"))</f>
        <v/>
      </c>
      <c r="N12" s="213" t="str">
        <f>周産期死亡3!N14</f>
        <v/>
      </c>
      <c r="O12" s="220"/>
    </row>
    <row r="13" spans="1:15" ht="16.5" customHeight="1">
      <c r="A13" s="246"/>
      <c r="B13" s="5" t="s">
        <v>4</v>
      </c>
      <c r="C13" s="129">
        <f t="shared" ref="C13:C19" si="7">SUM(D13:G13,I13:M13)</f>
        <v>10</v>
      </c>
      <c r="D13" s="124">
        <f t="shared" ref="D13:M13" si="8">IF(COUNT(D14:D19)=0,"―",SUM(D14:D19))</f>
        <v>4</v>
      </c>
      <c r="E13" s="57">
        <f t="shared" si="8"/>
        <v>2</v>
      </c>
      <c r="F13" s="57">
        <f t="shared" si="8"/>
        <v>1</v>
      </c>
      <c r="G13" s="57">
        <f t="shared" si="8"/>
        <v>1</v>
      </c>
      <c r="H13" s="57">
        <f t="shared" si="8"/>
        <v>8</v>
      </c>
      <c r="I13" s="57">
        <f t="shared" si="8"/>
        <v>0</v>
      </c>
      <c r="J13" s="57">
        <f t="shared" si="8"/>
        <v>2</v>
      </c>
      <c r="K13" s="57">
        <f t="shared" si="8"/>
        <v>0</v>
      </c>
      <c r="L13" s="57">
        <f t="shared" si="8"/>
        <v>0</v>
      </c>
      <c r="M13" s="58">
        <f t="shared" si="8"/>
        <v>0</v>
      </c>
      <c r="N13" s="196">
        <v>1492</v>
      </c>
    </row>
    <row r="14" spans="1:15" ht="16.5" customHeight="1">
      <c r="A14" s="246"/>
      <c r="B14" s="6" t="s">
        <v>24</v>
      </c>
      <c r="C14" s="128">
        <f t="shared" si="7"/>
        <v>4</v>
      </c>
      <c r="D14" s="152">
        <f>SUM(周産期死亡7!D14,周産期死亡8!D13)</f>
        <v>4</v>
      </c>
      <c r="E14" s="153">
        <f>SUM(周産期死亡7!E14,周産期死亡8!E13)</f>
        <v>0</v>
      </c>
      <c r="F14" s="153">
        <f>SUM(周産期死亡7!F14,周産期死亡8!F13)</f>
        <v>0</v>
      </c>
      <c r="G14" s="153">
        <f>SUM(周産期死亡7!G14,周産期死亡8!G13)</f>
        <v>0</v>
      </c>
      <c r="H14" s="154">
        <f>SUM(D14:G14)</f>
        <v>4</v>
      </c>
      <c r="I14" s="153">
        <f>SUM(周産期死亡7!I14,周産期死亡8!I13)</f>
        <v>0</v>
      </c>
      <c r="J14" s="66">
        <f>SUM(周産期死亡7!J14,周産期死亡8!J13)</f>
        <v>0</v>
      </c>
      <c r="K14" s="66">
        <f>SUM(周産期死亡7!K14,周産期死亡8!K13)</f>
        <v>0</v>
      </c>
      <c r="L14" s="66">
        <f>SUM(周産期死亡7!L14,周産期死亡8!L13)</f>
        <v>0</v>
      </c>
      <c r="M14" s="67">
        <f>SUM(周産期死亡7!M14,周産期死亡8!M13)</f>
        <v>0</v>
      </c>
      <c r="N14" s="194">
        <v>453</v>
      </c>
    </row>
    <row r="15" spans="1:15" ht="16.5" customHeight="1">
      <c r="A15" s="246"/>
      <c r="B15" s="6" t="s">
        <v>25</v>
      </c>
      <c r="C15" s="128">
        <f t="shared" si="7"/>
        <v>2</v>
      </c>
      <c r="D15" s="152">
        <f>SUM(周産期死亡7!D15,周産期死亡8!D14)</f>
        <v>0</v>
      </c>
      <c r="E15" s="153">
        <f>SUM(周産期死亡7!E15,周産期死亡8!E14)</f>
        <v>1</v>
      </c>
      <c r="F15" s="153">
        <f>SUM(周産期死亡7!F15,周産期死亡8!F14)</f>
        <v>1</v>
      </c>
      <c r="G15" s="153">
        <f>SUM(周産期死亡7!G15,周産期死亡8!G14)</f>
        <v>0</v>
      </c>
      <c r="H15" s="154">
        <f>SUM(D15:G15)</f>
        <v>2</v>
      </c>
      <c r="I15" s="153">
        <f>SUM(周産期死亡7!I15,周産期死亡8!I14)</f>
        <v>0</v>
      </c>
      <c r="J15" s="66">
        <f>SUM(周産期死亡7!J15,周産期死亡8!J14)</f>
        <v>0</v>
      </c>
      <c r="K15" s="66">
        <f>SUM(周産期死亡7!K15,周産期死亡8!K14)</f>
        <v>0</v>
      </c>
      <c r="L15" s="66">
        <f>SUM(周産期死亡7!L15,周産期死亡8!L14)</f>
        <v>0</v>
      </c>
      <c r="M15" s="67">
        <f>SUM(周産期死亡7!M15,周産期死亡8!M14)</f>
        <v>0</v>
      </c>
      <c r="N15" s="194">
        <v>1642</v>
      </c>
    </row>
    <row r="16" spans="1:15" ht="16.5" customHeight="1">
      <c r="B16" s="28" t="s">
        <v>26</v>
      </c>
      <c r="C16" s="128">
        <f t="shared" si="7"/>
        <v>2</v>
      </c>
      <c r="D16" s="131">
        <f>SUM(周産期死亡7!D16,周産期死亡8!D15)</f>
        <v>0</v>
      </c>
      <c r="E16" s="66">
        <f>SUM(周産期死亡7!E16,周産期死亡8!E15)</f>
        <v>1</v>
      </c>
      <c r="F16" s="153">
        <f>SUM(周産期死亡7!F16,周産期死亡8!F15)</f>
        <v>0</v>
      </c>
      <c r="G16" s="153">
        <f>SUM(周産期死亡7!G16,周産期死亡8!G15)</f>
        <v>1</v>
      </c>
      <c r="H16" s="154">
        <f>SUM(D16:G16)</f>
        <v>2</v>
      </c>
      <c r="I16" s="153">
        <f>SUM(周産期死亡7!I16,周産期死亡8!I15)</f>
        <v>0</v>
      </c>
      <c r="J16" s="66">
        <f>SUM(周産期死亡7!J16,周産期死亡8!J15)</f>
        <v>0</v>
      </c>
      <c r="K16" s="66">
        <f>SUM(周産期死亡7!K16,周産期死亡8!K15)</f>
        <v>0</v>
      </c>
      <c r="L16" s="66">
        <f>SUM(周産期死亡7!L16,周産期死亡8!L15)</f>
        <v>0</v>
      </c>
      <c r="M16" s="67">
        <f>SUM(周産期死亡7!M16,周産期死亡8!M15)</f>
        <v>0</v>
      </c>
      <c r="N16" s="194">
        <v>1721</v>
      </c>
    </row>
    <row r="17" spans="2:15" ht="16.5" customHeight="1">
      <c r="B17" s="28" t="s">
        <v>27</v>
      </c>
      <c r="C17" s="128">
        <f t="shared" si="7"/>
        <v>0</v>
      </c>
      <c r="D17" s="131">
        <f>SUM(周産期死亡7!D17,周産期死亡8!D16)</f>
        <v>0</v>
      </c>
      <c r="E17" s="66">
        <f>SUM(周産期死亡7!E17,周産期死亡8!E16)</f>
        <v>0</v>
      </c>
      <c r="F17" s="153">
        <f>SUM(周産期死亡7!F17,周産期死亡8!F16)</f>
        <v>0</v>
      </c>
      <c r="G17" s="66">
        <f>SUM(周産期死亡7!G17,周産期死亡8!G16)</f>
        <v>0</v>
      </c>
      <c r="H17" s="154">
        <f>SUM(D17:G17)</f>
        <v>0</v>
      </c>
      <c r="I17" s="153">
        <f>SUM(周産期死亡7!I17,周産期死亡8!I16)</f>
        <v>0</v>
      </c>
      <c r="J17" s="66">
        <f>SUM(周産期死亡7!J17,周産期死亡8!J16)</f>
        <v>0</v>
      </c>
      <c r="K17" s="66">
        <f>SUM(周産期死亡7!K17,周産期死亡8!K16)</f>
        <v>0</v>
      </c>
      <c r="L17" s="66">
        <f>SUM(周産期死亡7!L17,周産期死亡8!L16)</f>
        <v>0</v>
      </c>
      <c r="M17" s="67">
        <f>SUM(周産期死亡7!M17,周産期死亡8!M16)</f>
        <v>0</v>
      </c>
      <c r="N17" s="194">
        <v>0</v>
      </c>
    </row>
    <row r="18" spans="2:15" ht="16.5" customHeight="1">
      <c r="B18" s="6" t="s">
        <v>23</v>
      </c>
      <c r="C18" s="150">
        <f t="shared" si="7"/>
        <v>2</v>
      </c>
      <c r="D18" s="131">
        <f>SUM(周産期死亡7!D18,周産期死亡8!D17)</f>
        <v>0</v>
      </c>
      <c r="E18" s="66">
        <f>SUM(周産期死亡7!E18,周産期死亡8!E17)</f>
        <v>0</v>
      </c>
      <c r="F18" s="153">
        <f>SUM(周産期死亡7!F18,周産期死亡8!F17)</f>
        <v>0</v>
      </c>
      <c r="G18" s="66">
        <f>SUM(周産期死亡7!G18,周産期死亡8!G17)</f>
        <v>0</v>
      </c>
      <c r="H18" s="154">
        <f>SUM(D18:G18)</f>
        <v>0</v>
      </c>
      <c r="I18" s="153">
        <f>SUM(周産期死亡7!I18,周産期死亡8!I17)</f>
        <v>0</v>
      </c>
      <c r="J18" s="66">
        <f>SUM(周産期死亡7!J18,周産期死亡8!J17)</f>
        <v>2</v>
      </c>
      <c r="K18" s="66">
        <f>SUM(周産期死亡7!K18,周産期死亡8!K17)</f>
        <v>0</v>
      </c>
      <c r="L18" s="66">
        <f>SUM(周産期死亡7!L18,周産期死亡8!L17)</f>
        <v>0</v>
      </c>
      <c r="M18" s="67">
        <f>SUM(周産期死亡7!M18,周産期死亡8!M17)</f>
        <v>0</v>
      </c>
      <c r="N18" s="195">
        <v>3191</v>
      </c>
    </row>
    <row r="19" spans="2:15" ht="16.5" customHeight="1">
      <c r="B19" s="6" t="s">
        <v>28</v>
      </c>
      <c r="C19" s="128">
        <f t="shared" si="7"/>
        <v>0</v>
      </c>
      <c r="D19" s="131">
        <f>SUM(周産期死亡7!D19,周産期死亡8!D18)</f>
        <v>0</v>
      </c>
      <c r="E19" s="66">
        <f>SUM(周産期死亡7!E19,周産期死亡8!E18)</f>
        <v>0</v>
      </c>
      <c r="F19" s="153">
        <f>SUM(周産期死亡7!F19,周産期死亡8!F18)</f>
        <v>0</v>
      </c>
      <c r="G19" s="66">
        <f>SUM(周産期死亡7!G19,周産期死亡8!G18)</f>
        <v>0</v>
      </c>
      <c r="H19" s="154">
        <f>-SUM(D19:G19)</f>
        <v>0</v>
      </c>
      <c r="I19" s="153">
        <f>SUM(周産期死亡7!I19,周産期死亡8!I18)</f>
        <v>0</v>
      </c>
      <c r="J19" s="66">
        <f>SUM(周産期死亡7!J19,周産期死亡8!J18)</f>
        <v>0</v>
      </c>
      <c r="K19" s="66">
        <f>SUM(周産期死亡7!K19,周産期死亡8!K18)</f>
        <v>0</v>
      </c>
      <c r="L19" s="66">
        <f>SUM(周産期死亡7!L19,周産期死亡8!L18)</f>
        <v>0</v>
      </c>
      <c r="M19" s="67">
        <f>SUM(周産期死亡7!M19,周産期死亡8!M18)</f>
        <v>0</v>
      </c>
      <c r="N19" s="194">
        <v>0</v>
      </c>
    </row>
    <row r="20" spans="2:15" ht="16.5" customHeight="1">
      <c r="B20" s="8"/>
      <c r="C20" s="65" t="str">
        <f>IF(COUNT(周産期死亡3!C25,C21,周産期死亡7!C21,周産期死亡8!C20)=0,"",IF(AND(SUM(周産期死亡7!C21,周産期死亡8!C20)=周産期死亡6!C21,周産期死亡6!C21=周産期死亡3!C25),"","女数エラー"))</f>
        <v/>
      </c>
      <c r="D20" s="65" t="str">
        <f>IF(COUNT(周産期死亡3!D25,D21,周産期死亡7!D21,周産期死亡8!D20)=0,"",IF(AND(SUM(周産期死亡7!D21,周産期死亡8!D20)=周産期死亡6!D21,周産期死亡6!D21=周産期死亡3!D25),"","女数エラー"))</f>
        <v/>
      </c>
      <c r="E20" s="65" t="str">
        <f>IF(COUNT(周産期死亡3!E25,E21,周産期死亡7!E21,周産期死亡8!E20)=0,"",IF(AND(SUM(周産期死亡7!E21,周産期死亡8!E20)=周産期死亡6!E21,周産期死亡6!E21=周産期死亡3!E25),"","女数エラー"))</f>
        <v/>
      </c>
      <c r="F20" s="65" t="str">
        <f>IF(COUNT(周産期死亡3!F25,F21,周産期死亡7!F21,周産期死亡8!F20)=0,"",IF(AND(SUM(周産期死亡7!F21,周産期死亡8!F20)=周産期死亡6!F21,周産期死亡6!F21=周産期死亡3!F25),"","女数エラー"))</f>
        <v/>
      </c>
      <c r="G20" s="65" t="str">
        <f>IF(COUNT(周産期死亡3!G25,G21,周産期死亡7!G21,周産期死亡8!G20)=0,"",IF(AND(SUM(周産期死亡7!G21,周産期死亡8!G20)=周産期死亡6!G21,周産期死亡6!G21=周産期死亡3!G25),"","女数エラー"))</f>
        <v/>
      </c>
      <c r="H20" s="65" t="str">
        <f>IF(COUNT(周産期死亡3!H25,H21,周産期死亡7!H21,周産期死亡8!H20)=0,"",IF(AND(SUM(周産期死亡7!H21,周産期死亡8!H20)=周産期死亡6!H21,周産期死亡6!H21=周産期死亡3!H25),"","女数エラー"))</f>
        <v/>
      </c>
      <c r="I20" s="65" t="str">
        <f>IF(COUNT(周産期死亡3!I25,I21,周産期死亡7!I21,周産期死亡8!I20)=0,"",IF(AND(SUM(周産期死亡7!I21,周産期死亡8!I20)=周産期死亡6!I21,周産期死亡6!I21=周産期死亡3!I25),"","女数エラー"))</f>
        <v/>
      </c>
      <c r="J20" s="65" t="str">
        <f>IF(COUNT(周産期死亡3!J25,J21,周産期死亡7!J21,周産期死亡8!J20)=0,"",IF(AND(SUM(周産期死亡7!J21,周産期死亡8!J20)=周産期死亡6!J21,周産期死亡6!J21=周産期死亡3!J25),"","女数エラー"))</f>
        <v/>
      </c>
      <c r="K20" s="65" t="str">
        <f>IF(COUNT(周産期死亡3!K25,K21,周産期死亡7!K21,周産期死亡8!K20)=0,"",IF(AND(SUM(周産期死亡7!K21,周産期死亡8!K20)=周産期死亡6!K21,周産期死亡6!K21=周産期死亡3!K25),"","女数エラー"))</f>
        <v/>
      </c>
      <c r="L20" s="65" t="str">
        <f>IF(COUNT(周産期死亡3!L25,L21,周産期死亡7!L21,周産期死亡8!L20)=0,"",IF(AND(SUM(周産期死亡7!L21,周産期死亡8!L20)=周産期死亡6!L21,周産期死亡6!L21=周産期死亡3!L25),"","女数エラー"))</f>
        <v/>
      </c>
      <c r="M20" s="65" t="str">
        <f>IF(COUNT(周産期死亡3!M25,M21,周産期死亡7!M21,周産期死亡8!M20)=0,"",IF(AND(SUM(周産期死亡7!M21,周産期死亡8!M20)=周産期死亡6!M21,周産期死亡6!M21=周産期死亡3!M25),"","女数エラー"))</f>
        <v/>
      </c>
      <c r="N20" s="214" t="str">
        <f>周産期死亡3!N24</f>
        <v/>
      </c>
      <c r="O20" s="220"/>
    </row>
    <row r="21" spans="2:15" ht="16.5" customHeight="1">
      <c r="B21" s="5" t="s">
        <v>5</v>
      </c>
      <c r="C21" s="129">
        <f t="shared" ref="C21:C27" si="9">SUM(D21:G21,I21:M21)</f>
        <v>9</v>
      </c>
      <c r="D21" s="124">
        <f t="shared" ref="D21:M21" si="10">IF(COUNT(D22:D27)=0,"―",SUM(D22:D27))</f>
        <v>6</v>
      </c>
      <c r="E21" s="57">
        <f t="shared" si="10"/>
        <v>0</v>
      </c>
      <c r="F21" s="57">
        <f t="shared" si="10"/>
        <v>0</v>
      </c>
      <c r="G21" s="57">
        <f t="shared" si="10"/>
        <v>2</v>
      </c>
      <c r="H21" s="57">
        <f t="shared" si="10"/>
        <v>8</v>
      </c>
      <c r="I21" s="57">
        <f t="shared" si="10"/>
        <v>1</v>
      </c>
      <c r="J21" s="57">
        <f t="shared" si="10"/>
        <v>0</v>
      </c>
      <c r="K21" s="57">
        <f t="shared" si="10"/>
        <v>0</v>
      </c>
      <c r="L21" s="57">
        <f t="shared" si="10"/>
        <v>0</v>
      </c>
      <c r="M21" s="58">
        <f t="shared" si="10"/>
        <v>0</v>
      </c>
      <c r="N21" s="196">
        <v>1067</v>
      </c>
    </row>
    <row r="22" spans="2:15" ht="16.5" customHeight="1">
      <c r="B22" s="6" t="s">
        <v>24</v>
      </c>
      <c r="C22" s="150">
        <f t="shared" si="9"/>
        <v>4</v>
      </c>
      <c r="D22" s="152">
        <f>SUM(周産期死亡7!D22,周産期死亡8!D21)</f>
        <v>4</v>
      </c>
      <c r="E22" s="153">
        <f>SUM(周産期死亡7!E22,周産期死亡8!E21)</f>
        <v>0</v>
      </c>
      <c r="F22" s="153">
        <f>SUM(周産期死亡7!F22,周産期死亡8!F21)</f>
        <v>0</v>
      </c>
      <c r="G22" s="153">
        <f>SUM(周産期死亡7!G22,周産期死亡8!G21)</f>
        <v>0</v>
      </c>
      <c r="H22" s="154">
        <f t="shared" ref="H22:H27" si="11">SUM(D22:G22)</f>
        <v>4</v>
      </c>
      <c r="I22" s="153">
        <f>SUM(周産期死亡7!I22,周産期死亡8!I21)</f>
        <v>0</v>
      </c>
      <c r="J22" s="153">
        <f>SUM(周産期死亡7!J22,周産期死亡8!J21)</f>
        <v>0</v>
      </c>
      <c r="K22" s="66">
        <f>SUM(周産期死亡7!K22,周産期死亡8!K21)</f>
        <v>0</v>
      </c>
      <c r="L22" s="66">
        <f>SUM(周産期死亡7!L22,周産期死亡8!L21)</f>
        <v>0</v>
      </c>
      <c r="M22" s="67">
        <f>SUM(周産期死亡7!M22,周産期死亡8!M21)</f>
        <v>0</v>
      </c>
      <c r="N22" s="195">
        <v>494</v>
      </c>
    </row>
    <row r="23" spans="2:15" ht="16.5" customHeight="1">
      <c r="B23" s="6" t="s">
        <v>25</v>
      </c>
      <c r="C23" s="128">
        <f t="shared" si="9"/>
        <v>1</v>
      </c>
      <c r="D23" s="152">
        <f>SUM(周産期死亡7!D23,周産期死亡8!D22)</f>
        <v>1</v>
      </c>
      <c r="E23" s="153">
        <f>SUM(周産期死亡7!E23,周産期死亡8!E22)</f>
        <v>0</v>
      </c>
      <c r="F23" s="153">
        <f>SUM(周産期死亡7!F23,周産期死亡8!F22)</f>
        <v>0</v>
      </c>
      <c r="G23" s="153">
        <f>SUM(周産期死亡7!G23,周産期死亡8!G22)</f>
        <v>0</v>
      </c>
      <c r="H23" s="154">
        <f t="shared" si="11"/>
        <v>1</v>
      </c>
      <c r="I23" s="153">
        <f>SUM(周産期死亡7!I23,周産期死亡8!I22)</f>
        <v>0</v>
      </c>
      <c r="J23" s="153">
        <f>SUM(周産期死亡7!J23,周産期死亡8!J22)</f>
        <v>0</v>
      </c>
      <c r="K23" s="66">
        <f>SUM(周産期死亡7!K23,周産期死亡8!K22)</f>
        <v>0</v>
      </c>
      <c r="L23" s="66">
        <f>SUM(周産期死亡7!L23,周産期死亡8!L22)</f>
        <v>0</v>
      </c>
      <c r="M23" s="67">
        <f>SUM(周産期死亡7!M23,周産期死亡8!M22)</f>
        <v>0</v>
      </c>
      <c r="N23" s="194">
        <v>447</v>
      </c>
    </row>
    <row r="24" spans="2:15" ht="16.5" customHeight="1">
      <c r="B24" s="28" t="s">
        <v>26</v>
      </c>
      <c r="C24" s="128">
        <f t="shared" si="9"/>
        <v>1</v>
      </c>
      <c r="D24" s="131">
        <f>SUM(周産期死亡7!D24,周産期死亡8!D23)</f>
        <v>0</v>
      </c>
      <c r="E24" s="66">
        <f>SUM(周産期死亡7!E24,周産期死亡8!E23)</f>
        <v>0</v>
      </c>
      <c r="F24" s="153">
        <f>SUM(周産期死亡7!F24,周産期死亡8!F23)</f>
        <v>0</v>
      </c>
      <c r="G24" s="153">
        <f>SUM(周産期死亡7!G24,周産期死亡8!G23)</f>
        <v>1</v>
      </c>
      <c r="H24" s="154">
        <f t="shared" si="11"/>
        <v>1</v>
      </c>
      <c r="I24" s="66">
        <f>SUM(周産期死亡7!I24,周産期死亡8!I23)</f>
        <v>0</v>
      </c>
      <c r="J24" s="153">
        <f>SUM(周産期死亡7!J24,周産期死亡8!J23)</f>
        <v>0</v>
      </c>
      <c r="K24" s="66">
        <f>SUM(周産期死亡7!K24,周産期死亡8!K23)</f>
        <v>0</v>
      </c>
      <c r="L24" s="66">
        <f>SUM(周産期死亡7!L24,周産期死亡8!L23)</f>
        <v>0</v>
      </c>
      <c r="M24" s="67">
        <f>SUM(周産期死亡7!M24,周産期死亡8!M23)</f>
        <v>0</v>
      </c>
      <c r="N24" s="194">
        <v>2030</v>
      </c>
    </row>
    <row r="25" spans="2:15" ht="16.5" customHeight="1">
      <c r="B25" s="28" t="s">
        <v>27</v>
      </c>
      <c r="C25" s="128">
        <f t="shared" si="9"/>
        <v>2</v>
      </c>
      <c r="D25" s="131">
        <f>SUM(周産期死亡7!D25,周産期死亡8!D24)</f>
        <v>1</v>
      </c>
      <c r="E25" s="66">
        <f>SUM(周産期死亡7!E25,周産期死亡8!E24)</f>
        <v>0</v>
      </c>
      <c r="F25" s="153">
        <f>SUM(周産期死亡7!F25,周産期死亡8!F24)</f>
        <v>0</v>
      </c>
      <c r="G25" s="153">
        <f>SUM(周産期死亡7!G25,周産期死亡8!G24)</f>
        <v>1</v>
      </c>
      <c r="H25" s="154">
        <f t="shared" si="11"/>
        <v>2</v>
      </c>
      <c r="I25" s="153">
        <f>SUM(周産期死亡7!I25,周産期死亡8!I24)</f>
        <v>0</v>
      </c>
      <c r="J25" s="153">
        <f>SUM(周産期死亡7!J25,周産期死亡8!J24)</f>
        <v>0</v>
      </c>
      <c r="K25" s="66">
        <f>SUM(周産期死亡7!K25,周産期死亡8!K24)</f>
        <v>0</v>
      </c>
      <c r="L25" s="66">
        <f>SUM(周産期死亡7!L25,周産期死亡8!L24)</f>
        <v>0</v>
      </c>
      <c r="M25" s="67">
        <f>SUM(周産期死亡7!M25,周産期死亡8!M24)</f>
        <v>0</v>
      </c>
      <c r="N25" s="194">
        <v>1228</v>
      </c>
    </row>
    <row r="26" spans="2:15" ht="16.5" customHeight="1">
      <c r="B26" s="6" t="s">
        <v>23</v>
      </c>
      <c r="C26" s="128">
        <f t="shared" si="9"/>
        <v>1</v>
      </c>
      <c r="D26" s="131">
        <f>SUM(周産期死亡7!D26,周産期死亡8!D25)</f>
        <v>0</v>
      </c>
      <c r="E26" s="66">
        <f>SUM(周産期死亡7!E26,周産期死亡8!E25)</f>
        <v>0</v>
      </c>
      <c r="F26" s="66">
        <f>SUM(周産期死亡7!F26,周産期死亡8!F25)</f>
        <v>0</v>
      </c>
      <c r="G26" s="153">
        <f>SUM(周産期死亡7!G26,周産期死亡8!G25)</f>
        <v>0</v>
      </c>
      <c r="H26" s="60">
        <f t="shared" si="11"/>
        <v>0</v>
      </c>
      <c r="I26" s="66">
        <f>SUM(周産期死亡7!I26,周産期死亡8!I25)</f>
        <v>1</v>
      </c>
      <c r="J26" s="153">
        <f>SUM(周産期死亡7!J26,周産期死亡8!J25)</f>
        <v>0</v>
      </c>
      <c r="K26" s="66">
        <f>SUM(周産期死亡7!K26,周産期死亡8!K25)</f>
        <v>0</v>
      </c>
      <c r="L26" s="66">
        <f>SUM(周産期死亡7!L26,周産期死亡8!L25)</f>
        <v>0</v>
      </c>
      <c r="M26" s="67">
        <f>SUM(周産期死亡7!M26,周産期死亡8!M25)</f>
        <v>0</v>
      </c>
      <c r="N26" s="194">
        <v>2696</v>
      </c>
    </row>
    <row r="27" spans="2:15" ht="16.5" customHeight="1">
      <c r="B27" s="9" t="s">
        <v>28</v>
      </c>
      <c r="C27" s="130">
        <f t="shared" si="9"/>
        <v>0</v>
      </c>
      <c r="D27" s="132">
        <f>SUM(周産期死亡7!D27,周産期死亡8!D26)</f>
        <v>0</v>
      </c>
      <c r="E27" s="68">
        <f>SUM(周産期死亡7!E27,周産期死亡8!E26)</f>
        <v>0</v>
      </c>
      <c r="F27" s="68">
        <f>SUM(周産期死亡7!F27,周産期死亡8!F26)</f>
        <v>0</v>
      </c>
      <c r="G27" s="68">
        <f>SUM(周産期死亡7!G27,周産期死亡8!G26)</f>
        <v>0</v>
      </c>
      <c r="H27" s="63">
        <f t="shared" si="11"/>
        <v>0</v>
      </c>
      <c r="I27" s="68">
        <f>SUM(周産期死亡7!I27,周産期死亡8!I26)</f>
        <v>0</v>
      </c>
      <c r="J27" s="68">
        <f>SUM(周産期死亡7!J27,周産期死亡8!J26)</f>
        <v>0</v>
      </c>
      <c r="K27" s="68">
        <f>SUM(周産期死亡7!K27,周産期死亡8!K26)</f>
        <v>0</v>
      </c>
      <c r="L27" s="68">
        <f>SUM(周産期死亡7!L27,周産期死亡8!L26)</f>
        <v>0</v>
      </c>
      <c r="M27" s="69">
        <f>SUM(周産期死亡7!M27,周産期死亡8!M26)</f>
        <v>0</v>
      </c>
      <c r="N27" s="218">
        <v>0</v>
      </c>
    </row>
    <row r="30" spans="2:15" ht="17.25">
      <c r="C30" s="188"/>
    </row>
    <row r="32" spans="2:15" ht="17.25">
      <c r="C32" s="188"/>
    </row>
    <row r="34" spans="3:3" ht="17.25">
      <c r="C34" s="188"/>
    </row>
  </sheetData>
  <mergeCells count="2">
    <mergeCell ref="A12:A15"/>
    <mergeCell ref="O4:O11"/>
  </mergeCells>
  <phoneticPr fontId="1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blackAndWhite="1" r:id="rId1"/>
  <headerFooter alignWithMargins="0">
    <oddFooter xml:space="preserve">&amp;L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O32"/>
  <sheetViews>
    <sheetView view="pageBreakPreview" zoomScaleNormal="75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G11" sqref="G11"/>
    </sheetView>
  </sheetViews>
  <sheetFormatPr defaultColWidth="8.140625" defaultRowHeight="12"/>
  <cols>
    <col min="1" max="1" width="6.42578125" customWidth="1"/>
    <col min="2" max="2" width="11" customWidth="1"/>
    <col min="3" max="13" width="10.85546875" customWidth="1"/>
    <col min="14" max="14" width="10.85546875" style="133" customWidth="1"/>
  </cols>
  <sheetData>
    <row r="1" spans="1:15" ht="17.25">
      <c r="B1" s="166" t="s">
        <v>106</v>
      </c>
    </row>
    <row r="2" spans="1:15">
      <c r="C2" s="34" t="str">
        <f>周産期死亡4!C2</f>
        <v/>
      </c>
      <c r="D2" s="34" t="str">
        <f>周産期死亡4!D2</f>
        <v/>
      </c>
      <c r="E2" s="34" t="str">
        <f>周産期死亡4!E2</f>
        <v/>
      </c>
      <c r="F2" s="34" t="str">
        <f>周産期死亡4!F2</f>
        <v/>
      </c>
      <c r="G2" s="34" t="str">
        <f>周産期死亡4!G2</f>
        <v/>
      </c>
      <c r="H2" s="34" t="str">
        <f>周産期死亡4!H2</f>
        <v/>
      </c>
      <c r="I2" s="34" t="str">
        <f>周産期死亡4!I2</f>
        <v/>
      </c>
      <c r="J2" s="34" t="str">
        <f>周産期死亡4!J2</f>
        <v/>
      </c>
      <c r="K2" s="34" t="str">
        <f>周産期死亡4!K2</f>
        <v/>
      </c>
      <c r="L2" s="34" t="str">
        <f>周産期死亡4!L2</f>
        <v/>
      </c>
      <c r="M2" s="34" t="str">
        <f>周産期死亡4!M2</f>
        <v/>
      </c>
      <c r="N2" s="134" t="str">
        <f>周産期死亡4!N2</f>
        <v/>
      </c>
      <c r="O2" s="220"/>
    </row>
    <row r="3" spans="1:15" ht="40.5" customHeight="1">
      <c r="B3" s="27" t="s">
        <v>22</v>
      </c>
      <c r="C3" s="113" t="s">
        <v>0</v>
      </c>
      <c r="D3" s="109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5" t="s">
        <v>97</v>
      </c>
    </row>
    <row r="4" spans="1:15" ht="16.5" customHeight="1">
      <c r="B4" s="4" t="s">
        <v>3</v>
      </c>
      <c r="C4" s="127">
        <f>SUM(D4:G4,I4:M4)</f>
        <v>16</v>
      </c>
      <c r="D4" s="51">
        <f>SUM(D5:D10)</f>
        <v>9</v>
      </c>
      <c r="E4" s="51">
        <f>SUM(E5:E10)</f>
        <v>2</v>
      </c>
      <c r="F4" s="51">
        <f>SUM(F5:F10)</f>
        <v>0</v>
      </c>
      <c r="G4" s="51">
        <f>SUM(G5:G10)</f>
        <v>2</v>
      </c>
      <c r="H4" s="51">
        <f t="shared" ref="H4:H11" si="0">SUM(D4:G4)</f>
        <v>13</v>
      </c>
      <c r="I4" s="51">
        <f>SUM(I5:I10)</f>
        <v>1</v>
      </c>
      <c r="J4" s="51">
        <f>SUM(J5:J10)</f>
        <v>2</v>
      </c>
      <c r="K4" s="51">
        <f>SUM(K5:K10)</f>
        <v>0</v>
      </c>
      <c r="L4" s="51">
        <f>SUM(L5:L10)</f>
        <v>0</v>
      </c>
      <c r="M4" s="51">
        <f>SUM(M5:M10)</f>
        <v>0</v>
      </c>
      <c r="N4" s="196">
        <v>1230</v>
      </c>
      <c r="O4" s="248"/>
    </row>
    <row r="5" spans="1:15" ht="16.5" customHeight="1">
      <c r="B5" s="6" t="s">
        <v>24</v>
      </c>
      <c r="C5" s="150">
        <f t="shared" ref="C5:C10" si="1">SUM(D5:G5,I5:M5)</f>
        <v>7</v>
      </c>
      <c r="D5" s="123">
        <f t="shared" ref="D5:G10" si="2">SUM(D14,D22)</f>
        <v>7</v>
      </c>
      <c r="E5" s="53">
        <f t="shared" si="2"/>
        <v>0</v>
      </c>
      <c r="F5" s="53">
        <f t="shared" si="2"/>
        <v>0</v>
      </c>
      <c r="G5" s="53">
        <f t="shared" si="2"/>
        <v>0</v>
      </c>
      <c r="H5" s="53">
        <f t="shared" si="0"/>
        <v>7</v>
      </c>
      <c r="I5" s="53">
        <f>SUM(I14,I22)</f>
        <v>0</v>
      </c>
      <c r="J5" s="53">
        <f>SUM(J14,J22)</f>
        <v>0</v>
      </c>
      <c r="K5" s="53">
        <f>SUM(K14,K22)</f>
        <v>0</v>
      </c>
      <c r="L5" s="53">
        <f>SUM(L14,L22)</f>
        <v>0</v>
      </c>
      <c r="M5" s="54">
        <f>SUM(M14,M22)</f>
        <v>0</v>
      </c>
      <c r="N5" s="194">
        <v>490</v>
      </c>
      <c r="O5" s="248"/>
    </row>
    <row r="6" spans="1:15" ht="16.5" customHeight="1">
      <c r="B6" s="6" t="s">
        <v>25</v>
      </c>
      <c r="C6" s="150">
        <f t="shared" si="1"/>
        <v>1</v>
      </c>
      <c r="D6" s="123">
        <f t="shared" si="2"/>
        <v>0</v>
      </c>
      <c r="E6" s="53">
        <f t="shared" si="2"/>
        <v>1</v>
      </c>
      <c r="F6" s="53">
        <f t="shared" si="2"/>
        <v>0</v>
      </c>
      <c r="G6" s="53">
        <f t="shared" si="2"/>
        <v>0</v>
      </c>
      <c r="H6" s="53">
        <f t="shared" si="0"/>
        <v>1</v>
      </c>
      <c r="I6" s="53">
        <f t="shared" ref="I6:J10" si="3">SUM(I15,I23)</f>
        <v>0</v>
      </c>
      <c r="J6" s="53">
        <f t="shared" si="3"/>
        <v>0</v>
      </c>
      <c r="K6" s="53">
        <f t="shared" ref="K6:M10" si="4">SUM(K15,K23)</f>
        <v>0</v>
      </c>
      <c r="L6" s="53">
        <f t="shared" si="4"/>
        <v>0</v>
      </c>
      <c r="M6" s="54">
        <f t="shared" si="4"/>
        <v>0</v>
      </c>
      <c r="N6" s="194">
        <v>1350</v>
      </c>
      <c r="O6" s="248"/>
    </row>
    <row r="7" spans="1:15" ht="16.5" customHeight="1">
      <c r="B7" s="28" t="s">
        <v>26</v>
      </c>
      <c r="C7" s="150">
        <f t="shared" si="1"/>
        <v>3</v>
      </c>
      <c r="D7" s="123">
        <f t="shared" si="2"/>
        <v>0</v>
      </c>
      <c r="E7" s="53">
        <f t="shared" si="2"/>
        <v>1</v>
      </c>
      <c r="F7" s="53">
        <f t="shared" si="2"/>
        <v>0</v>
      </c>
      <c r="G7" s="53">
        <f t="shared" si="2"/>
        <v>2</v>
      </c>
      <c r="H7" s="53">
        <f t="shared" si="0"/>
        <v>3</v>
      </c>
      <c r="I7" s="53">
        <f t="shared" si="3"/>
        <v>0</v>
      </c>
      <c r="J7" s="53">
        <f t="shared" si="3"/>
        <v>0</v>
      </c>
      <c r="K7" s="53">
        <f t="shared" si="4"/>
        <v>0</v>
      </c>
      <c r="L7" s="53">
        <f t="shared" si="4"/>
        <v>0</v>
      </c>
      <c r="M7" s="54">
        <f t="shared" si="4"/>
        <v>0</v>
      </c>
      <c r="N7" s="194">
        <v>1824</v>
      </c>
      <c r="O7" s="248"/>
    </row>
    <row r="8" spans="1:15" ht="16.5" customHeight="1">
      <c r="B8" s="28" t="s">
        <v>27</v>
      </c>
      <c r="C8" s="150">
        <f t="shared" si="1"/>
        <v>2</v>
      </c>
      <c r="D8" s="123">
        <f>SUM(D17,D25+1)</f>
        <v>2</v>
      </c>
      <c r="E8" s="53">
        <f t="shared" si="2"/>
        <v>0</v>
      </c>
      <c r="F8" s="53">
        <f t="shared" si="2"/>
        <v>0</v>
      </c>
      <c r="G8" s="53">
        <f t="shared" si="2"/>
        <v>0</v>
      </c>
      <c r="H8" s="53">
        <f t="shared" si="0"/>
        <v>2</v>
      </c>
      <c r="I8" s="53">
        <f t="shared" si="3"/>
        <v>0</v>
      </c>
      <c r="J8" s="53">
        <f t="shared" si="3"/>
        <v>0</v>
      </c>
      <c r="K8" s="53">
        <f t="shared" si="4"/>
        <v>0</v>
      </c>
      <c r="L8" s="53">
        <f t="shared" si="4"/>
        <v>0</v>
      </c>
      <c r="M8" s="54">
        <f t="shared" si="4"/>
        <v>0</v>
      </c>
      <c r="N8" s="194">
        <v>176</v>
      </c>
      <c r="O8" s="248"/>
    </row>
    <row r="9" spans="1:15" ht="16.5" customHeight="1">
      <c r="B9" s="6" t="s">
        <v>23</v>
      </c>
      <c r="C9" s="150">
        <f t="shared" si="1"/>
        <v>3</v>
      </c>
      <c r="D9" s="123">
        <f t="shared" si="2"/>
        <v>0</v>
      </c>
      <c r="E9" s="53">
        <f t="shared" si="2"/>
        <v>0</v>
      </c>
      <c r="F9" s="53">
        <f t="shared" si="2"/>
        <v>0</v>
      </c>
      <c r="G9" s="53">
        <f t="shared" si="2"/>
        <v>0</v>
      </c>
      <c r="H9" s="53">
        <f t="shared" si="0"/>
        <v>0</v>
      </c>
      <c r="I9" s="53">
        <f t="shared" si="3"/>
        <v>1</v>
      </c>
      <c r="J9" s="53">
        <f t="shared" si="3"/>
        <v>2</v>
      </c>
      <c r="K9" s="53">
        <f t="shared" si="4"/>
        <v>0</v>
      </c>
      <c r="L9" s="53">
        <f t="shared" si="4"/>
        <v>0</v>
      </c>
      <c r="M9" s="54">
        <f t="shared" si="4"/>
        <v>0</v>
      </c>
      <c r="N9" s="194">
        <v>3026</v>
      </c>
      <c r="O9" s="248"/>
    </row>
    <row r="10" spans="1:15" ht="16.5" customHeight="1">
      <c r="B10" s="6" t="s">
        <v>28</v>
      </c>
      <c r="C10" s="150">
        <f t="shared" si="1"/>
        <v>0</v>
      </c>
      <c r="D10" s="123">
        <f t="shared" si="2"/>
        <v>0</v>
      </c>
      <c r="E10" s="53">
        <f t="shared" si="2"/>
        <v>0</v>
      </c>
      <c r="F10" s="53">
        <f t="shared" si="2"/>
        <v>0</v>
      </c>
      <c r="G10" s="53">
        <f t="shared" si="2"/>
        <v>0</v>
      </c>
      <c r="H10" s="53">
        <f t="shared" si="0"/>
        <v>0</v>
      </c>
      <c r="I10" s="53">
        <f t="shared" si="3"/>
        <v>0</v>
      </c>
      <c r="J10" s="53">
        <f t="shared" si="3"/>
        <v>0</v>
      </c>
      <c r="K10" s="53">
        <f t="shared" si="4"/>
        <v>0</v>
      </c>
      <c r="L10" s="53">
        <f t="shared" si="4"/>
        <v>0</v>
      </c>
      <c r="M10" s="54">
        <f t="shared" si="4"/>
        <v>0</v>
      </c>
      <c r="N10" s="194">
        <v>0</v>
      </c>
      <c r="O10" s="248"/>
    </row>
    <row r="11" spans="1:15" ht="21">
      <c r="B11" s="26" t="s">
        <v>32</v>
      </c>
      <c r="C11" s="237">
        <f>SUM(D11:G11,I11:M11)</f>
        <v>1</v>
      </c>
      <c r="D11" s="222">
        <v>1</v>
      </c>
      <c r="E11" s="222">
        <v>0</v>
      </c>
      <c r="F11" s="222">
        <v>0</v>
      </c>
      <c r="G11" s="222">
        <v>0</v>
      </c>
      <c r="H11" s="238">
        <f t="shared" si="0"/>
        <v>1</v>
      </c>
      <c r="I11" s="222">
        <v>0</v>
      </c>
      <c r="J11" s="222">
        <v>0</v>
      </c>
      <c r="K11" s="222">
        <v>0</v>
      </c>
      <c r="L11" s="222">
        <v>0</v>
      </c>
      <c r="M11" s="223">
        <v>0</v>
      </c>
      <c r="N11" s="239">
        <v>242</v>
      </c>
      <c r="O11" s="248"/>
    </row>
    <row r="12" spans="1:15" ht="16.5" customHeight="1">
      <c r="A12" s="246"/>
      <c r="B12" s="8"/>
      <c r="C12" s="70" t="str">
        <f>周産期死亡4!C14</f>
        <v/>
      </c>
      <c r="D12" s="70" t="str">
        <f>周産期死亡4!D14</f>
        <v/>
      </c>
      <c r="E12" s="70" t="str">
        <f>周産期死亡4!E14</f>
        <v/>
      </c>
      <c r="F12" s="70" t="str">
        <f>周産期死亡4!F14</f>
        <v/>
      </c>
      <c r="G12" s="70" t="str">
        <f>周産期死亡4!G14</f>
        <v/>
      </c>
      <c r="H12" s="70" t="str">
        <f>周産期死亡4!H14</f>
        <v/>
      </c>
      <c r="I12" s="70" t="str">
        <f>周産期死亡4!I14</f>
        <v/>
      </c>
      <c r="J12" s="70" t="str">
        <f>周産期死亡4!J14</f>
        <v/>
      </c>
      <c r="K12" s="70" t="str">
        <f>周産期死亡4!K14</f>
        <v/>
      </c>
      <c r="L12" s="70" t="str">
        <f>周産期死亡4!L14</f>
        <v/>
      </c>
      <c r="M12" s="70" t="str">
        <f>周産期死亡4!M14</f>
        <v/>
      </c>
      <c r="N12" s="137" t="str">
        <f>周産期死亡4!N14</f>
        <v/>
      </c>
      <c r="O12" s="220"/>
    </row>
    <row r="13" spans="1:15" ht="16.5" customHeight="1">
      <c r="A13" s="246"/>
      <c r="B13" s="5" t="s">
        <v>4</v>
      </c>
      <c r="C13" s="129">
        <f t="shared" ref="C13:C19" si="5">SUM(D13:G13,I13:M13)</f>
        <v>8</v>
      </c>
      <c r="D13" s="124">
        <f t="shared" ref="D13:M13" si="6">SUM(D14:D19)</f>
        <v>3</v>
      </c>
      <c r="E13" s="124">
        <f t="shared" si="6"/>
        <v>2</v>
      </c>
      <c r="F13" s="124">
        <f t="shared" si="6"/>
        <v>0</v>
      </c>
      <c r="G13" s="124">
        <f t="shared" si="6"/>
        <v>1</v>
      </c>
      <c r="H13" s="57">
        <f t="shared" si="6"/>
        <v>6</v>
      </c>
      <c r="I13" s="57">
        <f t="shared" si="6"/>
        <v>0</v>
      </c>
      <c r="J13" s="57">
        <f t="shared" si="6"/>
        <v>2</v>
      </c>
      <c r="K13" s="57">
        <f t="shared" si="6"/>
        <v>0</v>
      </c>
      <c r="L13" s="57">
        <f t="shared" si="6"/>
        <v>0</v>
      </c>
      <c r="M13" s="57">
        <f t="shared" si="6"/>
        <v>0</v>
      </c>
      <c r="N13" s="196">
        <v>1579</v>
      </c>
    </row>
    <row r="14" spans="1:15" ht="16.5" customHeight="1">
      <c r="A14" s="246"/>
      <c r="B14" s="6" t="s">
        <v>24</v>
      </c>
      <c r="C14" s="128">
        <f t="shared" si="5"/>
        <v>3</v>
      </c>
      <c r="D14" s="221">
        <v>3</v>
      </c>
      <c r="E14" s="148">
        <v>0</v>
      </c>
      <c r="F14" s="59">
        <v>0</v>
      </c>
      <c r="G14" s="59">
        <v>0</v>
      </c>
      <c r="H14" s="154">
        <f t="shared" ref="H14:H19" si="7">SUM(D14:G14)</f>
        <v>3</v>
      </c>
      <c r="I14" s="59">
        <v>0</v>
      </c>
      <c r="J14" s="59">
        <v>0</v>
      </c>
      <c r="K14" s="59">
        <v>0</v>
      </c>
      <c r="L14" s="59">
        <v>0</v>
      </c>
      <c r="M14" s="61">
        <v>0</v>
      </c>
      <c r="N14" s="194">
        <v>486</v>
      </c>
    </row>
    <row r="15" spans="1:15" ht="16.5" customHeight="1">
      <c r="A15" s="246"/>
      <c r="B15" s="6" t="s">
        <v>25</v>
      </c>
      <c r="C15" s="128">
        <f t="shared" si="5"/>
        <v>1</v>
      </c>
      <c r="D15" s="156">
        <v>0</v>
      </c>
      <c r="E15" s="148">
        <v>1</v>
      </c>
      <c r="F15" s="59">
        <v>0</v>
      </c>
      <c r="G15" s="59">
        <v>0</v>
      </c>
      <c r="H15" s="154">
        <f t="shared" si="7"/>
        <v>1</v>
      </c>
      <c r="I15" s="59">
        <v>0</v>
      </c>
      <c r="J15" s="59">
        <v>0</v>
      </c>
      <c r="K15" s="59">
        <v>0</v>
      </c>
      <c r="L15" s="59">
        <v>0</v>
      </c>
      <c r="M15" s="61">
        <v>0</v>
      </c>
      <c r="N15" s="194">
        <v>1350</v>
      </c>
    </row>
    <row r="16" spans="1:15" ht="16.5" customHeight="1">
      <c r="B16" s="28" t="s">
        <v>26</v>
      </c>
      <c r="C16" s="128">
        <f t="shared" si="5"/>
        <v>2</v>
      </c>
      <c r="D16" s="125">
        <v>0</v>
      </c>
      <c r="E16" s="59">
        <v>1</v>
      </c>
      <c r="F16" s="59">
        <v>0</v>
      </c>
      <c r="G16" s="148">
        <v>1</v>
      </c>
      <c r="H16" s="154">
        <f t="shared" si="7"/>
        <v>2</v>
      </c>
      <c r="I16" s="59">
        <v>0</v>
      </c>
      <c r="J16" s="59">
        <v>0</v>
      </c>
      <c r="K16" s="59">
        <v>0</v>
      </c>
      <c r="L16" s="59">
        <v>0</v>
      </c>
      <c r="M16" s="61">
        <v>0</v>
      </c>
      <c r="N16" s="194">
        <v>1721</v>
      </c>
    </row>
    <row r="17" spans="2:15" ht="16.5" customHeight="1">
      <c r="B17" s="28" t="s">
        <v>27</v>
      </c>
      <c r="C17" s="128">
        <f t="shared" si="5"/>
        <v>0</v>
      </c>
      <c r="D17" s="125">
        <v>0</v>
      </c>
      <c r="E17" s="59">
        <v>0</v>
      </c>
      <c r="F17" s="148">
        <v>0</v>
      </c>
      <c r="G17" s="59">
        <v>0</v>
      </c>
      <c r="H17" s="154">
        <f t="shared" si="7"/>
        <v>0</v>
      </c>
      <c r="I17" s="148">
        <v>0</v>
      </c>
      <c r="J17" s="59">
        <v>0</v>
      </c>
      <c r="K17" s="59">
        <v>0</v>
      </c>
      <c r="L17" s="59">
        <v>0</v>
      </c>
      <c r="M17" s="61">
        <v>0</v>
      </c>
      <c r="N17" s="194">
        <v>0</v>
      </c>
    </row>
    <row r="18" spans="2:15" ht="16.5" customHeight="1">
      <c r="B18" s="6" t="s">
        <v>23</v>
      </c>
      <c r="C18" s="128">
        <f t="shared" si="5"/>
        <v>2</v>
      </c>
      <c r="D18" s="125">
        <v>0</v>
      </c>
      <c r="E18" s="59">
        <v>0</v>
      </c>
      <c r="F18" s="59">
        <v>0</v>
      </c>
      <c r="G18" s="59">
        <v>0</v>
      </c>
      <c r="H18" s="154">
        <f t="shared" si="7"/>
        <v>0</v>
      </c>
      <c r="I18" s="59">
        <v>0</v>
      </c>
      <c r="J18" s="59">
        <v>2</v>
      </c>
      <c r="K18" s="59">
        <v>0</v>
      </c>
      <c r="L18" s="59">
        <v>0</v>
      </c>
      <c r="M18" s="61">
        <v>0</v>
      </c>
      <c r="N18" s="194">
        <v>3191</v>
      </c>
    </row>
    <row r="19" spans="2:15" ht="16.5" customHeight="1">
      <c r="B19" s="6" t="s">
        <v>28</v>
      </c>
      <c r="C19" s="128">
        <f t="shared" si="5"/>
        <v>0</v>
      </c>
      <c r="D19" s="125">
        <v>0</v>
      </c>
      <c r="E19" s="59">
        <v>0</v>
      </c>
      <c r="F19" s="59">
        <v>0</v>
      </c>
      <c r="G19" s="59">
        <v>0</v>
      </c>
      <c r="H19" s="154">
        <f t="shared" si="7"/>
        <v>0</v>
      </c>
      <c r="I19" s="59">
        <v>0</v>
      </c>
      <c r="J19" s="59">
        <v>0</v>
      </c>
      <c r="K19" s="59">
        <v>0</v>
      </c>
      <c r="L19" s="59">
        <v>0</v>
      </c>
      <c r="M19" s="61">
        <v>0</v>
      </c>
      <c r="N19" s="194">
        <v>0</v>
      </c>
    </row>
    <row r="20" spans="2:15" ht="16.5" customHeight="1">
      <c r="B20" s="8"/>
      <c r="C20" s="71" t="str">
        <f>周産期死亡4!C24</f>
        <v/>
      </c>
      <c r="D20" s="71" t="str">
        <f>周産期死亡4!D24</f>
        <v/>
      </c>
      <c r="E20" s="71" t="str">
        <f>周産期死亡4!E24</f>
        <v/>
      </c>
      <c r="F20" s="71" t="str">
        <f>周産期死亡4!F24</f>
        <v/>
      </c>
      <c r="G20" s="71" t="str">
        <f>周産期死亡4!G24</f>
        <v/>
      </c>
      <c r="H20" s="71" t="str">
        <f>周産期死亡4!H24</f>
        <v/>
      </c>
      <c r="I20" s="71" t="str">
        <f>周産期死亡4!I24</f>
        <v/>
      </c>
      <c r="J20" s="71" t="str">
        <f>周産期死亡4!J24</f>
        <v/>
      </c>
      <c r="K20" s="71" t="str">
        <f>周産期死亡4!K24</f>
        <v/>
      </c>
      <c r="L20" s="71" t="str">
        <f>周産期死亡4!L24</f>
        <v/>
      </c>
      <c r="M20" s="71" t="str">
        <f>周産期死亡4!M24</f>
        <v/>
      </c>
      <c r="N20" s="138" t="str">
        <f>周産期死亡4!N24</f>
        <v/>
      </c>
      <c r="O20" s="220"/>
    </row>
    <row r="21" spans="2:15" ht="16.5" customHeight="1">
      <c r="B21" s="5" t="s">
        <v>5</v>
      </c>
      <c r="C21" s="129">
        <f t="shared" ref="C21:C27" si="8">SUM(D21:G21,I21:M21)</f>
        <v>7</v>
      </c>
      <c r="D21" s="124">
        <f>SUM(D22:D27)</f>
        <v>5</v>
      </c>
      <c r="E21" s="124">
        <f t="shared" ref="E21:M21" si="9">SUM(E22:E27)</f>
        <v>0</v>
      </c>
      <c r="F21" s="124">
        <f t="shared" si="9"/>
        <v>0</v>
      </c>
      <c r="G21" s="124">
        <f t="shared" si="9"/>
        <v>1</v>
      </c>
      <c r="H21" s="124">
        <f>SUM(H22:H27)</f>
        <v>6</v>
      </c>
      <c r="I21" s="124">
        <f>SUM(I22:I27)</f>
        <v>1</v>
      </c>
      <c r="J21" s="124">
        <f>SUM(J22:J27)</f>
        <v>0</v>
      </c>
      <c r="K21" s="124">
        <f t="shared" si="9"/>
        <v>0</v>
      </c>
      <c r="L21" s="124">
        <f t="shared" si="9"/>
        <v>0</v>
      </c>
      <c r="M21" s="124">
        <f t="shared" si="9"/>
        <v>0</v>
      </c>
      <c r="N21" s="196">
        <v>973</v>
      </c>
    </row>
    <row r="22" spans="2:15" ht="16.5" customHeight="1">
      <c r="B22" s="6" t="s">
        <v>24</v>
      </c>
      <c r="C22" s="150">
        <f t="shared" si="8"/>
        <v>4</v>
      </c>
      <c r="D22" s="156">
        <v>4</v>
      </c>
      <c r="E22" s="148">
        <v>0</v>
      </c>
      <c r="F22" s="59">
        <v>0</v>
      </c>
      <c r="G22" s="59">
        <v>0</v>
      </c>
      <c r="H22" s="154">
        <f t="shared" ref="H22:H27" si="10">SUM(D22:G22)</f>
        <v>4</v>
      </c>
      <c r="I22" s="148">
        <v>0</v>
      </c>
      <c r="J22" s="59">
        <v>0</v>
      </c>
      <c r="K22" s="59">
        <v>0</v>
      </c>
      <c r="L22" s="59">
        <v>0</v>
      </c>
      <c r="M22" s="61">
        <v>0</v>
      </c>
      <c r="N22" s="194">
        <v>494</v>
      </c>
    </row>
    <row r="23" spans="2:15" ht="16.5" customHeight="1">
      <c r="B23" s="6" t="s">
        <v>25</v>
      </c>
      <c r="C23" s="150">
        <f t="shared" si="8"/>
        <v>0</v>
      </c>
      <c r="D23" s="156">
        <v>0</v>
      </c>
      <c r="E23" s="59">
        <v>0</v>
      </c>
      <c r="F23" s="59">
        <v>0</v>
      </c>
      <c r="G23" s="59">
        <v>0</v>
      </c>
      <c r="H23" s="154">
        <f t="shared" si="10"/>
        <v>0</v>
      </c>
      <c r="I23" s="59">
        <v>0</v>
      </c>
      <c r="J23" s="59">
        <v>0</v>
      </c>
      <c r="K23" s="59">
        <v>0</v>
      </c>
      <c r="L23" s="59">
        <v>0</v>
      </c>
      <c r="M23" s="61">
        <v>0</v>
      </c>
      <c r="N23" s="194">
        <v>0</v>
      </c>
    </row>
    <row r="24" spans="2:15" ht="16.5" customHeight="1">
      <c r="B24" s="28" t="s">
        <v>26</v>
      </c>
      <c r="C24" s="150">
        <f t="shared" si="8"/>
        <v>1</v>
      </c>
      <c r="D24" s="125">
        <v>0</v>
      </c>
      <c r="E24" s="59">
        <v>0</v>
      </c>
      <c r="F24" s="148">
        <v>0</v>
      </c>
      <c r="G24" s="148">
        <v>1</v>
      </c>
      <c r="H24" s="154">
        <f t="shared" si="10"/>
        <v>1</v>
      </c>
      <c r="I24" s="59">
        <v>0</v>
      </c>
      <c r="J24" s="59">
        <v>0</v>
      </c>
      <c r="K24" s="59">
        <v>0</v>
      </c>
      <c r="L24" s="59">
        <v>0</v>
      </c>
      <c r="M24" s="61">
        <v>0</v>
      </c>
      <c r="N24" s="194">
        <v>2030</v>
      </c>
    </row>
    <row r="25" spans="2:15" ht="16.5" customHeight="1">
      <c r="B25" s="28" t="s">
        <v>27</v>
      </c>
      <c r="C25" s="150">
        <f t="shared" si="8"/>
        <v>1</v>
      </c>
      <c r="D25" s="125">
        <v>1</v>
      </c>
      <c r="E25" s="59">
        <v>0</v>
      </c>
      <c r="F25" s="59">
        <v>0</v>
      </c>
      <c r="G25" s="148">
        <v>0</v>
      </c>
      <c r="H25" s="154">
        <f t="shared" si="10"/>
        <v>1</v>
      </c>
      <c r="I25" s="148">
        <v>0</v>
      </c>
      <c r="J25" s="59">
        <v>0</v>
      </c>
      <c r="K25" s="59">
        <v>0</v>
      </c>
      <c r="L25" s="59">
        <v>0</v>
      </c>
      <c r="M25" s="61">
        <v>0</v>
      </c>
      <c r="N25" s="194">
        <v>110</v>
      </c>
    </row>
    <row r="26" spans="2:15" ht="16.5" customHeight="1">
      <c r="B26" s="6" t="s">
        <v>23</v>
      </c>
      <c r="C26" s="150">
        <f t="shared" si="8"/>
        <v>1</v>
      </c>
      <c r="D26" s="125">
        <v>0</v>
      </c>
      <c r="E26" s="59">
        <v>0</v>
      </c>
      <c r="F26" s="59">
        <v>0</v>
      </c>
      <c r="G26" s="59">
        <v>0</v>
      </c>
      <c r="H26" s="154">
        <f t="shared" si="10"/>
        <v>0</v>
      </c>
      <c r="I26" s="59">
        <v>1</v>
      </c>
      <c r="J26" s="148">
        <v>0</v>
      </c>
      <c r="K26" s="59">
        <v>0</v>
      </c>
      <c r="L26" s="59">
        <v>0</v>
      </c>
      <c r="M26" s="61">
        <v>0</v>
      </c>
      <c r="N26" s="194">
        <v>2696</v>
      </c>
    </row>
    <row r="27" spans="2:15" ht="16.5" customHeight="1">
      <c r="B27" s="9" t="s">
        <v>28</v>
      </c>
      <c r="C27" s="130">
        <f t="shared" si="8"/>
        <v>0</v>
      </c>
      <c r="D27" s="126">
        <v>0</v>
      </c>
      <c r="E27" s="62">
        <v>0</v>
      </c>
      <c r="F27" s="62">
        <v>0</v>
      </c>
      <c r="G27" s="62">
        <v>0</v>
      </c>
      <c r="H27" s="206">
        <f t="shared" si="10"/>
        <v>0</v>
      </c>
      <c r="I27" s="62">
        <v>0</v>
      </c>
      <c r="J27" s="62">
        <v>0</v>
      </c>
      <c r="K27" s="62">
        <v>0</v>
      </c>
      <c r="L27" s="62">
        <v>0</v>
      </c>
      <c r="M27" s="64">
        <v>0</v>
      </c>
      <c r="N27" s="197">
        <v>0</v>
      </c>
    </row>
    <row r="30" spans="2:15" ht="17.25">
      <c r="C30" s="188"/>
    </row>
    <row r="32" spans="2:15" ht="17.25">
      <c r="C32" s="188"/>
    </row>
  </sheetData>
  <mergeCells count="2">
    <mergeCell ref="A12:A15"/>
    <mergeCell ref="O4:O11"/>
  </mergeCells>
  <phoneticPr fontId="1"/>
  <printOptions horizontalCentered="1" verticalCentered="1"/>
  <pageMargins left="0.51181102362204722" right="0.78740157480314965" top="0.98425196850393704" bottom="0.98425196850393704" header="0.51181102362204722" footer="0.51181102362204722"/>
  <pageSetup paperSize="9" orientation="landscape" blackAndWhite="1" r:id="rId1"/>
  <headerFooter alignWithMargins="0">
    <oddFooter xml:space="preserve">&amp;L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O29"/>
  <sheetViews>
    <sheetView view="pageBreakPreview" zoomScaleNormal="75" zoomScaleSheetLayoutView="100" workbookViewId="0">
      <pane xSplit="2" ySplit="3" topLeftCell="C4" activePane="bottomRight" state="frozen"/>
      <selection activeCell="E6" sqref="E6"/>
      <selection pane="topRight" activeCell="E6" sqref="E6"/>
      <selection pane="bottomLeft" activeCell="E6" sqref="E6"/>
      <selection pane="bottomRight" activeCell="D11" sqref="D11"/>
    </sheetView>
  </sheetViews>
  <sheetFormatPr defaultColWidth="8.140625" defaultRowHeight="12"/>
  <cols>
    <col min="1" max="1" width="6" customWidth="1"/>
    <col min="2" max="2" width="11" customWidth="1"/>
    <col min="3" max="13" width="10.85546875" customWidth="1"/>
    <col min="14" max="14" width="10.85546875" style="133" customWidth="1"/>
  </cols>
  <sheetData>
    <row r="1" spans="1:15" ht="17.25">
      <c r="B1" s="166" t="s">
        <v>107</v>
      </c>
    </row>
    <row r="2" spans="1:15">
      <c r="C2" s="55" t="str">
        <f>周産期死亡5!C2</f>
        <v/>
      </c>
      <c r="D2" s="55" t="str">
        <f>周産期死亡5!D2</f>
        <v/>
      </c>
      <c r="E2" s="55" t="str">
        <f>周産期死亡5!E2</f>
        <v/>
      </c>
      <c r="F2" s="55" t="str">
        <f>周産期死亡5!F2</f>
        <v/>
      </c>
      <c r="G2" s="55" t="str">
        <f>周産期死亡5!G2</f>
        <v/>
      </c>
      <c r="H2" s="55" t="str">
        <f>周産期死亡5!H2</f>
        <v/>
      </c>
      <c r="I2" s="55" t="str">
        <f>周産期死亡5!I2</f>
        <v/>
      </c>
      <c r="J2" s="55" t="str">
        <f>周産期死亡5!J2</f>
        <v/>
      </c>
      <c r="K2" s="55" t="str">
        <f>周産期死亡5!K2</f>
        <v/>
      </c>
      <c r="L2" s="55" t="str">
        <f>周産期死亡5!L2</f>
        <v/>
      </c>
      <c r="M2" s="55" t="str">
        <f>周産期死亡5!M2</f>
        <v/>
      </c>
      <c r="N2" s="139" t="str">
        <f>周産期死亡5!N2</f>
        <v/>
      </c>
      <c r="O2" s="220"/>
    </row>
    <row r="3" spans="1:15" ht="40.5" customHeight="1">
      <c r="B3" s="27" t="s">
        <v>22</v>
      </c>
      <c r="C3" s="113" t="s">
        <v>0</v>
      </c>
      <c r="D3" s="109" t="s">
        <v>1</v>
      </c>
      <c r="E3" s="2" t="s">
        <v>34</v>
      </c>
      <c r="F3" s="2" t="s">
        <v>35</v>
      </c>
      <c r="G3" s="2" t="s">
        <v>36</v>
      </c>
      <c r="H3" s="2" t="s">
        <v>33</v>
      </c>
      <c r="I3" s="2" t="s">
        <v>37</v>
      </c>
      <c r="J3" s="2" t="s">
        <v>38</v>
      </c>
      <c r="K3" s="2" t="s">
        <v>39</v>
      </c>
      <c r="L3" s="2" t="s">
        <v>30</v>
      </c>
      <c r="M3" s="3" t="s">
        <v>2</v>
      </c>
      <c r="N3" s="135" t="s">
        <v>48</v>
      </c>
    </row>
    <row r="4" spans="1:15" ht="17.25" customHeight="1">
      <c r="B4" s="4" t="s">
        <v>3</v>
      </c>
      <c r="C4" s="127">
        <f>SUM(D4:G4,I4:M4)</f>
        <v>4</v>
      </c>
      <c r="D4" s="122">
        <f t="shared" ref="D4:M4" si="0">SUM(D5:D10)</f>
        <v>2</v>
      </c>
      <c r="E4" s="51">
        <f t="shared" si="0"/>
        <v>0</v>
      </c>
      <c r="F4" s="51">
        <f t="shared" si="0"/>
        <v>1</v>
      </c>
      <c r="G4" s="51">
        <f t="shared" si="0"/>
        <v>1</v>
      </c>
      <c r="H4" s="51">
        <f t="shared" ref="H4:H10" si="1">SUM(D4:G4)</f>
        <v>4</v>
      </c>
      <c r="I4" s="51">
        <f t="shared" si="0"/>
        <v>0</v>
      </c>
      <c r="J4" s="51">
        <f t="shared" si="0"/>
        <v>0</v>
      </c>
      <c r="K4" s="51">
        <f t="shared" si="0"/>
        <v>0</v>
      </c>
      <c r="L4" s="51">
        <f t="shared" si="0"/>
        <v>0</v>
      </c>
      <c r="M4" s="52">
        <f t="shared" si="0"/>
        <v>0</v>
      </c>
      <c r="N4" s="196">
        <v>1270</v>
      </c>
    </row>
    <row r="5" spans="1:15" ht="17.25" customHeight="1">
      <c r="B5" s="6" t="s">
        <v>24</v>
      </c>
      <c r="C5" s="128">
        <f t="shared" ref="C5:C10" si="2">SUM(D5:G5,I5:M5)</f>
        <v>1</v>
      </c>
      <c r="D5" s="151">
        <f>SUM(D13,D21)</f>
        <v>1</v>
      </c>
      <c r="E5" s="53">
        <f t="shared" ref="E5:M5" si="3">SUM(E13,E21)</f>
        <v>0</v>
      </c>
      <c r="F5" s="53">
        <f t="shared" si="3"/>
        <v>0</v>
      </c>
      <c r="G5" s="53">
        <f t="shared" si="3"/>
        <v>0</v>
      </c>
      <c r="H5" s="147">
        <f t="shared" si="1"/>
        <v>1</v>
      </c>
      <c r="I5" s="53">
        <f t="shared" si="3"/>
        <v>0</v>
      </c>
      <c r="J5" s="53">
        <f t="shared" si="3"/>
        <v>0</v>
      </c>
      <c r="K5" s="53">
        <f t="shared" si="3"/>
        <v>0</v>
      </c>
      <c r="L5" s="53">
        <f t="shared" si="3"/>
        <v>0</v>
      </c>
      <c r="M5" s="53">
        <f t="shared" si="3"/>
        <v>0</v>
      </c>
      <c r="N5" s="194">
        <v>354</v>
      </c>
      <c r="O5" s="55"/>
    </row>
    <row r="6" spans="1:15" ht="17.25" customHeight="1">
      <c r="B6" s="6" t="s">
        <v>25</v>
      </c>
      <c r="C6" s="128">
        <f t="shared" si="2"/>
        <v>2</v>
      </c>
      <c r="D6" s="123">
        <f>SUM(D14,D22)</f>
        <v>1</v>
      </c>
      <c r="E6" s="53">
        <f>SUM(E14,E22)</f>
        <v>0</v>
      </c>
      <c r="F6" s="53">
        <f>SUM(F14,F22)</f>
        <v>1</v>
      </c>
      <c r="G6" s="53">
        <f t="shared" ref="D6:G10" si="4">SUM(G14,G22)</f>
        <v>0</v>
      </c>
      <c r="H6" s="53">
        <f t="shared" si="1"/>
        <v>2</v>
      </c>
      <c r="I6" s="53">
        <f t="shared" ref="I6:M10" si="5">SUM(I14,I22)</f>
        <v>0</v>
      </c>
      <c r="J6" s="53">
        <f t="shared" si="5"/>
        <v>0</v>
      </c>
      <c r="K6" s="53">
        <f t="shared" si="5"/>
        <v>0</v>
      </c>
      <c r="L6" s="53">
        <f t="shared" si="5"/>
        <v>0</v>
      </c>
      <c r="M6" s="53">
        <f t="shared" si="5"/>
        <v>0</v>
      </c>
      <c r="N6" s="194">
        <v>1191</v>
      </c>
      <c r="O6" s="55"/>
    </row>
    <row r="7" spans="1:15" ht="17.25" customHeight="1">
      <c r="B7" s="28" t="s">
        <v>26</v>
      </c>
      <c r="C7" s="128">
        <f t="shared" si="2"/>
        <v>0</v>
      </c>
      <c r="D7" s="123">
        <f t="shared" si="4"/>
        <v>0</v>
      </c>
      <c r="E7" s="53">
        <f t="shared" si="4"/>
        <v>0</v>
      </c>
      <c r="F7" s="53">
        <f t="shared" si="4"/>
        <v>0</v>
      </c>
      <c r="G7" s="53">
        <f t="shared" si="4"/>
        <v>0</v>
      </c>
      <c r="H7" s="53">
        <f t="shared" si="1"/>
        <v>0</v>
      </c>
      <c r="I7" s="53">
        <f t="shared" si="5"/>
        <v>0</v>
      </c>
      <c r="J7" s="53">
        <f t="shared" si="5"/>
        <v>0</v>
      </c>
      <c r="K7" s="53">
        <f t="shared" si="5"/>
        <v>0</v>
      </c>
      <c r="L7" s="53">
        <f t="shared" si="5"/>
        <v>0</v>
      </c>
      <c r="M7" s="53">
        <f t="shared" si="5"/>
        <v>0</v>
      </c>
      <c r="N7" s="194">
        <v>0</v>
      </c>
      <c r="O7" s="55"/>
    </row>
    <row r="8" spans="1:15" ht="17.25" customHeight="1">
      <c r="B8" s="28" t="s">
        <v>27</v>
      </c>
      <c r="C8" s="128">
        <f t="shared" si="2"/>
        <v>1</v>
      </c>
      <c r="D8" s="123">
        <f t="shared" si="4"/>
        <v>0</v>
      </c>
      <c r="E8" s="53">
        <f t="shared" si="4"/>
        <v>0</v>
      </c>
      <c r="F8" s="53">
        <f t="shared" si="4"/>
        <v>0</v>
      </c>
      <c r="G8" s="53">
        <f t="shared" si="4"/>
        <v>1</v>
      </c>
      <c r="H8" s="147">
        <f t="shared" si="1"/>
        <v>1</v>
      </c>
      <c r="I8" s="53">
        <f t="shared" si="5"/>
        <v>0</v>
      </c>
      <c r="J8" s="53">
        <f t="shared" si="5"/>
        <v>0</v>
      </c>
      <c r="K8" s="53">
        <f t="shared" si="5"/>
        <v>0</v>
      </c>
      <c r="L8" s="53">
        <f t="shared" si="5"/>
        <v>0</v>
      </c>
      <c r="M8" s="53">
        <f t="shared" si="5"/>
        <v>0</v>
      </c>
      <c r="N8" s="194">
        <v>2345</v>
      </c>
      <c r="O8" s="55"/>
    </row>
    <row r="9" spans="1:15" ht="17.25" customHeight="1">
      <c r="B9" s="6" t="s">
        <v>23</v>
      </c>
      <c r="C9" s="128">
        <f t="shared" si="2"/>
        <v>0</v>
      </c>
      <c r="D9" s="123">
        <f t="shared" si="4"/>
        <v>0</v>
      </c>
      <c r="E9" s="53">
        <f t="shared" si="4"/>
        <v>0</v>
      </c>
      <c r="F9" s="53">
        <f t="shared" si="4"/>
        <v>0</v>
      </c>
      <c r="G9" s="53">
        <f t="shared" si="4"/>
        <v>0</v>
      </c>
      <c r="H9" s="53">
        <f t="shared" si="1"/>
        <v>0</v>
      </c>
      <c r="I9" s="53">
        <f t="shared" si="5"/>
        <v>0</v>
      </c>
      <c r="J9" s="53">
        <f t="shared" si="5"/>
        <v>0</v>
      </c>
      <c r="K9" s="53">
        <f t="shared" si="5"/>
        <v>0</v>
      </c>
      <c r="L9" s="53">
        <f t="shared" si="5"/>
        <v>0</v>
      </c>
      <c r="M9" s="53">
        <f t="shared" si="5"/>
        <v>0</v>
      </c>
      <c r="N9" s="194">
        <v>0</v>
      </c>
      <c r="O9" s="55"/>
    </row>
    <row r="10" spans="1:15" ht="17.25" customHeight="1">
      <c r="B10" s="6" t="s">
        <v>28</v>
      </c>
      <c r="C10" s="128">
        <f t="shared" si="2"/>
        <v>0</v>
      </c>
      <c r="D10" s="123">
        <f t="shared" si="4"/>
        <v>0</v>
      </c>
      <c r="E10" s="53">
        <f t="shared" si="4"/>
        <v>0</v>
      </c>
      <c r="F10" s="53">
        <f t="shared" si="4"/>
        <v>0</v>
      </c>
      <c r="G10" s="53">
        <f t="shared" si="4"/>
        <v>0</v>
      </c>
      <c r="H10" s="53">
        <f t="shared" si="1"/>
        <v>0</v>
      </c>
      <c r="I10" s="53">
        <f t="shared" si="5"/>
        <v>0</v>
      </c>
      <c r="J10" s="53">
        <f t="shared" si="5"/>
        <v>0</v>
      </c>
      <c r="K10" s="53">
        <f t="shared" si="5"/>
        <v>0</v>
      </c>
      <c r="L10" s="53">
        <f t="shared" si="5"/>
        <v>0</v>
      </c>
      <c r="M10" s="53">
        <f t="shared" si="5"/>
        <v>0</v>
      </c>
      <c r="N10" s="195">
        <v>0</v>
      </c>
      <c r="O10" s="55"/>
    </row>
    <row r="11" spans="1:15" ht="17.25" customHeight="1">
      <c r="B11" s="8"/>
      <c r="C11" s="56" t="str">
        <f>周産期死亡5!C13</f>
        <v/>
      </c>
      <c r="D11" s="56" t="str">
        <f>周産期死亡5!D13</f>
        <v/>
      </c>
      <c r="E11" s="56" t="str">
        <f>周産期死亡5!E13</f>
        <v/>
      </c>
      <c r="F11" s="56" t="str">
        <f>周産期死亡5!F13</f>
        <v/>
      </c>
      <c r="G11" s="56" t="str">
        <f>周産期死亡5!G13</f>
        <v/>
      </c>
      <c r="H11" s="56" t="str">
        <f>周産期死亡5!H13</f>
        <v/>
      </c>
      <c r="I11" s="56" t="str">
        <f>周産期死亡5!I13</f>
        <v/>
      </c>
      <c r="J11" s="56" t="str">
        <f>周産期死亡5!J13</f>
        <v/>
      </c>
      <c r="K11" s="56" t="str">
        <f>周産期死亡5!K13</f>
        <v/>
      </c>
      <c r="L11" s="56" t="str">
        <f>周産期死亡5!L13</f>
        <v/>
      </c>
      <c r="M11" s="56" t="str">
        <f>周産期死亡5!M13</f>
        <v/>
      </c>
      <c r="N11" s="140" t="str">
        <f>周産期死亡5!N13</f>
        <v/>
      </c>
      <c r="O11" s="220"/>
    </row>
    <row r="12" spans="1:15" ht="17.25" customHeight="1">
      <c r="B12" s="5" t="s">
        <v>4</v>
      </c>
      <c r="C12" s="129">
        <f t="shared" ref="C12:C18" si="6">SUM(D12:G12,I12:M12)</f>
        <v>2</v>
      </c>
      <c r="D12" s="124">
        <f t="shared" ref="D12:M12" si="7">SUM(D13:D18)</f>
        <v>1</v>
      </c>
      <c r="E12" s="57">
        <f t="shared" si="7"/>
        <v>0</v>
      </c>
      <c r="F12" s="57">
        <f t="shared" si="7"/>
        <v>1</v>
      </c>
      <c r="G12" s="57">
        <f t="shared" si="7"/>
        <v>0</v>
      </c>
      <c r="H12" s="57">
        <f t="shared" si="7"/>
        <v>2</v>
      </c>
      <c r="I12" s="57">
        <f t="shared" si="7"/>
        <v>0</v>
      </c>
      <c r="J12" s="57">
        <f t="shared" si="7"/>
        <v>0</v>
      </c>
      <c r="K12" s="57">
        <f t="shared" si="7"/>
        <v>0</v>
      </c>
      <c r="L12" s="57">
        <f t="shared" si="7"/>
        <v>0</v>
      </c>
      <c r="M12" s="58">
        <f t="shared" si="7"/>
        <v>0</v>
      </c>
      <c r="N12" s="196">
        <v>1144</v>
      </c>
    </row>
    <row r="13" spans="1:15" ht="17.25" customHeight="1">
      <c r="A13" s="246"/>
      <c r="B13" s="6" t="s">
        <v>24</v>
      </c>
      <c r="C13" s="128">
        <f t="shared" si="6"/>
        <v>1</v>
      </c>
      <c r="D13" s="125">
        <v>1</v>
      </c>
      <c r="E13" s="59">
        <v>0</v>
      </c>
      <c r="F13" s="59">
        <v>0</v>
      </c>
      <c r="G13" s="59">
        <v>0</v>
      </c>
      <c r="H13" s="154">
        <f t="shared" ref="H13:H18" si="8">SUM(D13:G13)</f>
        <v>1</v>
      </c>
      <c r="I13" s="59">
        <v>0</v>
      </c>
      <c r="J13" s="59">
        <v>0</v>
      </c>
      <c r="K13" s="59">
        <v>0</v>
      </c>
      <c r="L13" s="59">
        <v>0</v>
      </c>
      <c r="M13" s="61">
        <v>0</v>
      </c>
      <c r="N13" s="194">
        <v>354</v>
      </c>
    </row>
    <row r="14" spans="1:15" ht="17.25" customHeight="1">
      <c r="A14" s="246"/>
      <c r="B14" s="6" t="s">
        <v>25</v>
      </c>
      <c r="C14" s="128">
        <f t="shared" si="6"/>
        <v>1</v>
      </c>
      <c r="D14" s="125">
        <v>0</v>
      </c>
      <c r="E14" s="59">
        <v>0</v>
      </c>
      <c r="F14" s="59">
        <v>1</v>
      </c>
      <c r="G14" s="59">
        <v>0</v>
      </c>
      <c r="H14" s="60">
        <f t="shared" si="8"/>
        <v>1</v>
      </c>
      <c r="I14" s="59">
        <v>0</v>
      </c>
      <c r="J14" s="148">
        <v>0</v>
      </c>
      <c r="K14" s="59">
        <v>0</v>
      </c>
      <c r="L14" s="59">
        <v>0</v>
      </c>
      <c r="M14" s="61">
        <v>0</v>
      </c>
      <c r="N14" s="194">
        <v>1934</v>
      </c>
    </row>
    <row r="15" spans="1:15" ht="17.25" customHeight="1">
      <c r="B15" s="28" t="s">
        <v>26</v>
      </c>
      <c r="C15" s="128">
        <f t="shared" si="6"/>
        <v>0</v>
      </c>
      <c r="D15" s="125">
        <v>0</v>
      </c>
      <c r="E15" s="59">
        <v>0</v>
      </c>
      <c r="F15" s="59">
        <v>0</v>
      </c>
      <c r="G15" s="59">
        <v>0</v>
      </c>
      <c r="H15" s="60">
        <f t="shared" si="8"/>
        <v>0</v>
      </c>
      <c r="I15" s="59">
        <v>0</v>
      </c>
      <c r="J15" s="148">
        <v>0</v>
      </c>
      <c r="K15" s="59">
        <v>0</v>
      </c>
      <c r="L15" s="59">
        <v>0</v>
      </c>
      <c r="M15" s="61">
        <v>0</v>
      </c>
      <c r="N15" s="194">
        <v>0</v>
      </c>
    </row>
    <row r="16" spans="1:15" ht="17.25" customHeight="1">
      <c r="B16" s="28" t="s">
        <v>27</v>
      </c>
      <c r="C16" s="128">
        <f t="shared" si="6"/>
        <v>0</v>
      </c>
      <c r="D16" s="125">
        <v>0</v>
      </c>
      <c r="E16" s="59">
        <v>0</v>
      </c>
      <c r="F16" s="148">
        <v>0</v>
      </c>
      <c r="G16" s="59">
        <v>0</v>
      </c>
      <c r="H16" s="154">
        <f t="shared" si="8"/>
        <v>0</v>
      </c>
      <c r="I16" s="59">
        <v>0</v>
      </c>
      <c r="J16" s="148">
        <v>0</v>
      </c>
      <c r="K16" s="59">
        <v>0</v>
      </c>
      <c r="L16" s="59">
        <v>0</v>
      </c>
      <c r="M16" s="61">
        <v>0</v>
      </c>
      <c r="N16" s="194">
        <v>0</v>
      </c>
    </row>
    <row r="17" spans="2:15" ht="17.25" customHeight="1">
      <c r="B17" s="6" t="s">
        <v>23</v>
      </c>
      <c r="C17" s="150">
        <f t="shared" si="6"/>
        <v>0</v>
      </c>
      <c r="D17" s="125">
        <v>0</v>
      </c>
      <c r="E17" s="59">
        <v>0</v>
      </c>
      <c r="F17" s="59">
        <v>0</v>
      </c>
      <c r="G17" s="59">
        <v>0</v>
      </c>
      <c r="H17" s="60">
        <f t="shared" si="8"/>
        <v>0</v>
      </c>
      <c r="I17" s="148">
        <v>0</v>
      </c>
      <c r="J17" s="148">
        <v>0</v>
      </c>
      <c r="K17" s="59">
        <v>0</v>
      </c>
      <c r="L17" s="59">
        <v>0</v>
      </c>
      <c r="M17" s="61">
        <v>0</v>
      </c>
      <c r="N17" s="194">
        <v>0</v>
      </c>
    </row>
    <row r="18" spans="2:15" ht="17.25" customHeight="1">
      <c r="B18" s="6" t="s">
        <v>28</v>
      </c>
      <c r="C18" s="128">
        <f t="shared" si="6"/>
        <v>0</v>
      </c>
      <c r="D18" s="125">
        <v>0</v>
      </c>
      <c r="E18" s="59">
        <v>0</v>
      </c>
      <c r="F18" s="59">
        <v>0</v>
      </c>
      <c r="G18" s="59">
        <v>0</v>
      </c>
      <c r="H18" s="60">
        <f t="shared" si="8"/>
        <v>0</v>
      </c>
      <c r="I18" s="59">
        <v>0</v>
      </c>
      <c r="J18" s="148">
        <v>0</v>
      </c>
      <c r="K18" s="59">
        <v>0</v>
      </c>
      <c r="L18" s="59">
        <v>0</v>
      </c>
      <c r="M18" s="61">
        <v>0</v>
      </c>
      <c r="N18" s="195">
        <v>0</v>
      </c>
    </row>
    <row r="19" spans="2:15" ht="17.25" customHeight="1">
      <c r="B19" s="8"/>
      <c r="C19" s="56" t="str">
        <f>周産期死亡5!C23</f>
        <v/>
      </c>
      <c r="D19" s="56" t="str">
        <f>周産期死亡5!D23</f>
        <v/>
      </c>
      <c r="E19" s="56" t="str">
        <f>周産期死亡5!E23</f>
        <v/>
      </c>
      <c r="F19" s="56" t="str">
        <f>周産期死亡5!F23</f>
        <v/>
      </c>
      <c r="G19" s="56" t="str">
        <f>周産期死亡5!G23</f>
        <v/>
      </c>
      <c r="H19" s="56" t="str">
        <f>周産期死亡5!H23</f>
        <v/>
      </c>
      <c r="I19" s="56" t="str">
        <f>周産期死亡5!I23</f>
        <v/>
      </c>
      <c r="J19" s="56" t="str">
        <f>周産期死亡5!J23</f>
        <v/>
      </c>
      <c r="K19" s="56" t="str">
        <f>周産期死亡5!K23</f>
        <v/>
      </c>
      <c r="L19" s="56" t="str">
        <f>周産期死亡5!L23</f>
        <v/>
      </c>
      <c r="M19" s="56" t="str">
        <f>周産期死亡5!M23</f>
        <v/>
      </c>
      <c r="N19" s="140" t="str">
        <f>周産期死亡5!N23</f>
        <v/>
      </c>
      <c r="O19" s="220"/>
    </row>
    <row r="20" spans="2:15" ht="17.25" customHeight="1">
      <c r="B20" s="5" t="s">
        <v>5</v>
      </c>
      <c r="C20" s="127">
        <f t="shared" ref="C20:C26" si="9">SUM(D20:G20,I20:M20)</f>
        <v>2</v>
      </c>
      <c r="D20" s="124">
        <f>SUM(D21:D26)</f>
        <v>1</v>
      </c>
      <c r="E20" s="57">
        <f t="shared" ref="E20:M20" si="10">SUM(E21:E26)</f>
        <v>0</v>
      </c>
      <c r="F20" s="57">
        <f>SUM(F21:F26)</f>
        <v>0</v>
      </c>
      <c r="G20" s="57">
        <f>SUM(G21:G26)</f>
        <v>1</v>
      </c>
      <c r="H20" s="57">
        <f t="shared" ref="H20:H26" si="11">SUM(D20:G20)</f>
        <v>2</v>
      </c>
      <c r="I20" s="57">
        <f>SUM(I21:I26)</f>
        <v>0</v>
      </c>
      <c r="J20" s="57">
        <f t="shared" si="10"/>
        <v>0</v>
      </c>
      <c r="K20" s="57">
        <f t="shared" si="10"/>
        <v>0</v>
      </c>
      <c r="L20" s="57">
        <f t="shared" si="10"/>
        <v>0</v>
      </c>
      <c r="M20" s="58">
        <f t="shared" si="10"/>
        <v>0</v>
      </c>
      <c r="N20" s="196">
        <v>1396</v>
      </c>
    </row>
    <row r="21" spans="2:15" ht="17.25" customHeight="1">
      <c r="B21" s="6" t="s">
        <v>24</v>
      </c>
      <c r="C21" s="128">
        <f t="shared" si="9"/>
        <v>0</v>
      </c>
      <c r="D21" s="125">
        <v>0</v>
      </c>
      <c r="E21" s="59">
        <v>0</v>
      </c>
      <c r="F21" s="59">
        <v>0</v>
      </c>
      <c r="G21" s="59">
        <v>0</v>
      </c>
      <c r="H21" s="60">
        <f t="shared" si="11"/>
        <v>0</v>
      </c>
      <c r="I21" s="59">
        <v>0</v>
      </c>
      <c r="J21" s="59">
        <v>0</v>
      </c>
      <c r="K21" s="59">
        <v>0</v>
      </c>
      <c r="L21" s="59">
        <v>0</v>
      </c>
      <c r="M21" s="61">
        <v>0</v>
      </c>
      <c r="N21" s="194">
        <v>0</v>
      </c>
    </row>
    <row r="22" spans="2:15" ht="17.25" customHeight="1">
      <c r="B22" s="6" t="s">
        <v>25</v>
      </c>
      <c r="C22" s="128">
        <f t="shared" si="9"/>
        <v>1</v>
      </c>
      <c r="D22" s="125">
        <v>1</v>
      </c>
      <c r="E22" s="59">
        <v>0</v>
      </c>
      <c r="F22" s="59">
        <v>0</v>
      </c>
      <c r="G22" s="59">
        <v>0</v>
      </c>
      <c r="H22" s="60">
        <f t="shared" si="11"/>
        <v>1</v>
      </c>
      <c r="I22" s="59">
        <v>0</v>
      </c>
      <c r="J22" s="59">
        <v>0</v>
      </c>
      <c r="K22" s="59">
        <v>0</v>
      </c>
      <c r="L22" s="59">
        <v>0</v>
      </c>
      <c r="M22" s="61">
        <v>0</v>
      </c>
      <c r="N22" s="194">
        <v>447</v>
      </c>
    </row>
    <row r="23" spans="2:15" ht="17.25" customHeight="1">
      <c r="B23" s="28" t="s">
        <v>26</v>
      </c>
      <c r="C23" s="128">
        <f t="shared" si="9"/>
        <v>0</v>
      </c>
      <c r="D23" s="125">
        <v>0</v>
      </c>
      <c r="E23" s="59">
        <v>0</v>
      </c>
      <c r="F23" s="59">
        <v>0</v>
      </c>
      <c r="G23" s="59">
        <v>0</v>
      </c>
      <c r="H23" s="60">
        <f t="shared" si="11"/>
        <v>0</v>
      </c>
      <c r="I23" s="59">
        <v>0</v>
      </c>
      <c r="J23" s="59">
        <v>0</v>
      </c>
      <c r="K23" s="59">
        <v>0</v>
      </c>
      <c r="L23" s="59">
        <v>0</v>
      </c>
      <c r="M23" s="61">
        <v>0</v>
      </c>
      <c r="N23" s="194">
        <v>0</v>
      </c>
    </row>
    <row r="24" spans="2:15" ht="17.25" customHeight="1">
      <c r="B24" s="28" t="s">
        <v>27</v>
      </c>
      <c r="C24" s="128">
        <f t="shared" si="9"/>
        <v>1</v>
      </c>
      <c r="D24" s="125">
        <v>0</v>
      </c>
      <c r="E24" s="59">
        <v>0</v>
      </c>
      <c r="F24" s="59">
        <v>0</v>
      </c>
      <c r="G24" s="59">
        <v>1</v>
      </c>
      <c r="H24" s="60">
        <f t="shared" si="11"/>
        <v>1</v>
      </c>
      <c r="I24" s="59">
        <v>0</v>
      </c>
      <c r="J24" s="59">
        <v>0</v>
      </c>
      <c r="K24" s="59">
        <v>0</v>
      </c>
      <c r="L24" s="59">
        <v>0</v>
      </c>
      <c r="M24" s="61">
        <v>0</v>
      </c>
      <c r="N24" s="194">
        <v>2345</v>
      </c>
    </row>
    <row r="25" spans="2:15" ht="17.25" customHeight="1">
      <c r="B25" s="6" t="s">
        <v>23</v>
      </c>
      <c r="C25" s="128">
        <f t="shared" si="9"/>
        <v>0</v>
      </c>
      <c r="D25" s="125">
        <v>0</v>
      </c>
      <c r="E25" s="59">
        <v>0</v>
      </c>
      <c r="F25" s="59">
        <v>0</v>
      </c>
      <c r="G25" s="59">
        <v>0</v>
      </c>
      <c r="H25" s="60">
        <f t="shared" si="11"/>
        <v>0</v>
      </c>
      <c r="I25" s="59">
        <v>0</v>
      </c>
      <c r="J25" s="59">
        <v>0</v>
      </c>
      <c r="K25" s="59">
        <v>0</v>
      </c>
      <c r="L25" s="59">
        <v>0</v>
      </c>
      <c r="M25" s="61">
        <v>0</v>
      </c>
      <c r="N25" s="194">
        <v>0</v>
      </c>
    </row>
    <row r="26" spans="2:15" ht="17.25" customHeight="1">
      <c r="B26" s="9" t="s">
        <v>28</v>
      </c>
      <c r="C26" s="130">
        <f t="shared" si="9"/>
        <v>0</v>
      </c>
      <c r="D26" s="126">
        <v>0</v>
      </c>
      <c r="E26" s="62">
        <v>0</v>
      </c>
      <c r="F26" s="62">
        <v>0</v>
      </c>
      <c r="G26" s="62">
        <v>0</v>
      </c>
      <c r="H26" s="63">
        <f t="shared" si="11"/>
        <v>0</v>
      </c>
      <c r="I26" s="62">
        <v>0</v>
      </c>
      <c r="J26" s="62">
        <v>0</v>
      </c>
      <c r="K26" s="62">
        <v>0</v>
      </c>
      <c r="L26" s="62">
        <v>0</v>
      </c>
      <c r="M26" s="64">
        <v>0</v>
      </c>
      <c r="N26" s="218">
        <v>0</v>
      </c>
    </row>
    <row r="29" spans="2:15" ht="17.25">
      <c r="C29" s="188"/>
    </row>
  </sheetData>
  <mergeCells count="1">
    <mergeCell ref="A13:A14"/>
  </mergeCells>
  <phoneticPr fontId="1"/>
  <printOptions horizontalCentered="1" verticalCentered="1"/>
  <pageMargins left="0.51181102362204722" right="0.78740157480314965" top="0.98425196850393704" bottom="0.98425196850393704" header="0.51181102362204722" footer="0.51181102362204722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AC36"/>
  <sheetViews>
    <sheetView view="pageBreakPreview" zoomScale="80" zoomScaleNormal="75" zoomScaleSheetLayoutView="80"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105" sqref="E105"/>
    </sheetView>
  </sheetViews>
  <sheetFormatPr defaultColWidth="8.140625" defaultRowHeight="12"/>
  <cols>
    <col min="1" max="1" width="9.140625" customWidth="1"/>
    <col min="2" max="2" width="3.42578125" customWidth="1"/>
    <col min="3" max="3" width="3.28515625" customWidth="1"/>
    <col min="4" max="4" width="41" customWidth="1"/>
    <col min="5" max="28" width="6.85546875" customWidth="1"/>
  </cols>
  <sheetData>
    <row r="1" spans="1:29" ht="24">
      <c r="B1" s="229" t="s">
        <v>108</v>
      </c>
      <c r="C1" s="10"/>
    </row>
    <row r="2" spans="1:29" ht="24">
      <c r="D2" s="86" t="s">
        <v>83</v>
      </c>
    </row>
    <row r="3" spans="1:29" ht="21" customHeight="1">
      <c r="D3" s="10"/>
      <c r="E3" s="34" t="str">
        <f>IF(E6=周産期死亡6!C4,"","err!")</f>
        <v/>
      </c>
      <c r="F3" s="34" t="str">
        <f>IF(F6=周産期死亡6!C5,"","err!")</f>
        <v/>
      </c>
      <c r="G3" s="34" t="str">
        <f>IF(G6=周産期死亡6!C6,"","err!")</f>
        <v/>
      </c>
      <c r="H3" s="34" t="str">
        <f>IF(H6=周産期死亡6!C7,"","err!")</f>
        <v/>
      </c>
      <c r="I3" s="34" t="str">
        <f>IF(I6=周産期死亡6!C8,"","err!")</f>
        <v/>
      </c>
      <c r="J3" s="34" t="str">
        <f>IF(J6=周産期死亡6!C9,"","err!")</f>
        <v/>
      </c>
      <c r="K3" s="34" t="str">
        <f>IF(COUNT(周産期死亡6!C10,周産期死亡9!K6:L6)=0,"",IF(SUM(K6:L6)=周産期死亡6!C10,"","err!"))</f>
        <v/>
      </c>
      <c r="L3" s="34" t="str">
        <f>K3</f>
        <v/>
      </c>
      <c r="M3" s="34" t="str">
        <f>IF(M6=周産期死亡7!C4,"","err!")</f>
        <v/>
      </c>
      <c r="N3" s="34" t="str">
        <f>IF(N6=周産期死亡7!C5,"","err!")</f>
        <v/>
      </c>
      <c r="O3" s="34" t="str">
        <f>IF(O6=周産期死亡7!C6,"","err!")</f>
        <v/>
      </c>
      <c r="P3" s="34" t="str">
        <f>IF(P6=周産期死亡7!C7,"","err!")</f>
        <v/>
      </c>
      <c r="Q3" s="34" t="str">
        <f>IF(Q6=周産期死亡7!C8,"","err!")</f>
        <v/>
      </c>
      <c r="R3" s="34" t="str">
        <f>IF(R6=周産期死亡7!C9,"","err!")</f>
        <v/>
      </c>
      <c r="S3" s="34" t="str">
        <f>IF(COUNT(S6,T6,周産期死亡7!C10)=0,"",IF(SUM(S6:T6)=周産期死亡7!C10,"","err!"))</f>
        <v/>
      </c>
      <c r="T3" s="34" t="str">
        <f>S3</f>
        <v/>
      </c>
      <c r="U3" s="34" t="str">
        <f>IF(U6=周産期死亡8!C4,"","err!")</f>
        <v/>
      </c>
      <c r="V3" s="34" t="str">
        <f>IF(V6=周産期死亡8!C5,"","err!")</f>
        <v/>
      </c>
      <c r="W3" s="34" t="str">
        <f>IF(W6=周産期死亡8!C6,"","err!")</f>
        <v/>
      </c>
      <c r="X3" s="34" t="str">
        <f>IF(X6=周産期死亡8!C7,"","err!")</f>
        <v/>
      </c>
      <c r="Y3" s="34" t="str">
        <f>IF(Y6=周産期死亡8!C8,"","err!")</f>
        <v/>
      </c>
      <c r="Z3" s="34" t="str">
        <f>IF(Z6=周産期死亡8!C9,"","err!")</f>
        <v/>
      </c>
      <c r="AA3" s="34" t="str">
        <f>IF(COUNT(AA6:AB6,周産期死亡8!C10)=0,"",IF(SUM(AA6:AB6)=周産期死亡8!C10,"","err!"))</f>
        <v/>
      </c>
      <c r="AB3" s="34" t="str">
        <f>AA3</f>
        <v/>
      </c>
      <c r="AC3" s="220"/>
    </row>
    <row r="4" spans="1:29" ht="19.5" customHeight="1">
      <c r="B4" s="14"/>
      <c r="C4" s="24"/>
      <c r="D4" s="25"/>
      <c r="E4" s="251" t="s">
        <v>84</v>
      </c>
      <c r="F4" s="252"/>
      <c r="G4" s="252"/>
      <c r="H4" s="252"/>
      <c r="I4" s="252"/>
      <c r="J4" s="252"/>
      <c r="K4" s="252"/>
      <c r="L4" s="253"/>
      <c r="M4" s="251" t="s">
        <v>85</v>
      </c>
      <c r="N4" s="252"/>
      <c r="O4" s="252"/>
      <c r="P4" s="252"/>
      <c r="Q4" s="252"/>
      <c r="R4" s="252"/>
      <c r="S4" s="252"/>
      <c r="T4" s="253"/>
      <c r="U4" s="251" t="s">
        <v>10</v>
      </c>
      <c r="V4" s="252"/>
      <c r="W4" s="252"/>
      <c r="X4" s="252"/>
      <c r="Y4" s="252"/>
      <c r="Z4" s="252"/>
      <c r="AA4" s="252"/>
      <c r="AB4" s="253"/>
    </row>
    <row r="5" spans="1:29" ht="32.25" customHeight="1">
      <c r="B5" s="11"/>
      <c r="C5" s="12"/>
      <c r="D5" s="13"/>
      <c r="E5" s="87" t="s">
        <v>94</v>
      </c>
      <c r="F5" s="2" t="s">
        <v>86</v>
      </c>
      <c r="G5" s="87" t="s">
        <v>87</v>
      </c>
      <c r="H5" s="87" t="s">
        <v>88</v>
      </c>
      <c r="I5" s="87" t="s">
        <v>89</v>
      </c>
      <c r="J5" s="87" t="s">
        <v>90</v>
      </c>
      <c r="K5" s="87" t="s">
        <v>91</v>
      </c>
      <c r="L5" s="87" t="s">
        <v>92</v>
      </c>
      <c r="M5" s="87" t="s">
        <v>93</v>
      </c>
      <c r="N5" s="2" t="s">
        <v>86</v>
      </c>
      <c r="O5" s="87" t="s">
        <v>87</v>
      </c>
      <c r="P5" s="87" t="s">
        <v>88</v>
      </c>
      <c r="Q5" s="87" t="s">
        <v>89</v>
      </c>
      <c r="R5" s="87" t="s">
        <v>90</v>
      </c>
      <c r="S5" s="87" t="s">
        <v>91</v>
      </c>
      <c r="T5" s="87" t="s">
        <v>92</v>
      </c>
      <c r="U5" s="87" t="s">
        <v>93</v>
      </c>
      <c r="V5" s="2" t="s">
        <v>95</v>
      </c>
      <c r="W5" s="87" t="s">
        <v>87</v>
      </c>
      <c r="X5" s="87" t="s">
        <v>88</v>
      </c>
      <c r="Y5" s="87" t="s">
        <v>89</v>
      </c>
      <c r="Z5" s="87" t="s">
        <v>90</v>
      </c>
      <c r="AA5" s="87" t="s">
        <v>91</v>
      </c>
      <c r="AB5" s="87" t="s">
        <v>92</v>
      </c>
    </row>
    <row r="6" spans="1:29" ht="21.75" customHeight="1">
      <c r="B6" s="88" t="s">
        <v>94</v>
      </c>
      <c r="C6" s="15"/>
      <c r="D6" s="16"/>
      <c r="E6" s="90">
        <f t="shared" ref="E6:L6" si="0">SUM(E7:E12)</f>
        <v>20</v>
      </c>
      <c r="F6" s="91">
        <f t="shared" si="0"/>
        <v>8</v>
      </c>
      <c r="G6" s="91">
        <f>SUM(G7:G12)</f>
        <v>3</v>
      </c>
      <c r="H6" s="91">
        <f t="shared" si="0"/>
        <v>3</v>
      </c>
      <c r="I6" s="91">
        <f t="shared" si="0"/>
        <v>3</v>
      </c>
      <c r="J6" s="91">
        <f t="shared" si="0"/>
        <v>3</v>
      </c>
      <c r="K6" s="91">
        <f t="shared" si="0"/>
        <v>0</v>
      </c>
      <c r="L6" s="92">
        <f t="shared" si="0"/>
        <v>0</v>
      </c>
      <c r="M6" s="90">
        <f t="shared" ref="M6:R6" si="1">SUM(M7:M12)</f>
        <v>16</v>
      </c>
      <c r="N6" s="91">
        <f t="shared" si="1"/>
        <v>7</v>
      </c>
      <c r="O6" s="91">
        <f t="shared" si="1"/>
        <v>1</v>
      </c>
      <c r="P6" s="91">
        <f t="shared" si="1"/>
        <v>3</v>
      </c>
      <c r="Q6" s="91">
        <f t="shared" si="1"/>
        <v>2</v>
      </c>
      <c r="R6" s="91">
        <f t="shared" si="1"/>
        <v>3</v>
      </c>
      <c r="S6" s="91">
        <f>SUM(S7:S12)</f>
        <v>0</v>
      </c>
      <c r="T6" s="92">
        <f>SUM(T7:T12)</f>
        <v>0</v>
      </c>
      <c r="U6" s="90">
        <f>SUM(U7:U12)</f>
        <v>4</v>
      </c>
      <c r="V6" s="91">
        <f t="shared" ref="V6:AA6" si="2">SUM(V7:V12)</f>
        <v>1</v>
      </c>
      <c r="W6" s="91">
        <f t="shared" si="2"/>
        <v>2</v>
      </c>
      <c r="X6" s="91">
        <f t="shared" si="2"/>
        <v>0</v>
      </c>
      <c r="Y6" s="91">
        <f t="shared" si="2"/>
        <v>1</v>
      </c>
      <c r="Z6" s="91">
        <f t="shared" si="2"/>
        <v>0</v>
      </c>
      <c r="AA6" s="91">
        <f t="shared" si="2"/>
        <v>0</v>
      </c>
      <c r="AB6" s="92">
        <f>SUM(AB7:AB12)</f>
        <v>0</v>
      </c>
    </row>
    <row r="7" spans="1:29" ht="21.75" customHeight="1">
      <c r="B7" s="17"/>
      <c r="C7" s="18" t="s">
        <v>13</v>
      </c>
      <c r="D7" s="19" t="s">
        <v>9</v>
      </c>
      <c r="E7" s="93">
        <f t="shared" ref="E7:J9" si="3">SUM(E14,E21,E28)</f>
        <v>4</v>
      </c>
      <c r="F7" s="94">
        <f t="shared" si="3"/>
        <v>1</v>
      </c>
      <c r="G7" s="94">
        <f t="shared" si="3"/>
        <v>0</v>
      </c>
      <c r="H7" s="94">
        <f t="shared" si="3"/>
        <v>0</v>
      </c>
      <c r="I7" s="94">
        <f t="shared" si="3"/>
        <v>1</v>
      </c>
      <c r="J7" s="94">
        <f t="shared" si="3"/>
        <v>2</v>
      </c>
      <c r="K7" s="94">
        <f>SUM(K14,K21,K28)</f>
        <v>0</v>
      </c>
      <c r="L7" s="95">
        <f t="shared" ref="K7:Z11" si="4">SUM(L14,L21,L28)</f>
        <v>0</v>
      </c>
      <c r="M7" s="93">
        <f>SUM(M14,M21,M28)</f>
        <v>4</v>
      </c>
      <c r="N7" s="94">
        <f t="shared" ref="N7:T7" si="5">SUM(N14,N21,N28)</f>
        <v>1</v>
      </c>
      <c r="O7" s="94">
        <f t="shared" si="5"/>
        <v>0</v>
      </c>
      <c r="P7" s="94">
        <f t="shared" si="5"/>
        <v>0</v>
      </c>
      <c r="Q7" s="94">
        <f t="shared" si="5"/>
        <v>1</v>
      </c>
      <c r="R7" s="94">
        <f t="shared" si="5"/>
        <v>2</v>
      </c>
      <c r="S7" s="94">
        <f t="shared" si="5"/>
        <v>0</v>
      </c>
      <c r="T7" s="95">
        <f t="shared" si="5"/>
        <v>0</v>
      </c>
      <c r="U7" s="93">
        <f t="shared" ref="U7:AB7" si="6">SUM(U14,U21,U28)</f>
        <v>0</v>
      </c>
      <c r="V7" s="94">
        <f t="shared" si="6"/>
        <v>0</v>
      </c>
      <c r="W7" s="94">
        <f t="shared" si="6"/>
        <v>0</v>
      </c>
      <c r="X7" s="94">
        <f t="shared" si="6"/>
        <v>0</v>
      </c>
      <c r="Y7" s="94">
        <f t="shared" si="6"/>
        <v>0</v>
      </c>
      <c r="Z7" s="94">
        <f t="shared" si="6"/>
        <v>0</v>
      </c>
      <c r="AA7" s="94">
        <f t="shared" si="6"/>
        <v>0</v>
      </c>
      <c r="AB7" s="95">
        <f t="shared" si="6"/>
        <v>0</v>
      </c>
    </row>
    <row r="8" spans="1:29" ht="21.75" customHeight="1">
      <c r="B8" s="17"/>
      <c r="C8" s="20" t="s">
        <v>14</v>
      </c>
      <c r="D8" s="21" t="s">
        <v>15</v>
      </c>
      <c r="E8" s="93">
        <f t="shared" si="3"/>
        <v>3</v>
      </c>
      <c r="F8" s="94">
        <f t="shared" si="3"/>
        <v>2</v>
      </c>
      <c r="G8" s="94">
        <f t="shared" si="3"/>
        <v>1</v>
      </c>
      <c r="H8" s="94">
        <f t="shared" si="3"/>
        <v>0</v>
      </c>
      <c r="I8" s="94">
        <f t="shared" si="3"/>
        <v>0</v>
      </c>
      <c r="J8" s="94">
        <f t="shared" si="3"/>
        <v>0</v>
      </c>
      <c r="K8" s="94">
        <f t="shared" si="4"/>
        <v>0</v>
      </c>
      <c r="L8" s="95">
        <f t="shared" si="4"/>
        <v>0</v>
      </c>
      <c r="M8" s="93">
        <f t="shared" si="4"/>
        <v>1</v>
      </c>
      <c r="N8" s="94">
        <f t="shared" si="4"/>
        <v>1</v>
      </c>
      <c r="O8" s="94">
        <f t="shared" si="4"/>
        <v>0</v>
      </c>
      <c r="P8" s="94">
        <f t="shared" si="4"/>
        <v>0</v>
      </c>
      <c r="Q8" s="94">
        <f t="shared" si="4"/>
        <v>0</v>
      </c>
      <c r="R8" s="94">
        <f t="shared" si="4"/>
        <v>0</v>
      </c>
      <c r="S8" s="94">
        <f t="shared" si="4"/>
        <v>0</v>
      </c>
      <c r="T8" s="95">
        <f t="shared" si="4"/>
        <v>0</v>
      </c>
      <c r="U8" s="93">
        <f t="shared" si="4"/>
        <v>2</v>
      </c>
      <c r="V8" s="94">
        <f t="shared" si="4"/>
        <v>1</v>
      </c>
      <c r="W8" s="94">
        <f t="shared" si="4"/>
        <v>1</v>
      </c>
      <c r="X8" s="94">
        <f t="shared" si="4"/>
        <v>0</v>
      </c>
      <c r="Y8" s="94">
        <f t="shared" si="4"/>
        <v>0</v>
      </c>
      <c r="Z8" s="94">
        <f t="shared" si="4"/>
        <v>0</v>
      </c>
      <c r="AA8" s="94">
        <f t="shared" ref="AA8:AB11" si="7">SUM(AA15,AA22,AA29)</f>
        <v>0</v>
      </c>
      <c r="AB8" s="95">
        <f t="shared" si="7"/>
        <v>0</v>
      </c>
    </row>
    <row r="9" spans="1:29" ht="21.75" customHeight="1">
      <c r="B9" s="17"/>
      <c r="C9" s="20" t="s">
        <v>6</v>
      </c>
      <c r="D9" s="21" t="s">
        <v>16</v>
      </c>
      <c r="E9" s="93">
        <f t="shared" si="3"/>
        <v>3</v>
      </c>
      <c r="F9" s="94">
        <f t="shared" si="3"/>
        <v>0</v>
      </c>
      <c r="G9" s="94">
        <f t="shared" si="3"/>
        <v>1</v>
      </c>
      <c r="H9" s="94">
        <f t="shared" si="3"/>
        <v>2</v>
      </c>
      <c r="I9" s="94">
        <f t="shared" si="3"/>
        <v>0</v>
      </c>
      <c r="J9" s="94">
        <f t="shared" si="3"/>
        <v>0</v>
      </c>
      <c r="K9" s="94">
        <f t="shared" si="4"/>
        <v>0</v>
      </c>
      <c r="L9" s="95">
        <f t="shared" si="4"/>
        <v>0</v>
      </c>
      <c r="M9" s="93">
        <f t="shared" si="4"/>
        <v>2</v>
      </c>
      <c r="N9" s="94">
        <f t="shared" si="4"/>
        <v>0</v>
      </c>
      <c r="O9" s="94">
        <f t="shared" si="4"/>
        <v>0</v>
      </c>
      <c r="P9" s="94">
        <f t="shared" si="4"/>
        <v>2</v>
      </c>
      <c r="Q9" s="94">
        <f t="shared" si="4"/>
        <v>0</v>
      </c>
      <c r="R9" s="94">
        <f t="shared" si="4"/>
        <v>0</v>
      </c>
      <c r="S9" s="94">
        <f t="shared" si="4"/>
        <v>0</v>
      </c>
      <c r="T9" s="95">
        <f t="shared" si="4"/>
        <v>0</v>
      </c>
      <c r="U9" s="93">
        <f t="shared" si="4"/>
        <v>1</v>
      </c>
      <c r="V9" s="94">
        <f t="shared" si="4"/>
        <v>0</v>
      </c>
      <c r="W9" s="94">
        <f t="shared" si="4"/>
        <v>1</v>
      </c>
      <c r="X9" s="94">
        <f t="shared" si="4"/>
        <v>0</v>
      </c>
      <c r="Y9" s="94">
        <f t="shared" si="4"/>
        <v>0</v>
      </c>
      <c r="Z9" s="94">
        <f t="shared" si="4"/>
        <v>0</v>
      </c>
      <c r="AA9" s="94">
        <f t="shared" si="7"/>
        <v>0</v>
      </c>
      <c r="AB9" s="95">
        <f t="shared" si="7"/>
        <v>0</v>
      </c>
    </row>
    <row r="10" spans="1:29" ht="21.75" customHeight="1">
      <c r="B10" s="17"/>
      <c r="C10" s="20" t="s">
        <v>7</v>
      </c>
      <c r="D10" s="21" t="s">
        <v>17</v>
      </c>
      <c r="E10" s="93">
        <f t="shared" ref="E10:J10" si="8">SUM(E17,E24,E31)</f>
        <v>0</v>
      </c>
      <c r="F10" s="94">
        <f t="shared" si="8"/>
        <v>0</v>
      </c>
      <c r="G10" s="94">
        <f t="shared" si="8"/>
        <v>0</v>
      </c>
      <c r="H10" s="94">
        <f t="shared" si="8"/>
        <v>0</v>
      </c>
      <c r="I10" s="94">
        <f t="shared" si="8"/>
        <v>0</v>
      </c>
      <c r="J10" s="94">
        <f t="shared" si="8"/>
        <v>0</v>
      </c>
      <c r="K10" s="94">
        <f t="shared" si="4"/>
        <v>0</v>
      </c>
      <c r="L10" s="95">
        <f t="shared" si="4"/>
        <v>0</v>
      </c>
      <c r="M10" s="93">
        <f t="shared" si="4"/>
        <v>0</v>
      </c>
      <c r="N10" s="94">
        <f t="shared" si="4"/>
        <v>0</v>
      </c>
      <c r="O10" s="94">
        <f t="shared" si="4"/>
        <v>0</v>
      </c>
      <c r="P10" s="94">
        <f t="shared" si="4"/>
        <v>0</v>
      </c>
      <c r="Q10" s="94">
        <f t="shared" si="4"/>
        <v>0</v>
      </c>
      <c r="R10" s="94">
        <f t="shared" si="4"/>
        <v>0</v>
      </c>
      <c r="S10" s="94">
        <f t="shared" si="4"/>
        <v>0</v>
      </c>
      <c r="T10" s="95">
        <f t="shared" si="4"/>
        <v>0</v>
      </c>
      <c r="U10" s="93">
        <f t="shared" si="4"/>
        <v>0</v>
      </c>
      <c r="V10" s="94">
        <f t="shared" si="4"/>
        <v>0</v>
      </c>
      <c r="W10" s="94">
        <f t="shared" si="4"/>
        <v>0</v>
      </c>
      <c r="X10" s="94">
        <f t="shared" si="4"/>
        <v>0</v>
      </c>
      <c r="Y10" s="94">
        <f t="shared" si="4"/>
        <v>0</v>
      </c>
      <c r="Z10" s="94">
        <f t="shared" si="4"/>
        <v>0</v>
      </c>
      <c r="AA10" s="94">
        <f t="shared" si="7"/>
        <v>0</v>
      </c>
      <c r="AB10" s="95">
        <f t="shared" si="7"/>
        <v>0</v>
      </c>
    </row>
    <row r="11" spans="1:29" ht="21.75" customHeight="1">
      <c r="B11" s="17"/>
      <c r="C11" s="20" t="s">
        <v>8</v>
      </c>
      <c r="D11" s="21" t="s">
        <v>18</v>
      </c>
      <c r="E11" s="93">
        <f t="shared" ref="E11:J11" si="9">SUM(E18,E25,E32)</f>
        <v>0</v>
      </c>
      <c r="F11" s="94">
        <f t="shared" si="9"/>
        <v>0</v>
      </c>
      <c r="G11" s="94">
        <f t="shared" si="9"/>
        <v>0</v>
      </c>
      <c r="H11" s="94">
        <f t="shared" si="9"/>
        <v>0</v>
      </c>
      <c r="I11" s="94">
        <f t="shared" si="9"/>
        <v>0</v>
      </c>
      <c r="J11" s="94">
        <f t="shared" si="9"/>
        <v>0</v>
      </c>
      <c r="K11" s="94">
        <f t="shared" si="4"/>
        <v>0</v>
      </c>
      <c r="L11" s="95">
        <f t="shared" si="4"/>
        <v>0</v>
      </c>
      <c r="M11" s="93">
        <f t="shared" si="4"/>
        <v>0</v>
      </c>
      <c r="N11" s="94">
        <f t="shared" si="4"/>
        <v>0</v>
      </c>
      <c r="O11" s="94">
        <f t="shared" si="4"/>
        <v>0</v>
      </c>
      <c r="P11" s="94">
        <f t="shared" si="4"/>
        <v>0</v>
      </c>
      <c r="Q11" s="94">
        <f t="shared" si="4"/>
        <v>0</v>
      </c>
      <c r="R11" s="94">
        <f t="shared" si="4"/>
        <v>0</v>
      </c>
      <c r="S11" s="94">
        <f t="shared" si="4"/>
        <v>0</v>
      </c>
      <c r="T11" s="95">
        <f t="shared" si="4"/>
        <v>0</v>
      </c>
      <c r="U11" s="93">
        <f t="shared" si="4"/>
        <v>0</v>
      </c>
      <c r="V11" s="94">
        <f t="shared" si="4"/>
        <v>0</v>
      </c>
      <c r="W11" s="94">
        <f t="shared" si="4"/>
        <v>0</v>
      </c>
      <c r="X11" s="94">
        <f t="shared" si="4"/>
        <v>0</v>
      </c>
      <c r="Y11" s="94">
        <f t="shared" si="4"/>
        <v>0</v>
      </c>
      <c r="Z11" s="94">
        <f t="shared" si="4"/>
        <v>0</v>
      </c>
      <c r="AA11" s="94">
        <f t="shared" si="7"/>
        <v>0</v>
      </c>
      <c r="AB11" s="95">
        <f t="shared" si="7"/>
        <v>0</v>
      </c>
    </row>
    <row r="12" spans="1:29" ht="21.75" customHeight="1">
      <c r="B12" s="11"/>
      <c r="C12" s="22" t="s">
        <v>19</v>
      </c>
      <c r="D12" s="23" t="s">
        <v>20</v>
      </c>
      <c r="E12" s="89">
        <f t="shared" ref="E12:J12" si="10">SUM(E19,E26,E33)</f>
        <v>10</v>
      </c>
      <c r="F12" s="96">
        <f t="shared" si="10"/>
        <v>5</v>
      </c>
      <c r="G12" s="96">
        <f>SUM(G19,G26,G33)</f>
        <v>1</v>
      </c>
      <c r="H12" s="96">
        <f t="shared" si="10"/>
        <v>1</v>
      </c>
      <c r="I12" s="96">
        <f t="shared" si="10"/>
        <v>2</v>
      </c>
      <c r="J12" s="96">
        <f t="shared" si="10"/>
        <v>1</v>
      </c>
      <c r="K12" s="96">
        <f>SUM(K19,K26,K33)</f>
        <v>0</v>
      </c>
      <c r="L12" s="97">
        <f>SUM(L19,L26,L33)</f>
        <v>0</v>
      </c>
      <c r="M12" s="89">
        <f t="shared" ref="M12:AB12" si="11">SUM(M19,M26,M33)</f>
        <v>9</v>
      </c>
      <c r="N12" s="96">
        <f t="shared" si="11"/>
        <v>5</v>
      </c>
      <c r="O12" s="96">
        <f t="shared" si="11"/>
        <v>1</v>
      </c>
      <c r="P12" s="96">
        <f t="shared" si="11"/>
        <v>1</v>
      </c>
      <c r="Q12" s="96">
        <f t="shared" si="11"/>
        <v>1</v>
      </c>
      <c r="R12" s="96">
        <f t="shared" si="11"/>
        <v>1</v>
      </c>
      <c r="S12" s="96">
        <f t="shared" si="11"/>
        <v>0</v>
      </c>
      <c r="T12" s="97">
        <f t="shared" si="11"/>
        <v>0</v>
      </c>
      <c r="U12" s="93">
        <f t="shared" si="11"/>
        <v>1</v>
      </c>
      <c r="V12" s="94">
        <f t="shared" si="11"/>
        <v>0</v>
      </c>
      <c r="W12" s="94">
        <f t="shared" si="11"/>
        <v>0</v>
      </c>
      <c r="X12" s="94">
        <f t="shared" si="11"/>
        <v>0</v>
      </c>
      <c r="Y12" s="94">
        <f t="shared" si="11"/>
        <v>1</v>
      </c>
      <c r="Z12" s="94">
        <f t="shared" si="11"/>
        <v>0</v>
      </c>
      <c r="AA12" s="94">
        <f t="shared" si="11"/>
        <v>0</v>
      </c>
      <c r="AB12" s="95">
        <f t="shared" si="11"/>
        <v>0</v>
      </c>
    </row>
    <row r="13" spans="1:29" ht="21.75" customHeight="1">
      <c r="B13" s="88" t="s">
        <v>96</v>
      </c>
      <c r="C13" s="15"/>
      <c r="D13" s="16"/>
      <c r="E13" s="90">
        <f t="shared" ref="E13:J13" si="12">SUM(E14:E19)</f>
        <v>17</v>
      </c>
      <c r="F13" s="91">
        <f t="shared" si="12"/>
        <v>7</v>
      </c>
      <c r="G13" s="91">
        <f t="shared" si="12"/>
        <v>1</v>
      </c>
      <c r="H13" s="91">
        <f t="shared" si="12"/>
        <v>3</v>
      </c>
      <c r="I13" s="91">
        <f t="shared" si="12"/>
        <v>3</v>
      </c>
      <c r="J13" s="91">
        <f t="shared" si="12"/>
        <v>3</v>
      </c>
      <c r="K13" s="91">
        <f t="shared" ref="K13:T13" si="13">SUM(K14:K19)</f>
        <v>0</v>
      </c>
      <c r="L13" s="92">
        <f t="shared" si="13"/>
        <v>0</v>
      </c>
      <c r="M13" s="90">
        <f t="shared" si="13"/>
        <v>14</v>
      </c>
      <c r="N13" s="91">
        <f t="shared" si="13"/>
        <v>6</v>
      </c>
      <c r="O13" s="91">
        <f t="shared" si="13"/>
        <v>0</v>
      </c>
      <c r="P13" s="91">
        <f t="shared" si="13"/>
        <v>3</v>
      </c>
      <c r="Q13" s="91">
        <f t="shared" si="13"/>
        <v>2</v>
      </c>
      <c r="R13" s="91">
        <f t="shared" si="13"/>
        <v>3</v>
      </c>
      <c r="S13" s="91">
        <f t="shared" si="13"/>
        <v>0</v>
      </c>
      <c r="T13" s="91">
        <f t="shared" si="13"/>
        <v>0</v>
      </c>
      <c r="U13" s="90">
        <f t="shared" ref="U13:Z13" si="14">SUM(U14:U19)</f>
        <v>3</v>
      </c>
      <c r="V13" s="91">
        <f t="shared" si="14"/>
        <v>1</v>
      </c>
      <c r="W13" s="91">
        <f t="shared" si="14"/>
        <v>1</v>
      </c>
      <c r="X13" s="91">
        <f t="shared" si="14"/>
        <v>0</v>
      </c>
      <c r="Y13" s="91">
        <f t="shared" si="14"/>
        <v>1</v>
      </c>
      <c r="Z13" s="91">
        <f t="shared" si="14"/>
        <v>0</v>
      </c>
      <c r="AA13" s="91">
        <f>SUM(AA14:AA19)</f>
        <v>0</v>
      </c>
      <c r="AB13" s="92">
        <f>SUM(AB14:AB19)</f>
        <v>0</v>
      </c>
    </row>
    <row r="14" spans="1:29" ht="21.75" customHeight="1">
      <c r="B14" s="17"/>
      <c r="C14" s="18" t="s">
        <v>13</v>
      </c>
      <c r="D14" s="19" t="s">
        <v>9</v>
      </c>
      <c r="E14" s="93">
        <f t="shared" ref="E14:E19" si="15">SUM(F14:L14)</f>
        <v>4</v>
      </c>
      <c r="F14" s="98">
        <f t="shared" ref="F14:L14" si="16">SUM(N14,V14)</f>
        <v>1</v>
      </c>
      <c r="G14" s="98">
        <f t="shared" si="16"/>
        <v>0</v>
      </c>
      <c r="H14" s="98">
        <f t="shared" si="16"/>
        <v>0</v>
      </c>
      <c r="I14" s="98">
        <f t="shared" si="16"/>
        <v>1</v>
      </c>
      <c r="J14" s="98">
        <f t="shared" si="16"/>
        <v>2</v>
      </c>
      <c r="K14" s="98">
        <f t="shared" si="16"/>
        <v>0</v>
      </c>
      <c r="L14" s="99">
        <f t="shared" si="16"/>
        <v>0</v>
      </c>
      <c r="M14" s="93">
        <f t="shared" ref="M14:M19" si="17">SUM(N14:T14)</f>
        <v>4</v>
      </c>
      <c r="N14" s="202">
        <v>1</v>
      </c>
      <c r="O14" s="202">
        <v>0</v>
      </c>
      <c r="P14" s="202">
        <v>0</v>
      </c>
      <c r="Q14" s="202">
        <v>1</v>
      </c>
      <c r="R14" s="202">
        <v>2</v>
      </c>
      <c r="S14" s="202">
        <v>0</v>
      </c>
      <c r="T14" s="203">
        <v>0</v>
      </c>
      <c r="U14" s="159">
        <f t="shared" ref="U14:U19" si="18">SUM(V14:AB14)</f>
        <v>0</v>
      </c>
      <c r="V14" s="202">
        <v>0</v>
      </c>
      <c r="W14" s="202">
        <v>0</v>
      </c>
      <c r="X14" s="202">
        <v>0</v>
      </c>
      <c r="Y14" s="202">
        <v>0</v>
      </c>
      <c r="Z14" s="202">
        <v>0</v>
      </c>
      <c r="AA14" s="202">
        <v>0</v>
      </c>
      <c r="AB14" s="203">
        <v>0</v>
      </c>
    </row>
    <row r="15" spans="1:29" ht="21.75" customHeight="1">
      <c r="B15" s="17"/>
      <c r="C15" s="20" t="s">
        <v>14</v>
      </c>
      <c r="D15" s="21" t="s">
        <v>15</v>
      </c>
      <c r="E15" s="93">
        <f t="shared" si="15"/>
        <v>2</v>
      </c>
      <c r="F15" s="98">
        <f t="shared" ref="F15:K19" si="19">SUM(N15,V15)</f>
        <v>2</v>
      </c>
      <c r="G15" s="98">
        <f>SUM(O15,W15)</f>
        <v>0</v>
      </c>
      <c r="H15" s="98">
        <f>SUM(P15,X15)</f>
        <v>0</v>
      </c>
      <c r="I15" s="98">
        <f t="shared" si="19"/>
        <v>0</v>
      </c>
      <c r="J15" s="98">
        <f t="shared" si="19"/>
        <v>0</v>
      </c>
      <c r="K15" s="98">
        <f t="shared" si="19"/>
        <v>0</v>
      </c>
      <c r="L15" s="99">
        <f>SUM(T15,AB15)</f>
        <v>0</v>
      </c>
      <c r="M15" s="159">
        <f t="shared" si="17"/>
        <v>1</v>
      </c>
      <c r="N15" s="202">
        <v>1</v>
      </c>
      <c r="O15" s="202">
        <v>0</v>
      </c>
      <c r="P15" s="202">
        <v>0</v>
      </c>
      <c r="Q15" s="202">
        <v>0</v>
      </c>
      <c r="R15" s="202">
        <v>0</v>
      </c>
      <c r="S15" s="202">
        <v>0</v>
      </c>
      <c r="T15" s="203">
        <v>0</v>
      </c>
      <c r="U15" s="93">
        <f t="shared" si="18"/>
        <v>1</v>
      </c>
      <c r="V15" s="202">
        <v>1</v>
      </c>
      <c r="W15" s="202">
        <v>0</v>
      </c>
      <c r="X15" s="202">
        <v>0</v>
      </c>
      <c r="Y15" s="202">
        <v>0</v>
      </c>
      <c r="Z15" s="202">
        <v>0</v>
      </c>
      <c r="AA15" s="202">
        <v>0</v>
      </c>
      <c r="AB15" s="203">
        <v>0</v>
      </c>
    </row>
    <row r="16" spans="1:29" ht="21.75" customHeight="1">
      <c r="A16" s="250"/>
      <c r="B16" s="17"/>
      <c r="C16" s="20" t="s">
        <v>6</v>
      </c>
      <c r="D16" s="21" t="s">
        <v>16</v>
      </c>
      <c r="E16" s="93">
        <f t="shared" si="15"/>
        <v>3</v>
      </c>
      <c r="F16" s="98">
        <f>SUM(N16,V16)</f>
        <v>0</v>
      </c>
      <c r="G16" s="98">
        <f>SUM(O16,W16)</f>
        <v>1</v>
      </c>
      <c r="H16" s="98">
        <f>SUM(P16,X16)</f>
        <v>2</v>
      </c>
      <c r="I16" s="98">
        <f>SUM(Q16,Y16)</f>
        <v>0</v>
      </c>
      <c r="J16" s="98">
        <f>SUM(R16,Z16)</f>
        <v>0</v>
      </c>
      <c r="K16" s="98">
        <f t="shared" si="19"/>
        <v>0</v>
      </c>
      <c r="L16" s="99">
        <f>SUM(T16,AB16)</f>
        <v>0</v>
      </c>
      <c r="M16" s="93">
        <f t="shared" si="17"/>
        <v>2</v>
      </c>
      <c r="N16" s="202">
        <v>0</v>
      </c>
      <c r="O16" s="202">
        <v>0</v>
      </c>
      <c r="P16" s="202">
        <v>2</v>
      </c>
      <c r="Q16" s="202">
        <v>0</v>
      </c>
      <c r="R16" s="202">
        <v>0</v>
      </c>
      <c r="S16" s="202">
        <v>0</v>
      </c>
      <c r="T16" s="203">
        <v>0</v>
      </c>
      <c r="U16" s="93">
        <f t="shared" si="18"/>
        <v>1</v>
      </c>
      <c r="V16" s="202">
        <v>0</v>
      </c>
      <c r="W16" s="202">
        <v>1</v>
      </c>
      <c r="X16" s="202">
        <v>0</v>
      </c>
      <c r="Y16" s="202">
        <v>0</v>
      </c>
      <c r="Z16" s="202">
        <v>0</v>
      </c>
      <c r="AA16" s="202">
        <v>0</v>
      </c>
      <c r="AB16" s="203">
        <v>0</v>
      </c>
    </row>
    <row r="17" spans="1:28" ht="21.75" customHeight="1">
      <c r="A17" s="250"/>
      <c r="B17" s="17"/>
      <c r="C17" s="157" t="s">
        <v>7</v>
      </c>
      <c r="D17" s="158" t="s">
        <v>17</v>
      </c>
      <c r="E17" s="159">
        <f t="shared" si="15"/>
        <v>0</v>
      </c>
      <c r="F17" s="98">
        <f t="shared" si="19"/>
        <v>0</v>
      </c>
      <c r="G17" s="98">
        <f t="shared" si="19"/>
        <v>0</v>
      </c>
      <c r="H17" s="98">
        <f t="shared" si="19"/>
        <v>0</v>
      </c>
      <c r="I17" s="98">
        <f t="shared" si="19"/>
        <v>0</v>
      </c>
      <c r="J17" s="98">
        <f t="shared" si="19"/>
        <v>0</v>
      </c>
      <c r="K17" s="98">
        <f t="shared" si="19"/>
        <v>0</v>
      </c>
      <c r="L17" s="99">
        <f>SUM(T17,AB17)</f>
        <v>0</v>
      </c>
      <c r="M17" s="159">
        <f t="shared" si="17"/>
        <v>0</v>
      </c>
      <c r="N17" s="202">
        <v>0</v>
      </c>
      <c r="O17" s="202">
        <v>0</v>
      </c>
      <c r="P17" s="202">
        <v>0</v>
      </c>
      <c r="Q17" s="202">
        <v>0</v>
      </c>
      <c r="R17" s="202">
        <v>0</v>
      </c>
      <c r="S17" s="202">
        <v>0</v>
      </c>
      <c r="T17" s="203">
        <v>0</v>
      </c>
      <c r="U17" s="159">
        <f t="shared" si="18"/>
        <v>0</v>
      </c>
      <c r="V17" s="202">
        <v>0</v>
      </c>
      <c r="W17" s="202">
        <v>0</v>
      </c>
      <c r="X17" s="202">
        <v>0</v>
      </c>
      <c r="Y17" s="202">
        <v>0</v>
      </c>
      <c r="Z17" s="202">
        <v>0</v>
      </c>
      <c r="AA17" s="202">
        <v>0</v>
      </c>
      <c r="AB17" s="203">
        <v>0</v>
      </c>
    </row>
    <row r="18" spans="1:28" ht="21.75" customHeight="1">
      <c r="A18" s="250"/>
      <c r="B18" s="17"/>
      <c r="C18" s="157" t="s">
        <v>8</v>
      </c>
      <c r="D18" s="158" t="s">
        <v>18</v>
      </c>
      <c r="E18" s="159">
        <f t="shared" si="15"/>
        <v>0</v>
      </c>
      <c r="F18" s="98">
        <f t="shared" si="19"/>
        <v>0</v>
      </c>
      <c r="G18" s="98">
        <f t="shared" si="19"/>
        <v>0</v>
      </c>
      <c r="H18" s="98">
        <f t="shared" si="19"/>
        <v>0</v>
      </c>
      <c r="I18" s="98">
        <f t="shared" si="19"/>
        <v>0</v>
      </c>
      <c r="J18" s="98">
        <f t="shared" si="19"/>
        <v>0</v>
      </c>
      <c r="K18" s="98">
        <f t="shared" si="19"/>
        <v>0</v>
      </c>
      <c r="L18" s="99">
        <f>SUM(T18,AB18)</f>
        <v>0</v>
      </c>
      <c r="M18" s="159">
        <f t="shared" si="17"/>
        <v>0</v>
      </c>
      <c r="N18" s="202">
        <v>0</v>
      </c>
      <c r="O18" s="202">
        <v>0</v>
      </c>
      <c r="P18" s="202">
        <v>0</v>
      </c>
      <c r="Q18" s="202">
        <v>0</v>
      </c>
      <c r="R18" s="202">
        <v>0</v>
      </c>
      <c r="S18" s="202">
        <v>0</v>
      </c>
      <c r="T18" s="203">
        <v>0</v>
      </c>
      <c r="U18" s="159">
        <f t="shared" si="18"/>
        <v>0</v>
      </c>
      <c r="V18" s="202">
        <v>0</v>
      </c>
      <c r="W18" s="202">
        <v>0</v>
      </c>
      <c r="X18" s="202">
        <v>0</v>
      </c>
      <c r="Y18" s="202">
        <v>0</v>
      </c>
      <c r="Z18" s="202">
        <v>0</v>
      </c>
      <c r="AA18" s="202">
        <v>0</v>
      </c>
      <c r="AB18" s="203">
        <v>0</v>
      </c>
    </row>
    <row r="19" spans="1:28" ht="21.75" customHeight="1">
      <c r="A19" s="250"/>
      <c r="B19" s="11"/>
      <c r="C19" s="22" t="s">
        <v>19</v>
      </c>
      <c r="D19" s="23" t="s">
        <v>20</v>
      </c>
      <c r="E19" s="89">
        <f t="shared" si="15"/>
        <v>8</v>
      </c>
      <c r="F19" s="102">
        <f>SUM(N19,V19)</f>
        <v>4</v>
      </c>
      <c r="G19" s="102">
        <f>SUM(O19,W19)</f>
        <v>0</v>
      </c>
      <c r="H19" s="102">
        <f>SUM(P19,X19)</f>
        <v>1</v>
      </c>
      <c r="I19" s="102">
        <f>SUM(Q19,Y19)</f>
        <v>2</v>
      </c>
      <c r="J19" s="102">
        <f>SUM(R19,Z19)</f>
        <v>1</v>
      </c>
      <c r="K19" s="102">
        <f t="shared" si="19"/>
        <v>0</v>
      </c>
      <c r="L19" s="103">
        <f>SUM(T19,AB19)</f>
        <v>0</v>
      </c>
      <c r="M19" s="89">
        <f t="shared" si="17"/>
        <v>7</v>
      </c>
      <c r="N19" s="104">
        <v>4</v>
      </c>
      <c r="O19" s="104">
        <v>0</v>
      </c>
      <c r="P19" s="104">
        <v>1</v>
      </c>
      <c r="Q19" s="201">
        <v>1</v>
      </c>
      <c r="R19" s="104">
        <v>1</v>
      </c>
      <c r="S19" s="104">
        <v>0</v>
      </c>
      <c r="T19" s="105">
        <v>0</v>
      </c>
      <c r="U19" s="89">
        <f t="shared" si="18"/>
        <v>1</v>
      </c>
      <c r="V19" s="201">
        <v>0</v>
      </c>
      <c r="W19" s="201">
        <v>0</v>
      </c>
      <c r="X19" s="201">
        <v>0</v>
      </c>
      <c r="Y19" s="201">
        <v>1</v>
      </c>
      <c r="Z19" s="201">
        <v>0</v>
      </c>
      <c r="AA19" s="201">
        <v>0</v>
      </c>
      <c r="AB19" s="204">
        <v>0</v>
      </c>
    </row>
    <row r="20" spans="1:28" ht="21.75" customHeight="1">
      <c r="B20" s="88" t="s">
        <v>11</v>
      </c>
      <c r="C20" s="15"/>
      <c r="D20" s="16"/>
      <c r="E20" s="90">
        <f>SUM(E21:E26)</f>
        <v>3</v>
      </c>
      <c r="F20" s="91">
        <f>SUM(F21:F26)</f>
        <v>1</v>
      </c>
      <c r="G20" s="91">
        <f>SUM(G21:G26)</f>
        <v>2</v>
      </c>
      <c r="H20" s="160">
        <f>SUM(H21:H26)</f>
        <v>0</v>
      </c>
      <c r="I20" s="91">
        <f>SUM(I21:I26)</f>
        <v>0</v>
      </c>
      <c r="J20" s="91">
        <f t="shared" ref="J20:AB20" si="20">SUM(J21:J26)</f>
        <v>0</v>
      </c>
      <c r="K20" s="91">
        <f t="shared" si="20"/>
        <v>0</v>
      </c>
      <c r="L20" s="92">
        <f t="shared" si="20"/>
        <v>0</v>
      </c>
      <c r="M20" s="90">
        <f>SUM(M21:M26)</f>
        <v>2</v>
      </c>
      <c r="N20" s="91">
        <f>SUM(N21:N26)</f>
        <v>1</v>
      </c>
      <c r="O20" s="91">
        <f>SUM(O21:O26)</f>
        <v>1</v>
      </c>
      <c r="P20" s="91">
        <f t="shared" si="20"/>
        <v>0</v>
      </c>
      <c r="Q20" s="91">
        <f>SUM(Q21:Q26)</f>
        <v>0</v>
      </c>
      <c r="R20" s="91">
        <f t="shared" si="20"/>
        <v>0</v>
      </c>
      <c r="S20" s="91">
        <f t="shared" si="20"/>
        <v>0</v>
      </c>
      <c r="T20" s="92">
        <f t="shared" si="20"/>
        <v>0</v>
      </c>
      <c r="U20" s="106">
        <f t="shared" si="20"/>
        <v>1</v>
      </c>
      <c r="V20" s="107">
        <f t="shared" si="20"/>
        <v>0</v>
      </c>
      <c r="W20" s="107">
        <f t="shared" si="20"/>
        <v>1</v>
      </c>
      <c r="X20" s="107">
        <f t="shared" si="20"/>
        <v>0</v>
      </c>
      <c r="Y20" s="107">
        <f>SUM(Y21:Y26)</f>
        <v>0</v>
      </c>
      <c r="Z20" s="107">
        <f t="shared" si="20"/>
        <v>0</v>
      </c>
      <c r="AA20" s="107">
        <f t="shared" si="20"/>
        <v>0</v>
      </c>
      <c r="AB20" s="108">
        <f t="shared" si="20"/>
        <v>0</v>
      </c>
    </row>
    <row r="21" spans="1:28" ht="21.75" customHeight="1">
      <c r="B21" s="17"/>
      <c r="C21" s="18" t="s">
        <v>13</v>
      </c>
      <c r="D21" s="19" t="s">
        <v>9</v>
      </c>
      <c r="E21" s="159">
        <f t="shared" ref="E21:E26" si="21">SUM(F21:L21)</f>
        <v>0</v>
      </c>
      <c r="F21" s="98">
        <f t="shared" ref="F21:K21" si="22">SUM(N21,V21)</f>
        <v>0</v>
      </c>
      <c r="G21" s="98">
        <f t="shared" si="22"/>
        <v>0</v>
      </c>
      <c r="H21" s="98">
        <f t="shared" si="22"/>
        <v>0</v>
      </c>
      <c r="I21" s="98">
        <f t="shared" si="22"/>
        <v>0</v>
      </c>
      <c r="J21" s="98">
        <f t="shared" si="22"/>
        <v>0</v>
      </c>
      <c r="K21" s="98">
        <f t="shared" si="22"/>
        <v>0</v>
      </c>
      <c r="L21" s="99">
        <f>SUM(T21,AB21)</f>
        <v>0</v>
      </c>
      <c r="M21" s="93">
        <f t="shared" ref="M21:M33" si="23">SUM(N21:T21)</f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0</v>
      </c>
      <c r="T21" s="101">
        <v>0</v>
      </c>
      <c r="U21" s="93">
        <f t="shared" ref="U21:U26" si="24">SUM(V21:AB21)</f>
        <v>0</v>
      </c>
      <c r="V21" s="100">
        <v>0</v>
      </c>
      <c r="W21" s="100">
        <v>0</v>
      </c>
      <c r="X21" s="100">
        <v>0</v>
      </c>
      <c r="Y21" s="100">
        <v>0</v>
      </c>
      <c r="Z21" s="100">
        <v>0</v>
      </c>
      <c r="AA21" s="100">
        <v>0</v>
      </c>
      <c r="AB21" s="101">
        <v>0</v>
      </c>
    </row>
    <row r="22" spans="1:28" ht="21.75" customHeight="1">
      <c r="B22" s="17"/>
      <c r="C22" s="20" t="s">
        <v>14</v>
      </c>
      <c r="D22" s="21" t="s">
        <v>15</v>
      </c>
      <c r="E22" s="159">
        <f t="shared" si="21"/>
        <v>1</v>
      </c>
      <c r="F22" s="98">
        <f t="shared" ref="F22:L26" si="25">SUM(N22,V22)</f>
        <v>0</v>
      </c>
      <c r="G22" s="98">
        <f t="shared" si="25"/>
        <v>1</v>
      </c>
      <c r="H22" s="98">
        <f t="shared" si="25"/>
        <v>0</v>
      </c>
      <c r="I22" s="98">
        <f t="shared" si="25"/>
        <v>0</v>
      </c>
      <c r="J22" s="98">
        <f t="shared" si="25"/>
        <v>0</v>
      </c>
      <c r="K22" s="98">
        <f t="shared" si="25"/>
        <v>0</v>
      </c>
      <c r="L22" s="99">
        <f t="shared" si="25"/>
        <v>0</v>
      </c>
      <c r="M22" s="93">
        <f>SUM(N22:T22)</f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1">
        <v>0</v>
      </c>
      <c r="U22" s="93">
        <f t="shared" si="24"/>
        <v>1</v>
      </c>
      <c r="V22" s="100">
        <v>0</v>
      </c>
      <c r="W22" s="100">
        <v>1</v>
      </c>
      <c r="X22" s="100">
        <v>0</v>
      </c>
      <c r="Y22" s="100">
        <v>0</v>
      </c>
      <c r="Z22" s="100">
        <v>0</v>
      </c>
      <c r="AA22" s="100">
        <v>0</v>
      </c>
      <c r="AB22" s="101">
        <v>0</v>
      </c>
    </row>
    <row r="23" spans="1:28" ht="21.75" customHeight="1">
      <c r="B23" s="17"/>
      <c r="C23" s="20" t="s">
        <v>6</v>
      </c>
      <c r="D23" s="21" t="s">
        <v>16</v>
      </c>
      <c r="E23" s="159">
        <f t="shared" si="21"/>
        <v>0</v>
      </c>
      <c r="F23" s="98">
        <f t="shared" si="25"/>
        <v>0</v>
      </c>
      <c r="G23" s="98">
        <f t="shared" si="25"/>
        <v>0</v>
      </c>
      <c r="H23" s="98">
        <f t="shared" si="25"/>
        <v>0</v>
      </c>
      <c r="I23" s="98">
        <f t="shared" si="25"/>
        <v>0</v>
      </c>
      <c r="J23" s="98">
        <f t="shared" si="25"/>
        <v>0</v>
      </c>
      <c r="K23" s="98">
        <f t="shared" si="25"/>
        <v>0</v>
      </c>
      <c r="L23" s="99">
        <f t="shared" si="25"/>
        <v>0</v>
      </c>
      <c r="M23" s="93">
        <f t="shared" si="23"/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0</v>
      </c>
      <c r="T23" s="101">
        <v>0</v>
      </c>
      <c r="U23" s="93">
        <f t="shared" si="24"/>
        <v>0</v>
      </c>
      <c r="V23" s="100">
        <v>0</v>
      </c>
      <c r="W23" s="100">
        <v>0</v>
      </c>
      <c r="X23" s="100">
        <v>0</v>
      </c>
      <c r="Y23" s="100">
        <v>0</v>
      </c>
      <c r="Z23" s="100">
        <v>0</v>
      </c>
      <c r="AA23" s="100">
        <v>0</v>
      </c>
      <c r="AB23" s="101">
        <v>0</v>
      </c>
    </row>
    <row r="24" spans="1:28" ht="21.75" customHeight="1">
      <c r="B24" s="17"/>
      <c r="C24" s="20" t="s">
        <v>7</v>
      </c>
      <c r="D24" s="21" t="s">
        <v>17</v>
      </c>
      <c r="E24" s="159">
        <f t="shared" si="21"/>
        <v>0</v>
      </c>
      <c r="F24" s="98">
        <f t="shared" si="25"/>
        <v>0</v>
      </c>
      <c r="G24" s="98">
        <f t="shared" si="25"/>
        <v>0</v>
      </c>
      <c r="H24" s="98">
        <f t="shared" si="25"/>
        <v>0</v>
      </c>
      <c r="I24" s="98">
        <f t="shared" si="25"/>
        <v>0</v>
      </c>
      <c r="J24" s="98">
        <f t="shared" si="25"/>
        <v>0</v>
      </c>
      <c r="K24" s="98">
        <f t="shared" si="25"/>
        <v>0</v>
      </c>
      <c r="L24" s="99">
        <f t="shared" si="25"/>
        <v>0</v>
      </c>
      <c r="M24" s="93">
        <f t="shared" si="23"/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0</v>
      </c>
      <c r="T24" s="101">
        <v>0</v>
      </c>
      <c r="U24" s="93">
        <f t="shared" si="24"/>
        <v>0</v>
      </c>
      <c r="V24" s="100">
        <v>0</v>
      </c>
      <c r="W24" s="100">
        <v>0</v>
      </c>
      <c r="X24" s="100">
        <v>0</v>
      </c>
      <c r="Y24" s="100">
        <v>0</v>
      </c>
      <c r="Z24" s="100">
        <v>0</v>
      </c>
      <c r="AA24" s="100">
        <v>0</v>
      </c>
      <c r="AB24" s="101">
        <v>0</v>
      </c>
    </row>
    <row r="25" spans="1:28" ht="21.75" customHeight="1">
      <c r="B25" s="17"/>
      <c r="C25" s="20" t="s">
        <v>8</v>
      </c>
      <c r="D25" s="21" t="s">
        <v>18</v>
      </c>
      <c r="E25" s="159">
        <f t="shared" si="21"/>
        <v>0</v>
      </c>
      <c r="F25" s="98">
        <f t="shared" si="25"/>
        <v>0</v>
      </c>
      <c r="G25" s="98">
        <f t="shared" si="25"/>
        <v>0</v>
      </c>
      <c r="H25" s="98">
        <f t="shared" si="25"/>
        <v>0</v>
      </c>
      <c r="I25" s="98">
        <f t="shared" si="25"/>
        <v>0</v>
      </c>
      <c r="J25" s="98">
        <f t="shared" si="25"/>
        <v>0</v>
      </c>
      <c r="K25" s="98">
        <f t="shared" si="25"/>
        <v>0</v>
      </c>
      <c r="L25" s="99">
        <f t="shared" si="25"/>
        <v>0</v>
      </c>
      <c r="M25" s="93">
        <f t="shared" si="23"/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1">
        <v>0</v>
      </c>
      <c r="U25" s="93">
        <f t="shared" si="24"/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1">
        <v>0</v>
      </c>
    </row>
    <row r="26" spans="1:28" ht="21.75" customHeight="1">
      <c r="B26" s="11"/>
      <c r="C26" s="22" t="s">
        <v>19</v>
      </c>
      <c r="D26" s="23" t="s">
        <v>20</v>
      </c>
      <c r="E26" s="161">
        <f t="shared" si="21"/>
        <v>2</v>
      </c>
      <c r="F26" s="102">
        <f t="shared" si="25"/>
        <v>1</v>
      </c>
      <c r="G26" s="102">
        <f t="shared" si="25"/>
        <v>1</v>
      </c>
      <c r="H26" s="102">
        <f t="shared" si="25"/>
        <v>0</v>
      </c>
      <c r="I26" s="102">
        <f t="shared" si="25"/>
        <v>0</v>
      </c>
      <c r="J26" s="102">
        <f t="shared" si="25"/>
        <v>0</v>
      </c>
      <c r="K26" s="102">
        <f t="shared" si="25"/>
        <v>0</v>
      </c>
      <c r="L26" s="103">
        <f t="shared" si="25"/>
        <v>0</v>
      </c>
      <c r="M26" s="89">
        <f>SUM(N26:T26)</f>
        <v>2</v>
      </c>
      <c r="N26" s="104">
        <v>1</v>
      </c>
      <c r="O26" s="104">
        <v>1</v>
      </c>
      <c r="P26" s="104">
        <v>0</v>
      </c>
      <c r="Q26" s="104">
        <v>0</v>
      </c>
      <c r="R26" s="104">
        <v>0</v>
      </c>
      <c r="S26" s="104">
        <v>0</v>
      </c>
      <c r="T26" s="105">
        <v>0</v>
      </c>
      <c r="U26" s="93">
        <f t="shared" si="24"/>
        <v>0</v>
      </c>
      <c r="V26" s="100">
        <v>0</v>
      </c>
      <c r="W26" s="100">
        <v>0</v>
      </c>
      <c r="X26" s="100">
        <v>0</v>
      </c>
      <c r="Y26" s="100">
        <v>0</v>
      </c>
      <c r="Z26" s="100">
        <v>0</v>
      </c>
      <c r="AA26" s="100">
        <v>0</v>
      </c>
      <c r="AB26" s="101">
        <v>0</v>
      </c>
    </row>
    <row r="27" spans="1:28" ht="21.75" customHeight="1">
      <c r="B27" s="88" t="s">
        <v>12</v>
      </c>
      <c r="C27" s="15"/>
      <c r="D27" s="16"/>
      <c r="E27" s="90">
        <f t="shared" ref="E27:AB27" si="26">SUM(E28:E33)</f>
        <v>0</v>
      </c>
      <c r="F27" s="91">
        <f t="shared" si="26"/>
        <v>0</v>
      </c>
      <c r="G27" s="91">
        <f t="shared" si="26"/>
        <v>0</v>
      </c>
      <c r="H27" s="91">
        <f t="shared" si="26"/>
        <v>0</v>
      </c>
      <c r="I27" s="91">
        <f t="shared" si="26"/>
        <v>0</v>
      </c>
      <c r="J27" s="91">
        <f t="shared" si="26"/>
        <v>0</v>
      </c>
      <c r="K27" s="91">
        <f t="shared" si="26"/>
        <v>0</v>
      </c>
      <c r="L27" s="92">
        <f t="shared" si="26"/>
        <v>0</v>
      </c>
      <c r="M27" s="90">
        <f t="shared" si="26"/>
        <v>0</v>
      </c>
      <c r="N27" s="91">
        <f t="shared" si="26"/>
        <v>0</v>
      </c>
      <c r="O27" s="91">
        <f t="shared" si="26"/>
        <v>0</v>
      </c>
      <c r="P27" s="91">
        <f t="shared" si="26"/>
        <v>0</v>
      </c>
      <c r="Q27" s="91">
        <f t="shared" si="26"/>
        <v>0</v>
      </c>
      <c r="R27" s="91">
        <f t="shared" si="26"/>
        <v>0</v>
      </c>
      <c r="S27" s="91">
        <f t="shared" si="26"/>
        <v>0</v>
      </c>
      <c r="T27" s="92">
        <f t="shared" si="26"/>
        <v>0</v>
      </c>
      <c r="U27" s="90">
        <f t="shared" si="26"/>
        <v>0</v>
      </c>
      <c r="V27" s="91">
        <f t="shared" si="26"/>
        <v>0</v>
      </c>
      <c r="W27" s="91">
        <f t="shared" si="26"/>
        <v>0</v>
      </c>
      <c r="X27" s="91">
        <f t="shared" si="26"/>
        <v>0</v>
      </c>
      <c r="Y27" s="91">
        <f t="shared" si="26"/>
        <v>0</v>
      </c>
      <c r="Z27" s="91">
        <f t="shared" si="26"/>
        <v>0</v>
      </c>
      <c r="AA27" s="91">
        <f t="shared" si="26"/>
        <v>0</v>
      </c>
      <c r="AB27" s="92">
        <f t="shared" si="26"/>
        <v>0</v>
      </c>
    </row>
    <row r="28" spans="1:28" ht="21.75" customHeight="1">
      <c r="B28" s="17"/>
      <c r="C28" s="18" t="s">
        <v>13</v>
      </c>
      <c r="D28" s="19" t="s">
        <v>9</v>
      </c>
      <c r="E28" s="93">
        <f t="shared" ref="E28:E33" si="27">SUM(F28:L28)</f>
        <v>0</v>
      </c>
      <c r="F28" s="98">
        <f t="shared" ref="F28:L32" si="28">SUM(N28,V28)</f>
        <v>0</v>
      </c>
      <c r="G28" s="98">
        <f t="shared" si="28"/>
        <v>0</v>
      </c>
      <c r="H28" s="98">
        <f t="shared" si="28"/>
        <v>0</v>
      </c>
      <c r="I28" s="98">
        <f t="shared" si="28"/>
        <v>0</v>
      </c>
      <c r="J28" s="98">
        <f t="shared" si="28"/>
        <v>0</v>
      </c>
      <c r="K28" s="98">
        <f t="shared" si="28"/>
        <v>0</v>
      </c>
      <c r="L28" s="99">
        <f t="shared" si="28"/>
        <v>0</v>
      </c>
      <c r="M28" s="93">
        <f t="shared" si="23"/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1">
        <v>0</v>
      </c>
      <c r="U28" s="93">
        <f t="shared" ref="U28:U33" si="29">SUM(V28:AB28)</f>
        <v>0</v>
      </c>
      <c r="V28" s="100">
        <v>0</v>
      </c>
      <c r="W28" s="100">
        <v>0</v>
      </c>
      <c r="X28" s="100">
        <v>0</v>
      </c>
      <c r="Y28" s="100">
        <v>0</v>
      </c>
      <c r="Z28" s="100">
        <v>0</v>
      </c>
      <c r="AA28" s="100">
        <v>0</v>
      </c>
      <c r="AB28" s="101">
        <v>0</v>
      </c>
    </row>
    <row r="29" spans="1:28" ht="21.75" customHeight="1">
      <c r="B29" s="17"/>
      <c r="C29" s="20" t="s">
        <v>14</v>
      </c>
      <c r="D29" s="21" t="s">
        <v>15</v>
      </c>
      <c r="E29" s="93">
        <f t="shared" si="27"/>
        <v>0</v>
      </c>
      <c r="F29" s="98">
        <f t="shared" si="28"/>
        <v>0</v>
      </c>
      <c r="G29" s="98">
        <f t="shared" si="28"/>
        <v>0</v>
      </c>
      <c r="H29" s="98">
        <f t="shared" si="28"/>
        <v>0</v>
      </c>
      <c r="I29" s="98">
        <f t="shared" si="28"/>
        <v>0</v>
      </c>
      <c r="J29" s="98">
        <f t="shared" si="28"/>
        <v>0</v>
      </c>
      <c r="K29" s="98">
        <f t="shared" si="28"/>
        <v>0</v>
      </c>
      <c r="L29" s="99">
        <f t="shared" si="28"/>
        <v>0</v>
      </c>
      <c r="M29" s="93">
        <f t="shared" si="23"/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1">
        <v>0</v>
      </c>
      <c r="U29" s="93">
        <f t="shared" si="29"/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1">
        <v>0</v>
      </c>
    </row>
    <row r="30" spans="1:28" ht="21.75" customHeight="1">
      <c r="B30" s="17"/>
      <c r="C30" s="20" t="s">
        <v>6</v>
      </c>
      <c r="D30" s="21" t="s">
        <v>16</v>
      </c>
      <c r="E30" s="93">
        <f t="shared" si="27"/>
        <v>0</v>
      </c>
      <c r="F30" s="98">
        <f t="shared" si="28"/>
        <v>0</v>
      </c>
      <c r="G30" s="98">
        <f t="shared" si="28"/>
        <v>0</v>
      </c>
      <c r="H30" s="98">
        <f t="shared" si="28"/>
        <v>0</v>
      </c>
      <c r="I30" s="98">
        <f t="shared" si="28"/>
        <v>0</v>
      </c>
      <c r="J30" s="98">
        <f t="shared" si="28"/>
        <v>0</v>
      </c>
      <c r="K30" s="98">
        <f t="shared" si="28"/>
        <v>0</v>
      </c>
      <c r="L30" s="99">
        <f t="shared" si="28"/>
        <v>0</v>
      </c>
      <c r="M30" s="93">
        <f t="shared" si="23"/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0</v>
      </c>
      <c r="T30" s="101">
        <v>0</v>
      </c>
      <c r="U30" s="93">
        <f t="shared" si="29"/>
        <v>0</v>
      </c>
      <c r="V30" s="100">
        <v>0</v>
      </c>
      <c r="W30" s="100">
        <v>0</v>
      </c>
      <c r="X30" s="100">
        <v>0</v>
      </c>
      <c r="Y30" s="100">
        <v>0</v>
      </c>
      <c r="Z30" s="100">
        <v>0</v>
      </c>
      <c r="AA30" s="100">
        <v>0</v>
      </c>
      <c r="AB30" s="101">
        <v>0</v>
      </c>
    </row>
    <row r="31" spans="1:28" ht="21.75" customHeight="1">
      <c r="B31" s="17"/>
      <c r="C31" s="20" t="s">
        <v>7</v>
      </c>
      <c r="D31" s="21" t="s">
        <v>17</v>
      </c>
      <c r="E31" s="93">
        <f t="shared" si="27"/>
        <v>0</v>
      </c>
      <c r="F31" s="98">
        <f t="shared" si="28"/>
        <v>0</v>
      </c>
      <c r="G31" s="98">
        <f t="shared" si="28"/>
        <v>0</v>
      </c>
      <c r="H31" s="98">
        <f t="shared" si="28"/>
        <v>0</v>
      </c>
      <c r="I31" s="98">
        <f t="shared" si="28"/>
        <v>0</v>
      </c>
      <c r="J31" s="98">
        <f t="shared" si="28"/>
        <v>0</v>
      </c>
      <c r="K31" s="98">
        <f t="shared" si="28"/>
        <v>0</v>
      </c>
      <c r="L31" s="99">
        <f t="shared" si="28"/>
        <v>0</v>
      </c>
      <c r="M31" s="93">
        <f t="shared" si="23"/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0</v>
      </c>
      <c r="T31" s="101">
        <v>0</v>
      </c>
      <c r="U31" s="93">
        <f t="shared" si="29"/>
        <v>0</v>
      </c>
      <c r="V31" s="100">
        <v>0</v>
      </c>
      <c r="W31" s="100">
        <v>0</v>
      </c>
      <c r="X31" s="100">
        <v>0</v>
      </c>
      <c r="Y31" s="100">
        <v>0</v>
      </c>
      <c r="Z31" s="100">
        <v>0</v>
      </c>
      <c r="AA31" s="100">
        <v>0</v>
      </c>
      <c r="AB31" s="101">
        <v>0</v>
      </c>
    </row>
    <row r="32" spans="1:28" ht="21.75" customHeight="1">
      <c r="B32" s="17"/>
      <c r="C32" s="20" t="s">
        <v>8</v>
      </c>
      <c r="D32" s="21" t="s">
        <v>18</v>
      </c>
      <c r="E32" s="93">
        <f t="shared" si="27"/>
        <v>0</v>
      </c>
      <c r="F32" s="98">
        <f t="shared" si="28"/>
        <v>0</v>
      </c>
      <c r="G32" s="98">
        <f t="shared" si="28"/>
        <v>0</v>
      </c>
      <c r="H32" s="98">
        <f t="shared" si="28"/>
        <v>0</v>
      </c>
      <c r="I32" s="98">
        <f t="shared" si="28"/>
        <v>0</v>
      </c>
      <c r="J32" s="98">
        <f t="shared" si="28"/>
        <v>0</v>
      </c>
      <c r="K32" s="98">
        <f t="shared" si="28"/>
        <v>0</v>
      </c>
      <c r="L32" s="99">
        <f t="shared" si="28"/>
        <v>0</v>
      </c>
      <c r="M32" s="93">
        <f t="shared" si="23"/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1">
        <v>0</v>
      </c>
      <c r="U32" s="93">
        <f t="shared" si="29"/>
        <v>0</v>
      </c>
      <c r="V32" s="100">
        <v>0</v>
      </c>
      <c r="W32" s="100">
        <v>0</v>
      </c>
      <c r="X32" s="100">
        <v>0</v>
      </c>
      <c r="Y32" s="100">
        <v>0</v>
      </c>
      <c r="Z32" s="100">
        <v>0</v>
      </c>
      <c r="AA32" s="100">
        <v>0</v>
      </c>
      <c r="AB32" s="101">
        <v>0</v>
      </c>
    </row>
    <row r="33" spans="2:28" ht="21.75" customHeight="1">
      <c r="B33" s="11"/>
      <c r="C33" s="22" t="s">
        <v>75</v>
      </c>
      <c r="D33" s="23" t="s">
        <v>76</v>
      </c>
      <c r="E33" s="89">
        <f t="shared" si="27"/>
        <v>0</v>
      </c>
      <c r="F33" s="102">
        <f t="shared" ref="F33:L33" si="30">SUM(N33,V33)</f>
        <v>0</v>
      </c>
      <c r="G33" s="102">
        <f t="shared" si="30"/>
        <v>0</v>
      </c>
      <c r="H33" s="102">
        <f t="shared" si="30"/>
        <v>0</v>
      </c>
      <c r="I33" s="102">
        <f t="shared" si="30"/>
        <v>0</v>
      </c>
      <c r="J33" s="102">
        <f t="shared" si="30"/>
        <v>0</v>
      </c>
      <c r="K33" s="102">
        <f t="shared" si="30"/>
        <v>0</v>
      </c>
      <c r="L33" s="103">
        <f t="shared" si="30"/>
        <v>0</v>
      </c>
      <c r="M33" s="89">
        <f t="shared" si="23"/>
        <v>0</v>
      </c>
      <c r="N33" s="104">
        <v>0</v>
      </c>
      <c r="O33" s="104">
        <v>0</v>
      </c>
      <c r="P33" s="104">
        <v>0</v>
      </c>
      <c r="Q33" s="104">
        <v>0</v>
      </c>
      <c r="R33" s="104">
        <v>0</v>
      </c>
      <c r="S33" s="104">
        <v>0</v>
      </c>
      <c r="T33" s="105">
        <v>0</v>
      </c>
      <c r="U33" s="89">
        <f t="shared" si="29"/>
        <v>0</v>
      </c>
      <c r="V33" s="104">
        <v>0</v>
      </c>
      <c r="W33" s="104">
        <v>0</v>
      </c>
      <c r="X33" s="104">
        <v>0</v>
      </c>
      <c r="Y33" s="104">
        <v>0</v>
      </c>
      <c r="Z33" s="104">
        <v>0</v>
      </c>
      <c r="AA33" s="104">
        <v>0</v>
      </c>
      <c r="AB33" s="105">
        <v>0</v>
      </c>
    </row>
    <row r="36" spans="2:28" ht="17.25">
      <c r="E36" s="188"/>
    </row>
  </sheetData>
  <mergeCells count="4">
    <mergeCell ref="A16:A19"/>
    <mergeCell ref="E4:L4"/>
    <mergeCell ref="M4:T4"/>
    <mergeCell ref="U4:AB4"/>
  </mergeCells>
  <phoneticPr fontId="1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周産期死亡1</vt:lpstr>
      <vt:lpstr>周産期死亡2</vt:lpstr>
      <vt:lpstr>周産期死亡3</vt:lpstr>
      <vt:lpstr>周産期死亡4</vt:lpstr>
      <vt:lpstr>周産期死亡5</vt:lpstr>
      <vt:lpstr>周産期死亡6</vt:lpstr>
      <vt:lpstr>周産期死亡7</vt:lpstr>
      <vt:lpstr>周産期死亡8</vt:lpstr>
      <vt:lpstr>周産期死亡9</vt:lpstr>
      <vt:lpstr>周産期死亡1!Print_Area</vt:lpstr>
      <vt:lpstr>周産期死亡2!Print_Area</vt:lpstr>
      <vt:lpstr>周産期死亡3!Print_Area</vt:lpstr>
      <vt:lpstr>周産期死亡4!Print_Area</vt:lpstr>
      <vt:lpstr>周産期死亡5!Print_Area</vt:lpstr>
      <vt:lpstr>周産期死亡6!Print_Area</vt:lpstr>
      <vt:lpstr>周産期死亡7!Print_Area</vt:lpstr>
      <vt:lpstr>周産期死亡8!Print_Area</vt:lpstr>
      <vt:lpstr>周産期死亡9!Print_Area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