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172.16.6.189\財政課\Ⅲ-予算係\07 決算\R2年度決算\21_財政状況資料集\04 数値の訂正（R5.12.12付）\"/>
    </mc:Choice>
  </mc:AlternateContent>
  <xr:revisionPtr revIDLastSave="0" documentId="13_ncr:1_{90994148-7AC6-4976-ACB1-32452BDE3090}" xr6:coauthVersionLast="36" xr6:coauthVersionMax="36" xr10:uidLastSave="{00000000-0000-0000-0000-000000000000}"/>
  <bookViews>
    <workbookView xWindow="0" yWindow="0" windowWidth="28800" windowHeight="12285"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2" i="10" l="1"/>
  <c r="BG41" i="10"/>
  <c r="BG40" i="10"/>
  <c r="BG39" i="10"/>
  <c r="BG38" i="10"/>
  <c r="BG37" i="10"/>
  <c r="BG36" i="10"/>
  <c r="BG35" i="10"/>
  <c r="BG34"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AM42" i="10"/>
  <c r="U42" i="10"/>
  <c r="BW41" i="10"/>
  <c r="AM41" i="10"/>
  <c r="U41" i="10"/>
  <c r="BW40" i="10"/>
  <c r="AM40" i="10"/>
  <c r="U40" i="10"/>
  <c r="BW39" i="10"/>
  <c r="U39" i="10"/>
  <c r="BW38" i="10"/>
  <c r="U38" i="10"/>
  <c r="BW37" i="10"/>
  <c r="C35" i="10"/>
  <c r="C36" i="10" s="1"/>
  <c r="C34" i="10"/>
  <c r="C37"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8" i="10" l="1"/>
  <c r="C39" i="10" s="1"/>
  <c r="C40" i="10" s="1"/>
  <c r="C41" i="10" s="1"/>
  <c r="C42" i="10" s="1"/>
  <c r="U34" i="10"/>
  <c r="U35" i="10" s="1"/>
  <c r="U36" i="10" s="1"/>
  <c r="U37" i="10" s="1"/>
  <c r="AM34" i="10" l="1"/>
  <c r="AM35" i="10" s="1"/>
  <c r="AM36" i="10" s="1"/>
  <c r="AM37" i="10" s="1"/>
  <c r="AM38" i="10" s="1"/>
  <c r="AM39" i="10" s="1"/>
  <c r="BE34" i="10" l="1"/>
  <c r="BE35" i="10" s="1"/>
  <c r="BE36" i="10" s="1"/>
  <c r="BE37" i="10" s="1"/>
  <c r="BE38" i="10" s="1"/>
  <c r="BE39" i="10" s="1"/>
  <c r="BE40" i="10" s="1"/>
  <c r="BE41" i="10" s="1"/>
  <c r="BE42" i="10" s="1"/>
  <c r="BW34" i="10" s="1"/>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<sst xmlns="http://schemas.openxmlformats.org/spreadsheetml/2006/main" count="1024" uniqueCount="659">
  <si>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</si>
  <si>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</si>
  <si>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</si>
  <si>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</si>
  <si>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</si>
  <si>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</si>
  <si>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</si>
  <si>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</si>
  <si>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</si>
  <si>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</si>
  <si>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</si>
  <si>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</si>
  <si>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</si>
  <si>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</si>
  <si>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</si>
  <si>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</si>
  <si>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</si>
  <si>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</si>
  <si>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</si>
  <si>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</si>
  <si>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</si>
  <si>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</si>
  <si>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</si>
  <si>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</si>
  <si>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</si>
  <si>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</si>
  <si>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</si>
  <si>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</si>
  <si>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</si>
  <si>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</si>
  <si>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</si>
  <si>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</si>
  <si>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</si>
  <si>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</si>
  <si>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</si>
  <si>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</si>
  <si>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</si>
  <si>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</si>
  <si>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</si>
  <si>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</si>
  <si>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</si>
  <si>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</si>
  <si>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</si>
  <si>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</si>
  <si>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</si>
  <si>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</si>
  <si>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</si>
  <si>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</si>
  <si>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</si>
  <si>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</si>
  <si>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</si>
  <si>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</si>
  <si>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</si>
  <si>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</si>
  <si>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</si>
  <si>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</si>
  <si>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</si>
  <si>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</si>
  <si>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</si>
  <si>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</si>
  <si>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</si>
  <si>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</si>
  <si>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</si>
  <si>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</si>
  <si>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</si>
  <si>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</si>
  <si>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</si>
  <si>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</si>
  <si>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</si>
  <si>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</si>
  <si>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</si>
  <si>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</si>
  <si>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</si>
  <si>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</si>
  <si>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</si>
  <si>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</si>
  <si>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</si>
  <si>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</si>
  <si>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</si>
  <si>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</si>
  <si>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</si>
  <si>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</si>
  <si>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</si>
  <si>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</si>
  <si>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</si>
  <si>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</si>
  <si>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</si>
  <si>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</si>
  <si>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</si>
  <si>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</si>
  <si>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</si>
  <si>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</si>
  <si>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</si>
  <si>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</si>
  <si>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</si>
  <si>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</si>
  <si>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</si>
  <si>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</si>
  <si>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北九州市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</si>
  <si>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</si>
  <si>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</si>
  <si>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</si>
  <si>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</si>
  <si>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</si>
  <si>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</si>
  <si>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</si>
  <si>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</si>
  <si>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</si>
  <si>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</si>
  <si>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</si>
  <si>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</si>
  <si>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</si>
  <si>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</si>
  <si>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</si>
  <si>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</si>
  <si>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</si>
  <si>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</si>
  <si>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</si>
  <si>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</si>
  <si>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</si>
  <si>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</si>
  <si>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</si>
  <si>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</si>
  <si>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</si>
  <si>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</si>
  <si>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</si>
  <si>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</si>
  <si>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</si>
  <si>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</si>
  <si>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</si>
  <si>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</si>
  <si>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</si>
  <si>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</si>
  <si>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</si>
  <si>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</si>
  <si>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</si>
  <si>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</si>
  <si>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</si>
  <si>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</si>
  <si>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</si>
  <si>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</si>
  <si>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</si>
  <si>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</si>
  <si>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</si>
  <si>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</si>
  <si>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</si>
  <si>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</si>
  <si>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</si>
  <si>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</si>
  <si>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</si>
  <si>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</si>
  <si>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</si>
  <si>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</si>
  <si>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</si>
  <si>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</si>
  <si>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</si>
  <si>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</si>
  <si>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</si>
  <si>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</si>
  <si>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</si>
  <si>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</si>
  <si>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</si>
  <si>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</si>
  <si>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</si>
  <si>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</si>
  <si>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</si>
  <si>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</si>
  <si>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</si>
  <si>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</si>
  <si>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</si>
  <si>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</si>
  <si>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</si>
  <si>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</si>
  <si>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</si>
  <si>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</si>
  <si>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</si>
  <si>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</si>
  <si>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</si>
  <si>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</si>
  <si>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</si>
  <si>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</si>
  <si>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</si>
  <si>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</si>
  <si>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</si>
  <si>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</si>
  <si>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</si>
  <si>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</si>
  <si>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</si>
  <si>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</si>
  <si>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</si>
  <si>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</si>
  <si>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</si>
  <si>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</si>
  <si>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</si>
  <si>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</si>
  <si>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</si>
  <si>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</si>
  <si>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</si>
  <si>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</si>
  <si>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</si>
  <si>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</si>
  <si>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</si>
  <si>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</si>
  <si>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</si>
  <si>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</si>
  <si>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</si>
  <si>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</si>
  <si>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</si>
  <si>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</si>
  <si>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</si>
  <si>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</si>
  <si>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</si>
  <si>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</si>
  <si>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</si>
  <si>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</si>
  <si>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福岡県北九州市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</si>
  <si>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</si>
  <si>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</si>
  <si>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</si>
  <si>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</si>
  <si>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</si>
  <si>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</si>
  <si>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</si>
  <si>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</si>
  <si>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</si>
  <si>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</si>
  <si>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</si>
  <si>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</si>
  <si>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</si>
  <si>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</si>
  <si>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</si>
  <si>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</si>
  <si>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</si>
  <si>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</si>
  <si>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</si>
  <si>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</si>
  <si>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</si>
  <si>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</si>
  <si>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</si>
  <si>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</si>
  <si>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</si>
  <si>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</si>
  <si>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</si>
  <si>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</si>
  <si>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</si>
  <si>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</si>
  <si>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</si>
  <si>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</si>
  <si>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</si>
  <si>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</si>
  <si>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</si>
  <si>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</si>
  <si>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</si>
  <si>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</si>
  <si>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</si>
  <si>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</si>
  <si>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</si>
  <si>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</si>
  <si>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</si>
  <si>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</si>
  <si>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</si>
  <si>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</si>
  <si>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</si>
  <si>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</si>
  <si>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</si>
  <si>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</si>
  <si>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</si>
  <si>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</si>
  <si>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</si>
  <si>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</si>
  <si>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</si>
  <si>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</si>
  <si>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</si>
  <si>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</si>
  <si>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</si>
  <si>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</si>
  <si>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</si>
  <si>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</si>
  <si>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</si>
  <si>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</si>
  <si>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</si>
  <si>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</si>
  <si>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</si>
  <si>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</si>
  <si>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</si>
  <si>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</si>
  <si>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</si>
  <si>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</si>
  <si>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</si>
  <si>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</si>
  <si>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</si>
  <si>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</si>
  <si>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</si>
  <si>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</si>
  <si>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</si>
  <si>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</si>
  <si>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</si>
  <si>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</si>
  <si>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</si>
  <si>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</si>
  <si>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</si>
  <si>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</si>
  <si>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</si>
  <si>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</si>
  <si>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</si>
  <si>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</si>
  <si>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</si>
  <si>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</si>
  <si>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</si>
  <si>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</si>
  <si>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</si>
  <si>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</si>
  <si>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</si>
  <si>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</si>
  <si>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</si>
  <si>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</si>
  <si>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</si>
  <si>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</si>
  <si>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</si>
  <si>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</si>
  <si>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</si>
  <si>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</si>
  <si>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</si>
  <si>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</si>
  <si>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</si>
  <si>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</si>
  <si>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</si>
  <si>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</si>
  <si>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</si>
  <si>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</si>
  <si>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</si>
  <si>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</si>
  <si>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</si>
  <si>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</si>
  <si>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</si>
  <si>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</si>
  <si>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</si>
  <si>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</si>
  <si>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</si>
  <si>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</si>
  <si>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</si>
  <si>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</si>
  <si>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</si>
  <si>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</si>
  <si>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</si>
  <si>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</si>
  <si>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</si>
  <si>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</si>
  <si>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</si>
  <si>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</si>
  <si>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</si>
  <si>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</si>
  <si>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</si>
  <si>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</si>
  <si>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</si>
  <si>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</si>
  <si>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</si>
  <si>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</si>
  <si>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</si>
  <si>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</si>
  <si>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</si>
  <si>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</si>
  <si>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</si>
  <si>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</si>
  <si>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</si>
  <si>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</si>
  <si>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</si>
  <si>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</si>
  <si>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</si>
  <si>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</si>
  <si>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福岡県北九州市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</si>
  <si>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</si>
  <si>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</si>
  <si>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</si>
  <si>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</si>
  <si>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</si>
  <si>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</si>
  <si>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</si>
  <si>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</si>
  <si>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</si>
  <si>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</si>
  <si>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</si>
  <si>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</si>
  <si>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</si>
  <si>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</si>
  <si>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</si>
  <si>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</si>
  <si>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</si>
  <si>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</si>
  <si>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</si>
  <si>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</si>
  <si>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土地区画整理特別会計</t>
    <phoneticPr fontId="5"/>
  </si>
  <si>
    <t>土地区画整理事業清算特別会計</t>
    <phoneticPr fontId="5"/>
  </si>
  <si>
    <t>公債償還特別会計</t>
    <phoneticPr fontId="5"/>
  </si>
  <si>
    <t>-</t>
    <phoneticPr fontId="5"/>
  </si>
  <si>
    <t>住宅新築資金等貸付特別会計</t>
    <phoneticPr fontId="5"/>
  </si>
  <si>
    <t>土地取得特別会計</t>
    <phoneticPr fontId="5"/>
  </si>
  <si>
    <t>-</t>
    <phoneticPr fontId="5"/>
  </si>
  <si>
    <t>母子父子寡婦福祉資金特別会計</t>
    <phoneticPr fontId="5"/>
  </si>
  <si>
    <t>臨海部産業用地貸付特別会計</t>
    <phoneticPr fontId="5"/>
  </si>
  <si>
    <t>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</si>
  <si>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</si>
  <si>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</si>
  <si>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</si>
  <si>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</si>
  <si>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</si>
  <si>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</si>
  <si>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</si>
  <si>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</si>
  <si>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</si>
  <si>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</si>
  <si>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</si>
  <si>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</si>
  <si>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</si>
  <si>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</si>
  <si>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</si>
  <si>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</si>
  <si>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</si>
  <si>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</si>
  <si>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</si>
  <si>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工業用水道事業会計</t>
    <phoneticPr fontId="5"/>
  </si>
  <si>
    <t>法適用企業</t>
    <phoneticPr fontId="5"/>
  </si>
  <si>
    <t>交通事業会計</t>
    <phoneticPr fontId="5"/>
  </si>
  <si>
    <t>法適用企業</t>
    <phoneticPr fontId="5"/>
  </si>
  <si>
    <t>病院事業会計</t>
    <phoneticPr fontId="5"/>
  </si>
  <si>
    <t>法適用企業</t>
    <phoneticPr fontId="5"/>
  </si>
  <si>
    <t>下水道事業会計</t>
    <phoneticPr fontId="5"/>
  </si>
  <si>
    <t>法適用企業</t>
    <phoneticPr fontId="5"/>
  </si>
  <si>
    <t>公営競技事業会計</t>
    <phoneticPr fontId="5"/>
  </si>
  <si>
    <t>食肉センター特別会計</t>
    <phoneticPr fontId="5"/>
  </si>
  <si>
    <t>法非適用企業</t>
    <phoneticPr fontId="5"/>
  </si>
  <si>
    <t>卸売市場特別会計</t>
    <phoneticPr fontId="5"/>
  </si>
  <si>
    <t>法非適用企業</t>
    <phoneticPr fontId="5"/>
  </si>
  <si>
    <t>渡船特別会計</t>
    <phoneticPr fontId="5"/>
  </si>
  <si>
    <t>法非適用企業</t>
    <phoneticPr fontId="5"/>
  </si>
  <si>
    <t>漁業集落排水特別会計</t>
    <phoneticPr fontId="5"/>
  </si>
  <si>
    <t>港湾整備特別会計</t>
    <phoneticPr fontId="5"/>
  </si>
  <si>
    <t>法非適用企業</t>
    <phoneticPr fontId="5"/>
  </si>
  <si>
    <t>市民太陽光発電所特別会計</t>
    <phoneticPr fontId="5"/>
  </si>
  <si>
    <t>産業用地整備特別会計</t>
    <phoneticPr fontId="5"/>
  </si>
  <si>
    <t>-</t>
    <phoneticPr fontId="5"/>
  </si>
  <si>
    <t>法非適用企業</t>
    <phoneticPr fontId="5"/>
  </si>
  <si>
    <t>空港関連用地整備特別会計</t>
    <phoneticPr fontId="5"/>
  </si>
  <si>
    <t>法非適用企業</t>
    <phoneticPr fontId="5"/>
  </si>
  <si>
    <t>学術研究都市土地区画整理特別会計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</si>
  <si>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</si>
  <si>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</si>
  <si>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</si>
  <si>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</si>
  <si>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</si>
  <si>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</si>
  <si>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</si>
  <si>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</si>
  <si>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</si>
  <si>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</si>
  <si>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</si>
  <si>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</si>
  <si>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</si>
  <si>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</si>
  <si>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</si>
  <si>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</si>
  <si>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</si>
  <si>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</si>
  <si>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</si>
  <si>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</si>
  <si>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</si>
  <si>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</si>
  <si>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</si>
  <si>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</si>
  <si>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</si>
  <si>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</si>
  <si>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</si>
  <si>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</si>
  <si>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</si>
  <si>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</si>
  <si>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</si>
  <si>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</si>
  <si>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</si>
  <si>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</si>
  <si>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</si>
  <si>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</si>
  <si>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</si>
  <si>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</si>
  <si>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</si>
  <si>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</si>
  <si>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</si>
  <si>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</si>
  <si>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</si>
  <si>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</si>
  <si>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</si>
  <si>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</si>
  <si>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</si>
  <si>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</si>
  <si>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</si>
  <si>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</si>
  <si>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</si>
  <si>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</si>
  <si>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</si>
  <si>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</si>
  <si>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</si>
  <si>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</si>
  <si>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</si>
  <si>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</si>
  <si>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</si>
  <si>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</si>
  <si>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</si>
  <si>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</si>
  <si>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</si>
  <si>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</si>
  <si>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</si>
  <si>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</si>
  <si>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</si>
  <si>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</si>
  <si>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</si>
  <si>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</si>
  <si>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</si>
  <si>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</si>
  <si>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</si>
  <si>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学術研究都市土地区画整理特別会計</t>
    <phoneticPr fontId="5"/>
  </si>
  <si>
    <t>-</t>
    <phoneticPr fontId="5"/>
  </si>
  <si>
    <t>(Ｆ)</t>
    <phoneticPr fontId="5"/>
  </si>
  <si>
    <t>卸売市場特別会計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</si>
  <si>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</si>
  <si>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</si>
  <si>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</si>
  <si>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</si>
  <si>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</si>
  <si>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</si>
  <si>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</si>
  <si>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</si>
  <si>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</si>
  <si>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</si>
  <si>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</si>
  <si>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</si>
  <si>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</si>
  <si>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</si>
  <si>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</si>
  <si>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</si>
  <si>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</si>
  <si>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</si>
  <si>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</si>
  <si>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</si>
  <si>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</si>
  <si>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</si>
  <si>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</si>
  <si>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</si>
  <si>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</si>
  <si>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</si>
  <si>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</si>
  <si>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</si>
  <si>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</si>
  <si>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</si>
  <si>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</si>
  <si>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</si>
  <si>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</si>
  <si>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</si>
  <si>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</si>
  <si>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</si>
  <si>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</si>
  <si>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</si>
  <si>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</si>
  <si>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</si>
  <si>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</si>
  <si>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</si>
  <si>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</si>
  <si>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</si>
  <si>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</si>
  <si>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</si>
  <si>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</si>
  <si>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</si>
  <si>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</si>
  <si>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</si>
  <si>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</si>
  <si>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</si>
  <si>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</si>
  <si>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</si>
  <si>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</si>
  <si>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</si>
  <si>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</si>
  <si>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</si>
  <si>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</si>
  <si>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</si>
  <si>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</si>
  <si>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</si>
  <si>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</si>
  <si>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</si>
  <si>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</si>
  <si>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</si>
  <si>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</si>
  <si>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</si>
  <si>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</si>
  <si>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</si>
  <si>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</si>
  <si>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</si>
  <si>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</si>
  <si>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</si>
  <si>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</si>
  <si>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</si>
  <si>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</si>
  <si>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</si>
  <si>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</si>
  <si>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</si>
  <si>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</si>
  <si>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</si>
  <si>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</si>
  <si>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1.03</t>
  </si>
  <si>
    <t>▲ 0.46</t>
  </si>
  <si>
    <t>▲ 0.10</t>
  </si>
  <si>
    <t>公営競技事業会計</t>
  </si>
  <si>
    <t>上水道事業会計</t>
  </si>
  <si>
    <t>介護保険特別会計</t>
  </si>
  <si>
    <t>下水道事業会計</t>
  </si>
  <si>
    <t>国民健康保険特別会計</t>
  </si>
  <si>
    <t>港湾整備特別会計</t>
  </si>
  <si>
    <t>工業用水道事業会計</t>
  </si>
  <si>
    <t>一般会計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</si>
  <si>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</si>
  <si>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</si>
  <si>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</si>
  <si>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</si>
  <si>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</si>
  <si>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</si>
  <si>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</si>
  <si>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</si>
  <si>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北九州市住宅供給公社</t>
  </si>
  <si>
    <t>福岡北九州高速道路公社</t>
  </si>
  <si>
    <t>公立大学法人　北九州市立大学</t>
  </si>
  <si>
    <t>公益財団法人　北九州産業学術推進機構</t>
  </si>
  <si>
    <t>公益財団法人　北九州国際交流協会</t>
  </si>
  <si>
    <t>公益財団法人　北九州市どうぶつ公園協会</t>
  </si>
  <si>
    <t>公益財団法人　北九州市学校給食協会</t>
  </si>
  <si>
    <t>公益財団法人　北九州市芸術文化振興財団</t>
  </si>
  <si>
    <t>公益財団法人　アジア女性交流・研究フォーラム</t>
  </si>
  <si>
    <t>公益財団法人　アジア成長研究所</t>
  </si>
  <si>
    <t>公益財団法人　北九州観光コンベンション協会</t>
    <rPh sb="7" eb="10">
      <t>キタキュウシュウ</t>
    </rPh>
    <rPh sb="10" eb="12">
      <t>カンコウ</t>
    </rPh>
    <phoneticPr fontId="3"/>
  </si>
  <si>
    <t>公益財団法人　北九州国際技術協力協会</t>
  </si>
  <si>
    <t>公益財団法人　北九州市環境整備協会</t>
  </si>
  <si>
    <t>公益財団法人　福岡県豊前海漁業振興基金</t>
  </si>
  <si>
    <t>公益財団法人　福岡県暴力追放運動推進センター</t>
  </si>
  <si>
    <t>北九州高速鉄道株式会社</t>
  </si>
  <si>
    <t>皿倉登山鉄道株式会社</t>
  </si>
  <si>
    <t>北九州埠頭株式会社</t>
  </si>
  <si>
    <t>ひびき灘開発株式会社</t>
  </si>
  <si>
    <t>北九州貨物鉄道施設保有株式会社</t>
  </si>
  <si>
    <t>北九州エアターミナル株式会社</t>
  </si>
  <si>
    <t>株式会社　北九州輸入促進センター</t>
  </si>
  <si>
    <t>株式会社　北九州テクノセンター</t>
  </si>
  <si>
    <t>北九州ウォーターサービス</t>
  </si>
  <si>
    <t>北九州紫川開発株式会社</t>
  </si>
  <si>
    <t>地方独立行政法人　北九州市立病院機構</t>
    <rPh sb="0" eb="2">
      <t>チホウ</t>
    </rPh>
    <rPh sb="2" eb="4">
      <t>ドクリツ</t>
    </rPh>
    <rPh sb="4" eb="6">
      <t>ギョウセイ</t>
    </rPh>
    <rPh sb="6" eb="8">
      <t>ホウジン</t>
    </rPh>
    <rPh sb="9" eb="13">
      <t>キタキュウシュウシ</t>
    </rPh>
    <rPh sb="13" eb="14">
      <t>リツ</t>
    </rPh>
    <rPh sb="14" eb="16">
      <t>ビョウイン</t>
    </rPh>
    <rPh sb="16" eb="18">
      <t>キコウ</t>
    </rPh>
    <phoneticPr fontId="2"/>
  </si>
  <si>
    <t>○</t>
  </si>
  <si>
    <t>福岡県自治振興組合</t>
    <rPh sb="0" eb="3">
      <t>フクオカケン</t>
    </rPh>
    <rPh sb="3" eb="5">
      <t>ジチ</t>
    </rPh>
    <rPh sb="5" eb="7">
      <t>シンコウ</t>
    </rPh>
    <rPh sb="7" eb="9">
      <t>クミアイ</t>
    </rPh>
    <phoneticPr fontId="2"/>
  </si>
  <si>
    <t>直方市・北九州市岡森用水組合</t>
    <rPh sb="0" eb="2">
      <t>ノウガタ</t>
    </rPh>
    <rPh sb="2" eb="3">
      <t>シ</t>
    </rPh>
    <rPh sb="4" eb="8">
      <t>キタキュウシュウシ</t>
    </rPh>
    <rPh sb="8" eb="10">
      <t>オカモリ</t>
    </rPh>
    <rPh sb="10" eb="12">
      <t>ヨウスイ</t>
    </rPh>
    <rPh sb="12" eb="14">
      <t>クミアイ</t>
    </rPh>
    <phoneticPr fontId="2"/>
  </si>
  <si>
    <t>福岡県後期高齢者医療広域連合</t>
    <rPh sb="0" eb="3">
      <t>フクオカケン</t>
    </rPh>
    <rPh sb="3" eb="5">
      <t>コウキ</t>
    </rPh>
    <rPh sb="5" eb="8">
      <t>コウレイシャ</t>
    </rPh>
    <rPh sb="8" eb="10">
      <t>イリョウ</t>
    </rPh>
    <rPh sb="10" eb="12">
      <t>コウイキ</t>
    </rPh>
    <rPh sb="12" eb="14">
      <t>レンゴウ</t>
    </rPh>
    <phoneticPr fontId="2"/>
  </si>
  <si>
    <t>都市高速鉄道等整備基金</t>
    <rPh sb="0" eb="2">
      <t>トシ</t>
    </rPh>
    <rPh sb="2" eb="4">
      <t>コウソク</t>
    </rPh>
    <rPh sb="4" eb="6">
      <t>テツドウ</t>
    </rPh>
    <rPh sb="6" eb="7">
      <t>トウ</t>
    </rPh>
    <rPh sb="7" eb="9">
      <t>セイビ</t>
    </rPh>
    <rPh sb="9" eb="11">
      <t>キキン</t>
    </rPh>
    <phoneticPr fontId="2"/>
  </si>
  <si>
    <t>地域福祉振興基金</t>
    <rPh sb="0" eb="2">
      <t>チイキ</t>
    </rPh>
    <rPh sb="2" eb="4">
      <t>フクシ</t>
    </rPh>
    <rPh sb="4" eb="6">
      <t>シンコウ</t>
    </rPh>
    <rPh sb="6" eb="8">
      <t>キキン</t>
    </rPh>
    <phoneticPr fontId="2"/>
  </si>
  <si>
    <t>農業用施設維持管理基金</t>
    <rPh sb="0" eb="3">
      <t>ノウギョウヨウ</t>
    </rPh>
    <rPh sb="3" eb="5">
      <t>シセツ</t>
    </rPh>
    <rPh sb="5" eb="7">
      <t>イジ</t>
    </rPh>
    <rPh sb="7" eb="9">
      <t>カンリ</t>
    </rPh>
    <rPh sb="9" eb="11">
      <t>キキン</t>
    </rPh>
    <phoneticPr fontId="2"/>
  </si>
  <si>
    <t>環境保全基金</t>
    <rPh sb="0" eb="2">
      <t>カンキョウ</t>
    </rPh>
    <rPh sb="2" eb="4">
      <t>ホゼン</t>
    </rPh>
    <rPh sb="4" eb="6">
      <t>キキン</t>
    </rPh>
    <phoneticPr fontId="2"/>
  </si>
  <si>
    <t>新型コロナウイルス感染症対応地方創生臨時交付金基金</t>
    <rPh sb="0" eb="2">
      <t>シンガタ</t>
    </rPh>
    <rPh sb="9" eb="12">
      <t>カンセンショウ</t>
    </rPh>
    <rPh sb="12" eb="14">
      <t>タイオウ</t>
    </rPh>
    <rPh sb="14" eb="16">
      <t>チホウ</t>
    </rPh>
    <rPh sb="16" eb="18">
      <t>ソウセイ</t>
    </rPh>
    <rPh sb="18" eb="20">
      <t>リンジ</t>
    </rPh>
    <rPh sb="20" eb="23">
      <t>コウフキン</t>
    </rPh>
    <rPh sb="23" eb="2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</si>
</sst>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09AF-44DD-B920-CF65CDAA18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77991</c:v>
                </c:pt>
                <c:pt idx="1">
                  <c:v>70113</c:v>
                </c:pt>
                <c:pt idx="2">
                  <c:v>71923</c:v>
                </c:pt>
                <c:pt idx="3">
                  <c:v>67063</c:v>
                </c:pt>
                <c:pt idx="4">
                  <c:v>72921</c:v>
                </c:pt>
              </c:numCache>
            </c:numRef>
          </c:val>
          <c:smooth val="0"/>
          <c:extLst>
            <c:ext xmlns:c16="http://schemas.microsoft.com/office/drawing/2014/chart" uri="{C3380CC4-5D6E-409C-BE32-E72D297353CC}">
              <c16:uniqueId val="{00000001-09AF-44DD-B920-CF65CDAA18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0.62</c:v>
                </c:pt>
                <c:pt idx="1">
                  <c:v>0.76</c:v>
                </c:pt>
                <c:pt idx="2">
                  <c:v>0.68</c:v>
                </c:pt>
                <c:pt idx="3">
                  <c:v>0.76</c:v>
                </c:pt>
                <c:pt idx="4">
                  <c:v>1.04</c:v>
                </c:pt>
              </c:numCache>
            </c:numRef>
          </c:val>
          <c:extLst>
            <c:ext xmlns:c16="http://schemas.microsoft.com/office/drawing/2014/chart" uri="{C3380CC4-5D6E-409C-BE32-E72D297353CC}">
              <c16:uniqueId val="{00000000-95BA-45EF-B266-A36FFCA610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3.97</c:v>
                </c:pt>
                <c:pt idx="1">
                  <c:v>3.47</c:v>
                </c:pt>
                <c:pt idx="2">
                  <c:v>3.09</c:v>
                </c:pt>
                <c:pt idx="3">
                  <c:v>2.91</c:v>
                </c:pt>
                <c:pt idx="4">
                  <c:v>2.83</c:v>
                </c:pt>
              </c:numCache>
            </c:numRef>
          </c:val>
          <c:extLst>
            <c:ext xmlns:c16="http://schemas.microsoft.com/office/drawing/2014/chart" uri="{C3380CC4-5D6E-409C-BE32-E72D297353CC}">
              <c16:uniqueId val="{00000001-95BA-45EF-B266-A36FFCA610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-1.03</c:v>
                </c:pt>
                <c:pt idx="1">
                  <c:v>0.19</c:v>
                </c:pt>
                <c:pt idx="2">
                  <c:v>-0.46</c:v>
                </c:pt>
                <c:pt idx="3">
                  <c:v>-0.1</c:v>
                </c:pt>
                <c:pt idx="4">
                  <c:v>0.25</c:v>
                </c:pt>
              </c:numCache>
            </c:numRef>
          </c:val>
          <c:smooth val="0"/>
          <c:extLst>
            <c:ext xmlns:c16="http://schemas.microsoft.com/office/drawing/2014/chart" uri="{C3380CC4-5D6E-409C-BE32-E72D297353CC}">
              <c16:uniqueId val="{00000002-95BA-45EF-B266-A36FFCA610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3.73</c:v>
                </c:pt>
                <c:pt idx="2">
                  <c:v>#N/A</c:v>
                </c:pt>
                <c:pt idx="3">
                  <c:v>2.94</c:v>
                </c:pt>
                <c:pt idx="4">
                  <c:v>#N/A</c:v>
                </c:pt>
                <c:pt idx="5">
                  <c:v>1.72</c:v>
                </c:pt>
                <c:pt idx="6">
                  <c:v>#N/A</c:v>
                </c:pt>
                <c:pt idx="7">
                  <c:v>1.07</c:v>
                </c:pt>
                <c:pt idx="8">
                  <c:v>#N/A</c:v>
                </c:pt>
                <c:pt idx="9">
                  <c:v>1.02</c:v>
                </c:pt>
              </c:numCache>
            </c:numRef>
          </c:val>
          <c:extLst>
            <c:ext xmlns:c16="http://schemas.microsoft.com/office/drawing/2014/chart" uri="{C3380CC4-5D6E-409C-BE32-E72D297353CC}">
              <c16:uniqueId val="{00000000-B059-43CB-846F-3D43098934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59-43CB-846F-3D4309893427}"/>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0.51</c:v>
                </c:pt>
                <c:pt idx="2">
                  <c:v>#N/A</c:v>
                </c:pt>
                <c:pt idx="3">
                  <c:v>0.6</c:v>
                </c:pt>
                <c:pt idx="4">
                  <c:v>#N/A</c:v>
                </c:pt>
                <c:pt idx="5">
                  <c:v>0.56000000000000005</c:v>
                </c:pt>
                <c:pt idx="6">
                  <c:v>#N/A</c:v>
                </c:pt>
                <c:pt idx="7">
                  <c:v>0.57999999999999996</c:v>
                </c:pt>
                <c:pt idx="8">
                  <c:v>#N/A</c:v>
                </c:pt>
                <c:pt idx="9">
                  <c:v>0.41</c:v>
                </c:pt>
              </c:numCache>
            </c:numRef>
          </c:val>
          <c:extLst>
            <c:ext xmlns:c16="http://schemas.microsoft.com/office/drawing/2014/chart" uri="{C3380CC4-5D6E-409C-BE32-E72D297353CC}">
              <c16:uniqueId val="{00000002-B059-43CB-846F-3D4309893427}"/>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0.72</c:v>
                </c:pt>
                <c:pt idx="2">
                  <c:v>#N/A</c:v>
                </c:pt>
                <c:pt idx="3">
                  <c:v>0.63</c:v>
                </c:pt>
                <c:pt idx="4">
                  <c:v>#N/A</c:v>
                </c:pt>
                <c:pt idx="5">
                  <c:v>0.63</c:v>
                </c:pt>
                <c:pt idx="6">
                  <c:v>#N/A</c:v>
                </c:pt>
                <c:pt idx="7">
                  <c:v>0.69</c:v>
                </c:pt>
                <c:pt idx="8">
                  <c:v>#N/A</c:v>
                </c:pt>
                <c:pt idx="9">
                  <c:v>0.74</c:v>
                </c:pt>
              </c:numCache>
            </c:numRef>
          </c:val>
          <c:extLst>
            <c:ext xmlns:c16="http://schemas.microsoft.com/office/drawing/2014/chart" uri="{C3380CC4-5D6E-409C-BE32-E72D297353CC}">
              <c16:uniqueId val="{00000003-B059-43CB-846F-3D4309893427}"/>
            </c:ext>
          </c:extLst>
        </c:ser>
        <c:ser>
          <c:idx val="4"/>
          <c:order val="4"/>
          <c:tx>
            <c:strRef>
              <c:f>データシート!$A$31</c:f>
              <c:strCache>
                <c:ptCount val="1"/>
                <c:pt idx="0">
                  <c:v>港湾整備特別会計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0.41</c:v>
                </c:pt>
                <c:pt idx="2">
                  <c:v>#N/A</c:v>
                </c:pt>
                <c:pt idx="3">
                  <c:v>0.52</c:v>
                </c:pt>
                <c:pt idx="4">
                  <c:v>#N/A</c:v>
                </c:pt>
                <c:pt idx="5">
                  <c:v>0.74</c:v>
                </c:pt>
                <c:pt idx="6">
                  <c:v>#N/A</c:v>
                </c:pt>
                <c:pt idx="7">
                  <c:v>0.92</c:v>
                </c:pt>
                <c:pt idx="8">
                  <c:v>#N/A</c:v>
                </c:pt>
                <c:pt idx="9">
                  <c:v>0.97</c:v>
                </c:pt>
              </c:numCache>
            </c:numRef>
          </c:val>
          <c:extLst>
            <c:ext xmlns:c16="http://schemas.microsoft.com/office/drawing/2014/chart" uri="{C3380CC4-5D6E-409C-BE32-E72D297353CC}">
              <c16:uniqueId val="{00000004-B059-43CB-846F-3D430989342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1.52</c:v>
                </c:pt>
                <c:pt idx="2">
                  <c:v>#N/A</c:v>
                </c:pt>
                <c:pt idx="3">
                  <c:v>2.11</c:v>
                </c:pt>
                <c:pt idx="4">
                  <c:v>#N/A</c:v>
                </c:pt>
                <c:pt idx="5">
                  <c:v>1.63</c:v>
                </c:pt>
                <c:pt idx="6">
                  <c:v>#N/A</c:v>
                </c:pt>
                <c:pt idx="7">
                  <c:v>1.44</c:v>
                </c:pt>
                <c:pt idx="8">
                  <c:v>#N/A</c:v>
                </c:pt>
                <c:pt idx="9">
                  <c:v>1.2</c:v>
                </c:pt>
              </c:numCache>
            </c:numRef>
          </c:val>
          <c:extLst>
            <c:ext xmlns:c16="http://schemas.microsoft.com/office/drawing/2014/chart" uri="{C3380CC4-5D6E-409C-BE32-E72D297353CC}">
              <c16:uniqueId val="{00000005-B059-43CB-846F-3D430989342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1.19</c:v>
                </c:pt>
                <c:pt idx="2">
                  <c:v>#N/A</c:v>
                </c:pt>
                <c:pt idx="3">
                  <c:v>0.91</c:v>
                </c:pt>
                <c:pt idx="4">
                  <c:v>#N/A</c:v>
                </c:pt>
                <c:pt idx="5">
                  <c:v>0.93</c:v>
                </c:pt>
                <c:pt idx="6">
                  <c:v>#N/A</c:v>
                </c:pt>
                <c:pt idx="7">
                  <c:v>0.7</c:v>
                </c:pt>
                <c:pt idx="8">
                  <c:v>#N/A</c:v>
                </c:pt>
                <c:pt idx="9">
                  <c:v>1.2</c:v>
                </c:pt>
              </c:numCache>
            </c:numRef>
          </c:val>
          <c:extLst>
            <c:ext xmlns:c16="http://schemas.microsoft.com/office/drawing/2014/chart" uri="{C3380CC4-5D6E-409C-BE32-E72D297353CC}">
              <c16:uniqueId val="{00000006-B059-43CB-846F-3D430989342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1.07</c:v>
                </c:pt>
                <c:pt idx="2">
                  <c:v>#N/A</c:v>
                </c:pt>
                <c:pt idx="3">
                  <c:v>0.9</c:v>
                </c:pt>
                <c:pt idx="4">
                  <c:v>#N/A</c:v>
                </c:pt>
                <c:pt idx="5">
                  <c:v>0.78</c:v>
                </c:pt>
                <c:pt idx="6">
                  <c:v>#N/A</c:v>
                </c:pt>
                <c:pt idx="7">
                  <c:v>0.67</c:v>
                </c:pt>
                <c:pt idx="8">
                  <c:v>#N/A</c:v>
                </c:pt>
                <c:pt idx="9">
                  <c:v>1.57</c:v>
                </c:pt>
              </c:numCache>
            </c:numRef>
          </c:val>
          <c:extLst>
            <c:ext xmlns:c16="http://schemas.microsoft.com/office/drawing/2014/chart" uri="{C3380CC4-5D6E-409C-BE32-E72D297353CC}">
              <c16:uniqueId val="{00000007-B059-43CB-846F-3D4309893427}"/>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2.27</c:v>
                </c:pt>
                <c:pt idx="2">
                  <c:v>#N/A</c:v>
                </c:pt>
                <c:pt idx="3">
                  <c:v>2.04</c:v>
                </c:pt>
                <c:pt idx="4">
                  <c:v>#N/A</c:v>
                </c:pt>
                <c:pt idx="5">
                  <c:v>2.08</c:v>
                </c:pt>
                <c:pt idx="6">
                  <c:v>#N/A</c:v>
                </c:pt>
                <c:pt idx="7">
                  <c:v>1.94</c:v>
                </c:pt>
                <c:pt idx="8">
                  <c:v>#N/A</c:v>
                </c:pt>
                <c:pt idx="9">
                  <c:v>1.85</c:v>
                </c:pt>
              </c:numCache>
            </c:numRef>
          </c:val>
          <c:extLst>
            <c:ext xmlns:c16="http://schemas.microsoft.com/office/drawing/2014/chart" uri="{C3380CC4-5D6E-409C-BE32-E72D297353CC}">
              <c16:uniqueId val="{00000008-B059-43CB-846F-3D4309893427}"/>
            </c:ext>
          </c:extLst>
        </c:ser>
        <c:ser>
          <c:idx val="9"/>
          <c:order val="9"/>
          <c:tx>
            <c:strRef>
              <c:f>データシート!$A$36</c:f>
              <c:strCache>
                <c:ptCount val="1"/>
                <c:pt idx="0">
                  <c:v>公営競技事業会計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#N/A</c:v>
                </c:pt>
                <c:pt idx="5">
                  <c:v>1.67</c:v>
                </c:pt>
                <c:pt idx="6">
                  <c:v>#N/A</c:v>
                </c:pt>
                <c:pt idx="7">
                  <c:v>3.16</c:v>
                </c:pt>
                <c:pt idx="8">
                  <c:v>#N/A</c:v>
                </c:pt>
                <c:pt idx="9">
                  <c:v>6.5</c:v>
                </c:pt>
              </c:numCache>
            </c:numRef>
          </c:val>
          <c:extLst>
            <c:ext xmlns:c16="http://schemas.microsoft.com/office/drawing/2014/chart" uri="{C3380CC4-5D6E-409C-BE32-E72D297353CC}">
              <c16:uniqueId val="{00000009-B059-43CB-846F-3D43098934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57945</c:v>
                </c:pt>
                <c:pt idx="5">
                  <c:v>58309</c:v>
                </c:pt>
                <c:pt idx="8">
                  <c:v>56283</c:v>
                </c:pt>
                <c:pt idx="11">
                  <c:v>56787</c:v>
                </c:pt>
                <c:pt idx="14">
                  <c:v>54715</c:v>
                </c:pt>
              </c:numCache>
            </c:numRef>
          </c:val>
          <c:extLst>
            <c:ext xmlns:c16="http://schemas.microsoft.com/office/drawing/2014/chart" uri="{C3380CC4-5D6E-409C-BE32-E72D297353CC}">
              <c16:uniqueId val="{00000000-3027-492F-B8DA-8C178AE866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6</c:v>
                </c:pt>
                <c:pt idx="3">
                  <c:v>7</c:v>
                </c:pt>
                <c:pt idx="6">
                  <c:v>0</c:v>
                </c:pt>
                <c:pt idx="9">
                  <c:v>0</c:v>
                </c:pt>
                <c:pt idx="12">
                  <c:v>0</c:v>
                </c:pt>
              </c:numCache>
            </c:numRef>
          </c:val>
          <c:extLst>
            <c:ext xmlns:c16="http://schemas.microsoft.com/office/drawing/2014/chart" uri="{C3380CC4-5D6E-409C-BE32-E72D297353CC}">
              <c16:uniqueId val="{00000001-3027-492F-B8DA-8C178AE866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211</c:v>
                </c:pt>
                <c:pt idx="3">
                  <c:v>211</c:v>
                </c:pt>
                <c:pt idx="6">
                  <c:v>211</c:v>
                </c:pt>
                <c:pt idx="9">
                  <c:v>211</c:v>
                </c:pt>
                <c:pt idx="12">
                  <c:v>211</c:v>
                </c:pt>
              </c:numCache>
            </c:numRef>
          </c:val>
          <c:extLst>
            <c:ext xmlns:c16="http://schemas.microsoft.com/office/drawing/2014/chart" uri="{C3380CC4-5D6E-409C-BE32-E72D297353CC}">
              <c16:uniqueId val="{00000002-3027-492F-B8DA-8C178AE866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27-492F-B8DA-8C178AE866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7231</c:v>
                </c:pt>
                <c:pt idx="3">
                  <c:v>6917</c:v>
                </c:pt>
                <c:pt idx="6">
                  <c:v>6761</c:v>
                </c:pt>
                <c:pt idx="9">
                  <c:v>5616</c:v>
                </c:pt>
                <c:pt idx="12">
                  <c:v>5570</c:v>
                </c:pt>
              </c:numCache>
            </c:numRef>
          </c:val>
          <c:extLst>
            <c:ext xmlns:c16="http://schemas.microsoft.com/office/drawing/2014/chart" uri="{C3380CC4-5D6E-409C-BE32-E72D297353CC}">
              <c16:uniqueId val="{00000004-3027-492F-B8DA-8C178AE866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34660</c:v>
                </c:pt>
                <c:pt idx="3">
                  <c:v>34927</c:v>
                </c:pt>
                <c:pt idx="6">
                  <c:v>34859</c:v>
                </c:pt>
                <c:pt idx="9">
                  <c:v>34690</c:v>
                </c:pt>
                <c:pt idx="12">
                  <c:v>34444</c:v>
                </c:pt>
              </c:numCache>
            </c:numRef>
          </c:val>
          <c:extLst>
            <c:ext xmlns:c16="http://schemas.microsoft.com/office/drawing/2014/chart" uri="{C3380CC4-5D6E-409C-BE32-E72D297353CC}">
              <c16:uniqueId val="{00000005-3027-492F-B8DA-8C178AE866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7016</c:v>
                </c:pt>
                <c:pt idx="3">
                  <c:v>4111</c:v>
                </c:pt>
                <c:pt idx="6">
                  <c:v>5841</c:v>
                </c:pt>
                <c:pt idx="9">
                  <c:v>5787</c:v>
                </c:pt>
                <c:pt idx="12">
                  <c:v>5608</c:v>
                </c:pt>
              </c:numCache>
            </c:numRef>
          </c:val>
          <c:extLst>
            <c:ext xmlns:c16="http://schemas.microsoft.com/office/drawing/2014/chart" uri="{C3380CC4-5D6E-409C-BE32-E72D297353CC}">
              <c16:uniqueId val="{00000006-3027-492F-B8DA-8C178AE866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37703</c:v>
                </c:pt>
                <c:pt idx="3">
                  <c:v>33941</c:v>
                </c:pt>
                <c:pt idx="6">
                  <c:v>33682</c:v>
                </c:pt>
                <c:pt idx="9">
                  <c:v>35007</c:v>
                </c:pt>
                <c:pt idx="12">
                  <c:v>36590</c:v>
                </c:pt>
              </c:numCache>
            </c:numRef>
          </c:val>
          <c:extLst>
            <c:ext xmlns:c16="http://schemas.microsoft.com/office/drawing/2014/chart" uri="{C3380CC4-5D6E-409C-BE32-E72D297353CC}">
              <c16:uniqueId val="{00000007-3027-492F-B8DA-8C178AE866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28882</c:v>
                </c:pt>
                <c:pt idx="2">
                  <c:v>#N/A</c:v>
                </c:pt>
                <c:pt idx="3">
                  <c:v>#N/A</c:v>
                </c:pt>
                <c:pt idx="4">
                  <c:v>21805</c:v>
                </c:pt>
                <c:pt idx="5">
                  <c:v>#N/A</c:v>
                </c:pt>
                <c:pt idx="6">
                  <c:v>#N/A</c:v>
                </c:pt>
                <c:pt idx="7">
                  <c:v>25071</c:v>
                </c:pt>
                <c:pt idx="8">
                  <c:v>#N/A</c:v>
                </c:pt>
                <c:pt idx="9">
                  <c:v>#N/A</c:v>
                </c:pt>
                <c:pt idx="10">
                  <c:v>24524</c:v>
                </c:pt>
                <c:pt idx="11">
                  <c:v>#N/A</c:v>
                </c:pt>
                <c:pt idx="12">
                  <c:v>#N/A</c:v>
                </c:pt>
                <c:pt idx="13">
                  <c:v>27708</c:v>
                </c:pt>
                <c:pt idx="14">
                  <c:v>#N/A</c:v>
                </c:pt>
              </c:numCache>
            </c:numRef>
          </c:val>
          <c:smooth val="0"/>
          <c:extLst>
            <c:ext xmlns:c16="http://schemas.microsoft.com/office/drawing/2014/chart" uri="{C3380CC4-5D6E-409C-BE32-E72D297353CC}">
              <c16:uniqueId val="{00000008-3027-492F-B8DA-8C178AE866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513677</c:v>
                </c:pt>
                <c:pt idx="5">
                  <c:v>524488</c:v>
                </c:pt>
                <c:pt idx="8">
                  <c:v>534851</c:v>
                </c:pt>
                <c:pt idx="11">
                  <c:v>547605</c:v>
                </c:pt>
                <c:pt idx="14">
                  <c:v>553133</c:v>
                </c:pt>
              </c:numCache>
            </c:numRef>
          </c:val>
          <c:extLst>
            <c:ext xmlns:c16="http://schemas.microsoft.com/office/drawing/2014/chart" uri="{C3380CC4-5D6E-409C-BE32-E72D297353CC}">
              <c16:uniqueId val="{00000000-E602-427B-BAC3-491DD4ADC9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177239</c:v>
                </c:pt>
                <c:pt idx="5">
                  <c:v>174150</c:v>
                </c:pt>
                <c:pt idx="8">
                  <c:v>185575</c:v>
                </c:pt>
                <c:pt idx="11">
                  <c:v>189826</c:v>
                </c:pt>
                <c:pt idx="14">
                  <c:v>191652</c:v>
                </c:pt>
              </c:numCache>
            </c:numRef>
          </c:val>
          <c:extLst>
            <c:ext xmlns:c16="http://schemas.microsoft.com/office/drawing/2014/chart" uri="{C3380CC4-5D6E-409C-BE32-E72D297353CC}">
              <c16:uniqueId val="{00000001-E602-427B-BAC3-491DD4ADC9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157937</c:v>
                </c:pt>
                <c:pt idx="5">
                  <c:v>160568</c:v>
                </c:pt>
                <c:pt idx="8">
                  <c:v>172727</c:v>
                </c:pt>
                <c:pt idx="11">
                  <c:v>184818</c:v>
                </c:pt>
                <c:pt idx="14">
                  <c:v>196291</c:v>
                </c:pt>
              </c:numCache>
            </c:numRef>
          </c:val>
          <c:extLst>
            <c:ext xmlns:c16="http://schemas.microsoft.com/office/drawing/2014/chart" uri="{C3380CC4-5D6E-409C-BE32-E72D297353CC}">
              <c16:uniqueId val="{00000002-E602-427B-BAC3-491DD4ADC9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02-427B-BAC3-491DD4ADC9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02-427B-BAC3-491DD4ADC9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2752</c:v>
                </c:pt>
                <c:pt idx="3">
                  <c:v>2128</c:v>
                </c:pt>
                <c:pt idx="6">
                  <c:v>853</c:v>
                </c:pt>
                <c:pt idx="9">
                  <c:v>2891</c:v>
                </c:pt>
                <c:pt idx="12">
                  <c:v>1867</c:v>
                </c:pt>
              </c:numCache>
            </c:numRef>
          </c:val>
          <c:extLst>
            <c:ext xmlns:c16="http://schemas.microsoft.com/office/drawing/2014/chart" uri="{C3380CC4-5D6E-409C-BE32-E72D297353CC}">
              <c16:uniqueId val="{00000005-E602-427B-BAC3-491DD4ADC9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54449</c:v>
                </c:pt>
                <c:pt idx="3">
                  <c:v>86703</c:v>
                </c:pt>
                <c:pt idx="6">
                  <c:v>80023</c:v>
                </c:pt>
                <c:pt idx="9">
                  <c:v>76790</c:v>
                </c:pt>
                <c:pt idx="12">
                  <c:v>74163</c:v>
                </c:pt>
              </c:numCache>
            </c:numRef>
          </c:val>
          <c:extLst>
            <c:ext xmlns:c16="http://schemas.microsoft.com/office/drawing/2014/chart" uri="{C3380CC4-5D6E-409C-BE32-E72D297353CC}">
              <c16:uniqueId val="{00000006-E602-427B-BAC3-491DD4ADC9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602-427B-BAC3-491DD4ADC9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77471</c:v>
                </c:pt>
                <c:pt idx="3">
                  <c:v>76297</c:v>
                </c:pt>
                <c:pt idx="6">
                  <c:v>81223</c:v>
                </c:pt>
                <c:pt idx="9">
                  <c:v>69970</c:v>
                </c:pt>
                <c:pt idx="12">
                  <c:v>61841</c:v>
                </c:pt>
              </c:numCache>
            </c:numRef>
          </c:val>
          <c:extLst>
            <c:ext xmlns:c16="http://schemas.microsoft.com/office/drawing/2014/chart" uri="{C3380CC4-5D6E-409C-BE32-E72D297353CC}">
              <c16:uniqueId val="{00000008-E602-427B-BAC3-491DD4ADC9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1996</c:v>
                </c:pt>
                <c:pt idx="3">
                  <c:v>1785</c:v>
                </c:pt>
                <c:pt idx="6">
                  <c:v>1574</c:v>
                </c:pt>
                <c:pt idx="9">
                  <c:v>1363</c:v>
                </c:pt>
                <c:pt idx="12">
                  <c:v>1152</c:v>
                </c:pt>
              </c:numCache>
            </c:numRef>
          </c:val>
          <c:extLst>
            <c:ext xmlns:c16="http://schemas.microsoft.com/office/drawing/2014/chart" uri="{C3380CC4-5D6E-409C-BE32-E72D297353CC}">
              <c16:uniqueId val="{00000009-E602-427B-BAC3-491DD4ADC9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1096357</c:v>
                </c:pt>
                <c:pt idx="3">
                  <c:v>1113235</c:v>
                </c:pt>
                <c:pt idx="6">
                  <c:v>1142443</c:v>
                </c:pt>
                <c:pt idx="9">
                  <c:v>1182941</c:v>
                </c:pt>
                <c:pt idx="12">
                  <c:v>1199143</c:v>
                </c:pt>
              </c:numCache>
            </c:numRef>
          </c:val>
          <c:extLst>
            <c:ext xmlns:c16="http://schemas.microsoft.com/office/drawing/2014/chart" uri="{C3380CC4-5D6E-409C-BE32-E72D297353CC}">
              <c16:uniqueId val="{0000000A-E602-427B-BAC3-491DD4ADC9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384172</c:v>
                </c:pt>
                <c:pt idx="2">
                  <c:v>#N/A</c:v>
                </c:pt>
                <c:pt idx="3">
                  <c:v>#N/A</c:v>
                </c:pt>
                <c:pt idx="4">
                  <c:v>420942</c:v>
                </c:pt>
                <c:pt idx="5">
                  <c:v>#N/A</c:v>
                </c:pt>
                <c:pt idx="6">
                  <c:v>#N/A</c:v>
                </c:pt>
                <c:pt idx="7">
                  <c:v>412963</c:v>
                </c:pt>
                <c:pt idx="8">
                  <c:v>#N/A</c:v>
                </c:pt>
                <c:pt idx="9">
                  <c:v>#N/A</c:v>
                </c:pt>
                <c:pt idx="10">
                  <c:v>411707</c:v>
                </c:pt>
                <c:pt idx="11">
                  <c:v>#N/A</c:v>
                </c:pt>
                <c:pt idx="12">
                  <c:v>#N/A</c:v>
                </c:pt>
                <c:pt idx="13">
                  <c:v>397089</c:v>
                </c:pt>
                <c:pt idx="14">
                  <c:v>#N/A</c:v>
                </c:pt>
              </c:numCache>
            </c:numRef>
          </c:val>
          <c:smooth val="0"/>
          <c:extLst>
            <c:ext xmlns:c16="http://schemas.microsoft.com/office/drawing/2014/chart" uri="{C3380CC4-5D6E-409C-BE32-E72D297353CC}">
              <c16:uniqueId val="{0000000B-E602-427B-BAC3-491DD4ADC9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8636</c:v>
                </c:pt>
                <c:pt idx="1">
                  <c:v>8123</c:v>
                </c:pt>
                <c:pt idx="2">
                  <c:v>8025</c:v>
                </c:pt>
              </c:numCache>
            </c:numRef>
          </c:val>
          <c:extLst>
            <c:ext xmlns:c16="http://schemas.microsoft.com/office/drawing/2014/chart" uri="{C3380CC4-5D6E-409C-BE32-E72D297353CC}">
              <c16:uniqueId val="{00000000-0751-44CF-91E1-931469391D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12388</c:v>
                </c:pt>
                <c:pt idx="1">
                  <c:v>12107</c:v>
                </c:pt>
                <c:pt idx="2">
                  <c:v>10874</c:v>
                </c:pt>
              </c:numCache>
            </c:numRef>
          </c:val>
          <c:extLst>
            <c:ext xmlns:c16="http://schemas.microsoft.com/office/drawing/2014/chart" uri="{C3380CC4-5D6E-409C-BE32-E72D297353CC}">
              <c16:uniqueId val="{00000001-0751-44CF-91E1-931469391D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17765</c:v>
                </c:pt>
                <c:pt idx="1">
                  <c:v>16474</c:v>
                </c:pt>
                <c:pt idx="2">
                  <c:v>16889</c:v>
                </c:pt>
              </c:numCache>
            </c:numRef>
          </c:val>
          <c:extLst>
            <c:ext xmlns:c16="http://schemas.microsoft.com/office/drawing/2014/chart" uri="{C3380CC4-5D6E-409C-BE32-E72D297353CC}">
              <c16:uniqueId val="{00000002-0751-44CF-91E1-931469391D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令和２年度の実質公債費比率の分子は、元利償還金の増等により、前年度を上回る水準となりました。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今後も適切な市債管理を行い、健全な財政運営に努めます。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減債基金の積立ルールが</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年償還で毎年度の積立額を発行額の</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としているのに対して、本市においては</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年償還（</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年据置）で毎年度の発行額の積立額を</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として設定しているため（平成</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年度以前は、最初の</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年間は発行額の</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年間積立（</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年据置）、次の</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年間は、発行額の</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3.48</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年間積立（</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年据置）、最後の</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年間は残額の</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1/10</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a:t>
          </a:r>
          <a:r>
            <a:rPr kumimoji="1" lang="en-US" altLang="ja-JP"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73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年間積立）、減債基金残高と減債基金積立相当額に乖離が生じています。</a:t>
          </a:r>
        </a:p>
        <a:p>
          <a:r>
            <a:rPr kumimoji="1" lang="ja-JP" altLang="en-US" sz="10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将来負担額（Ａ）は、平成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兆</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2,330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億円でしたが、令和２年度には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兆</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3,382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1,052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これは将来負担額の大部分を占める「一般会計等に係る地方債の現在高」が、地方交付税の振替である臨時財政対策債の発行額増や平成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第三セクター等改革推進債の活用に伴い、増加していることなどによるものです。（なお、臨時財政対策債の償還については、後年度、その全額が地方交付税で措置されるため、実質的に将来負担額としてはカウントされていませ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一方、充当可能財源等（Ｂ）は、平成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8,489</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億円でしたが、臨時財政対策債発行額の増による基準財政需要額算入見込額が増加していることなどにより、令和２年度には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9,411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922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結果として、将来負担比率の分子である（Ａ）－（Ｂ）は、平成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3,841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億円でしたが、令和２年度には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971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今後については、将来負担額の大半を地方債の残高が占めることから、地方債の活用にあたっては、事業の熟度や重要性を吟味した上で、施策の選択と集中により、適正な市債管理に努めます。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特定目的基金は新規に新型コロナウイルス感染症対応地方創生臨時交付金基金を設置したことなどにより、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億円の増となりましたが、財政調整基金と減債基金をそれぞれ取り崩したため、基金全体としては、９億円の減となっています。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公共施設の老朽化に伴う維持補修費の増加や高齢化に伴う福祉・医療関係経費の増加等により、一定の基金取り崩しが想定されます。今後も、歳入、歳出の状況をみて取り崩しを検討することとなりますが、それぞれの基金の設置の趣旨に即して、適正な管理・運営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・都市高速鉄道等整備基金：都市高速鉄道及び総合展示場の建設並びに市長が特に必要と定める都市改造事業その他都市機能の整備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・地域福祉振興基金：各種地域福祉活動の基盤整備及びボランティア活動等の地域福祉活動に資する事業に対する助成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・環境保全基金：市民の環境保全に関する知識の普及及び実践活動の支援など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・新型コロナウイルス感染症対応地方創生臨時交付金基金積立金：景気対応資金融資の利用に伴う信用保証料の一部を補填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・新型コロナウイルス感染症対応地方創生臨時交付金基金：令和２年度に新たに基金を設置し、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億円を積み立てたことにより皆増となっています。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・北九州市地方創生拠点整備基金：令和２年度に新たに新科学館の整備のために設置した基金であり、国の地方創生拠点整備交付金を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積み立て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億円を取り崩しました。その結果、</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・令和３年４月に設置した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SDGS</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未来基金を活用し、本市の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SDGS</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の達成に資する事業を推進します。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新型コロナウイルス感染症対策の実施や、義務的経費の高止まり等により９億円の基金取り崩しを行いましたが、８億円（前年度実質収支２分の１）の積み立てを行い、基金全体としては１億円の減とな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毎年度の予算編成において、財源不足を基金の取り崩しで補う状況が続いており、令和３年度当初予算編成では５０億円の取り崩しを行いました。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新型コロナの感染拡大の影響による社会情勢の悪化に伴う歳入への影響などを考慮すると、安定的な財政運営を行っていくため、今後も基金残高の確保に努めていきます。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令和２年度は収支不足に応じた取崩により残高が減少しています。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毎年度の収支の状況などを踏まえて取崩を行います。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944,712
931,137
491.69
682,339,099
677,136,765
2,930,918
283,149,895
1,022,320,487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消費税率引き上げ等に伴い地方消費税交付金が増となり、基準財政収入額が増加したものの、社会保障関係経費等が増えたことにより、基準財政需要額も増加したため、前年度から横ばい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類似団体との比較では、人口の減少や高い高齢化率などの影響により、市民一人当たりの市税収入が類似団体の平均を下回っていることから、依然として低い水準となっています。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経済成長戦略の推進による財源の涵養に取り組むなど、歳入の確保に努めます。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33867</xdr:rowOff>
    </xdr:from>
    <xdr:to>
      <xdr:col>23</xdr:col>
      <xdr:colOff>133350</xdr:colOff>
      <xdr:row>45</xdr:row>
      <xdr:rowOff>33867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33867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165100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154517</xdr:rowOff>
    </xdr:from>
    <xdr:to>
      <xdr:col>23</xdr:col>
      <xdr:colOff>184150</xdr:colOff>
      <xdr:row>45</xdr:row>
      <xdr:rowOff>84667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50394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154517</xdr:rowOff>
    </xdr:from>
    <xdr:to>
      <xdr:col>19</xdr:col>
      <xdr:colOff>184150</xdr:colOff>
      <xdr:row>45</xdr:row>
      <xdr:rowOff>84667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69444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年度は公債費の増加等により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％となりましたが、令和元年度は物件費の減少等により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％まで改善しました。令和２年度は、公債費の増加等により経常経費充当一般財源が増加しましたが、地方消費税交付金の増加等による経常一般財源が大きく増加したことにより、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％に改善しました。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や地方交付税等の主要な一般財源が限られる中、福祉・医療関係経費の伸びが見込まれるなど、本市財政を取り巻く状況は引き続き厳しいことが見込まれます。今後とも一層の「選択と集中」を行いながら、行財政改革大綱に掲げた取組みを推進し、持続可能で安定的な財政の確立、維持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106539</xdr:rowOff>
    </xdr:from>
    <xdr:to>
      <xdr:col>23</xdr:col>
      <xdr:colOff>133350</xdr:colOff>
      <xdr:row>65</xdr:row>
      <xdr:rowOff>133350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2507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160161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7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106539</xdr:rowOff>
    </xdr:from>
    <xdr:to>
      <xdr:col>15</xdr:col>
      <xdr:colOff>82550</xdr:colOff>
      <xdr:row>65</xdr:row>
      <xdr:rowOff>160161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507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106539</xdr:rowOff>
    </xdr:from>
    <xdr:to>
      <xdr:col>11</xdr:col>
      <xdr:colOff>31750</xdr:colOff>
      <xdr:row>65</xdr:row>
      <xdr:rowOff>133350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5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97666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55739</xdr:rowOff>
    </xdr:from>
    <xdr:to>
      <xdr:col>23</xdr:col>
      <xdr:colOff>184150</xdr:colOff>
      <xdr:row>65</xdr:row>
      <xdr:rowOff>157339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27816</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7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109361</xdr:rowOff>
    </xdr:from>
    <xdr:to>
      <xdr:col>15</xdr:col>
      <xdr:colOff>133350</xdr:colOff>
      <xdr:row>66</xdr:row>
      <xdr:rowOff>39511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24288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55739</xdr:rowOff>
    </xdr:from>
    <xdr:to>
      <xdr:col>11</xdr:col>
      <xdr:colOff>82550</xdr:colOff>
      <xdr:row>65</xdr:row>
      <xdr:rowOff>157339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142116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8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合計額の人口一人当たりの金額が類似団体平均を大きく上回っている要因としては、本市が他の類似団体に比べ、人口一人当たりの公共施設の保有量が多いこと等が挙げられます。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年度以降の増加の主な要因は、平成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年度は維持補修費の増加等、令和元年度は、プレミアム付商品券事業の皆増等による物件費の増加等、令和２年度は、特別定額給付金事業による物件費の皆増等によるものです。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真に必要な施設を安全に保有し続ける運営体制を確立し、施設に関する将来的な財政負担を軽減するため、選択と集中による公共施設マネジメントに取り組みます。そのため、施設の複合化等を含めた総量抑制、民間活力の導入等による維持管理コストの縮減、施設の長寿命化による資産の有効活用等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67673</xdr:rowOff>
    </xdr:from>
    <xdr:to>
      <xdr:col>23</xdr:col>
      <xdr:colOff>133350</xdr:colOff>
      <xdr:row>88</xdr:row>
      <xdr:rowOff>23164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983823"/>
          <a:ext cx="838200" cy="1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3951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57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28549</xdr:rowOff>
    </xdr:from>
    <xdr:to>
      <xdr:col>19</xdr:col>
      <xdr:colOff>133350</xdr:colOff>
      <xdr:row>87</xdr:row>
      <xdr:rowOff>67673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944699"/>
          <a:ext cx="889000" cy="3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144037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7004</xdr:rowOff>
    </xdr:from>
    <xdr:to>
      <xdr:col>15</xdr:col>
      <xdr:colOff>82550</xdr:colOff>
      <xdr:row>87</xdr:row>
      <xdr:rowOff>28549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923154"/>
          <a:ext cx="889000" cy="2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104844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117914</xdr:rowOff>
    </xdr:from>
    <xdr:to>
      <xdr:col>11</xdr:col>
      <xdr:colOff>31750</xdr:colOff>
      <xdr:row>87</xdr:row>
      <xdr:rowOff>7004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76814"/>
          <a:ext cx="889000" cy="7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104154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3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134721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143814</xdr:rowOff>
    </xdr:from>
    <xdr:to>
      <xdr:col>23</xdr:col>
      <xdr:colOff>184150</xdr:colOff>
      <xdr:row>88</xdr:row>
      <xdr:rowOff>73964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0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115891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50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16873</xdr:rowOff>
    </xdr:from>
    <xdr:to>
      <xdr:col>19</xdr:col>
      <xdr:colOff>184150</xdr:colOff>
      <xdr:row>87</xdr:row>
      <xdr:rowOff>118473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93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103250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01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149199</xdr:rowOff>
    </xdr:from>
    <xdr:to>
      <xdr:col>15</xdr:col>
      <xdr:colOff>133350</xdr:colOff>
      <xdr:row>87</xdr:row>
      <xdr:rowOff>79349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8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64126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98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127654</xdr:rowOff>
    </xdr:from>
    <xdr:to>
      <xdr:col>11</xdr:col>
      <xdr:colOff>82550</xdr:colOff>
      <xdr:row>87</xdr:row>
      <xdr:rowOff>57804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8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42581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9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67114</xdr:rowOff>
    </xdr:from>
    <xdr:to>
      <xdr:col>7</xdr:col>
      <xdr:colOff>31750</xdr:colOff>
      <xdr:row>82</xdr:row>
      <xdr:rowOff>168714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153491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1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令和３年のラスパイレス指数については、令和２年度において国・本市ともに俸給表や給料表の改定は行っていないことから、改定率による変動はありません。しかし、職員構成の変動を要因として、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本市職員の給与水準は、毎年、人事委員会勧告に基づき、市内民間企業の給与水準との均衡を図っています。今後も人事委員会勧告を尊重することを基本とし、引き続き給与水準の適正化に努めます。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20109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41425"/>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163636</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0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20109</xdr:rowOff>
    </xdr:from>
    <xdr:to>
      <xdr:col>81</xdr:col>
      <xdr:colOff>133350</xdr:colOff>
      <xdr:row>88</xdr:row>
      <xdr:rowOff>20109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94684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88</xdr:row>
      <xdr:rowOff>60325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468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120650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14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本市の職員数は、児童相談所や新型コロナウイルス感染症関連業務の体制強化、教員の増員等により、普通会計ベースでは令和３年４月１日現在で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人となり、人口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人当たり職員数は類似団体平均を上回りました。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今後も引き続き、北九州市行財政改革大綱に基づき、民営化や民間委託化、事務事業の見直し等に取り組み、簡素で効率的な組織体制を構築するとともに、職員の適正配置にも努めます。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56388</xdr:rowOff>
    </xdr:from>
    <xdr:to>
      <xdr:col>81</xdr:col>
      <xdr:colOff>44450</xdr:colOff>
      <xdr:row>65</xdr:row>
      <xdr:rowOff>36830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57738"/>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24655</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136144</xdr:rowOff>
    </xdr:from>
    <xdr:to>
      <xdr:col>77</xdr:col>
      <xdr:colOff>44450</xdr:colOff>
      <xdr:row>63</xdr:row>
      <xdr:rowOff>56388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6604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103141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1016</xdr:rowOff>
    </xdr:from>
    <xdr:to>
      <xdr:col>72</xdr:col>
      <xdr:colOff>203200</xdr:colOff>
      <xdr:row>62</xdr:row>
      <xdr:rowOff>136144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3091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30751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148336</xdr:rowOff>
    </xdr:from>
    <xdr:to>
      <xdr:col>68</xdr:col>
      <xdr:colOff>152400</xdr:colOff>
      <xdr:row>62</xdr:row>
      <xdr:rowOff>1016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067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21099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157480</xdr:rowOff>
    </xdr:from>
    <xdr:to>
      <xdr:col>81</xdr:col>
      <xdr:colOff>95250</xdr:colOff>
      <xdr:row>65</xdr:row>
      <xdr:rowOff>87630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53357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2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5588</xdr:rowOff>
    </xdr:from>
    <xdr:to>
      <xdr:col>77</xdr:col>
      <xdr:colOff>95250</xdr:colOff>
      <xdr:row>63</xdr:row>
      <xdr:rowOff>107188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91965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85344</xdr:rowOff>
    </xdr:from>
    <xdr:to>
      <xdr:col>73</xdr:col>
      <xdr:colOff>44450</xdr:colOff>
      <xdr:row>63</xdr:row>
      <xdr:rowOff>15494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121666</xdr:rowOff>
    </xdr:from>
    <xdr:to>
      <xdr:col>68</xdr:col>
      <xdr:colOff>203200</xdr:colOff>
      <xdr:row>62</xdr:row>
      <xdr:rowOff>51816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36593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97536</xdr:rowOff>
    </xdr:from>
    <xdr:to>
      <xdr:col>64</xdr:col>
      <xdr:colOff>152400</xdr:colOff>
      <xdr:row>62</xdr:row>
      <xdr:rowOff>27686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12463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実質公債費比率は、令和２年度は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令和２年度に地方債元利償還金が増加したことなどにより前年度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今後も地方債の活用にあたっては、事業の熟度や重要性を吟味した上で、施策の選択と集中により、適正な市債管理に努めます。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126295</xdr:rowOff>
    </xdr:from>
    <xdr:to>
      <xdr:col>81</xdr:col>
      <xdr:colOff>44450</xdr:colOff>
      <xdr:row>42</xdr:row>
      <xdr:rowOff>159455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27045"/>
          <a:ext cx="0" cy="123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131532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3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159455</xdr:rowOff>
    </xdr:from>
    <xdr:to>
      <xdr:col>81</xdr:col>
      <xdr:colOff>133350</xdr:colOff>
      <xdr:row>42</xdr:row>
      <xdr:rowOff>159455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36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41222</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126295</xdr:rowOff>
    </xdr:from>
    <xdr:to>
      <xdr:col>81</xdr:col>
      <xdr:colOff>133350</xdr:colOff>
      <xdr:row>35</xdr:row>
      <xdr:rowOff>126295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170039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056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36282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42</xdr:row>
      <xdr:rowOff>79022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0565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19755</xdr:rowOff>
    </xdr:from>
    <xdr:to>
      <xdr:col>77</xdr:col>
      <xdr:colOff>95250</xdr:colOff>
      <xdr:row>39</xdr:row>
      <xdr:rowOff>121355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131532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79022</xdr:rowOff>
    </xdr:from>
    <xdr:to>
      <xdr:col>72</xdr:col>
      <xdr:colOff>203200</xdr:colOff>
      <xdr:row>43</xdr:row>
      <xdr:rowOff>41628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799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113595</xdr:rowOff>
    </xdr:from>
    <xdr:to>
      <xdr:col>73</xdr:col>
      <xdr:colOff>44450</xdr:colOff>
      <xdr:row>40</xdr:row>
      <xdr:rowOff>43745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53922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41628</xdr:rowOff>
    </xdr:from>
    <xdr:to>
      <xdr:col>68</xdr:col>
      <xdr:colOff>152400</xdr:colOff>
      <xdr:row>44</xdr:row>
      <xdr:rowOff>71261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1397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79022</xdr:rowOff>
    </xdr:from>
    <xdr:to>
      <xdr:col>64</xdr:col>
      <xdr:colOff>152400</xdr:colOff>
      <xdr:row>42</xdr:row>
      <xdr:rowOff>9172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19349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119239</xdr:rowOff>
    </xdr:from>
    <xdr:to>
      <xdr:col>81</xdr:col>
      <xdr:colOff>95250</xdr:colOff>
      <xdr:row>42</xdr:row>
      <xdr:rowOff>49389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91316</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28222</xdr:rowOff>
    </xdr:from>
    <xdr:to>
      <xdr:col>73</xdr:col>
      <xdr:colOff>44450</xdr:colOff>
      <xdr:row>42</xdr:row>
      <xdr:rowOff>129822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114599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162278</xdr:rowOff>
    </xdr:from>
    <xdr:to>
      <xdr:col>68</xdr:col>
      <xdr:colOff>203200</xdr:colOff>
      <xdr:row>43</xdr:row>
      <xdr:rowOff>92428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77205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20461</xdr:rowOff>
    </xdr:from>
    <xdr:to>
      <xdr:col>64</xdr:col>
      <xdr:colOff>152400</xdr:colOff>
      <xdr:row>44</xdr:row>
      <xdr:rowOff>122061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106838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令和２年度の将来負担比率は、公共事業等に係る市債残高が減少したほか、標準財政規模が拡大したこと等により、前年度に比べ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しかし、類似団体平均と比較すると、依然として高い水準にあります。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将来負担額の大部分を地方債の残高が占めることから、今後も地方債の活用にあたり、事業の熟度や重要性を吟味した上で、施策の選択と集中により適正な市債管理に努めます。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70019</xdr:rowOff>
    </xdr:from>
    <xdr:to>
      <xdr:col>81</xdr:col>
      <xdr:colOff>44450</xdr:colOff>
      <xdr:row>21</xdr:row>
      <xdr:rowOff>144018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670469"/>
          <a:ext cx="8382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113470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8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144018</xdr:rowOff>
    </xdr:from>
    <xdr:to>
      <xdr:col>77</xdr:col>
      <xdr:colOff>44450</xdr:colOff>
      <xdr:row>21</xdr:row>
      <xdr:rowOff>151257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7444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82313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82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151257</xdr:rowOff>
    </xdr:from>
    <xdr:to>
      <xdr:col>72</xdr:col>
      <xdr:colOff>203200</xdr:colOff>
      <xdr:row>22</xdr:row>
      <xdr:rowOff>11176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75170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130573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11176</xdr:rowOff>
    </xdr:from>
    <xdr:to>
      <xdr:col>68</xdr:col>
      <xdr:colOff>152400</xdr:colOff>
      <xdr:row>22</xdr:row>
      <xdr:rowOff>110109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783076"/>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26687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104707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19219</xdr:rowOff>
    </xdr:from>
    <xdr:to>
      <xdr:col>81</xdr:col>
      <xdr:colOff>95250</xdr:colOff>
      <xdr:row>21</xdr:row>
      <xdr:rowOff>120819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6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162746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59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93218</xdr:rowOff>
    </xdr:from>
    <xdr:to>
      <xdr:col>77</xdr:col>
      <xdr:colOff>95250</xdr:colOff>
      <xdr:row>22</xdr:row>
      <xdr:rowOff>23368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6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8145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78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100457</xdr:rowOff>
    </xdr:from>
    <xdr:to>
      <xdr:col>73</xdr:col>
      <xdr:colOff>44450</xdr:colOff>
      <xdr:row>22</xdr:row>
      <xdr:rowOff>30607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7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15384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8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131826</xdr:rowOff>
    </xdr:from>
    <xdr:to>
      <xdr:col>68</xdr:col>
      <xdr:colOff>203200</xdr:colOff>
      <xdr:row>22</xdr:row>
      <xdr:rowOff>61976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46753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1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59309</xdr:rowOff>
    </xdr:from>
    <xdr:to>
      <xdr:col>64</xdr:col>
      <xdr:colOff>152400</xdr:colOff>
      <xdr:row>22</xdr:row>
      <xdr:rowOff>160909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83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145686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91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944,712
931,137
491.69
682,339,099
677,136,765
2,930,918
283,149,895
1,022,320,487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人件費の経常収支比率は、平成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年度は県費負担教職員の給与負担等の権限移譲に伴う人件費の増等により前年度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ポイント増加となりました。平成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年度は退職手当債の減少等による経常経費充当一般財源の増により、前年度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となっています。令和元年度は、人件費抑制を行いましたが、退職手当債の減少等による経常経費充当一般財源の増により、前年度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増加の</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令和２年度は、期末勤勉手当や退職手当の減等により、前年度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ポイント減少の</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今後も行財政改革大綱に基づく取組みにより、簡素で効率的な組織体制・行政運営を図り、総人件費の抑制に努めます。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6350</xdr:rowOff>
    </xdr:from>
    <xdr:to>
      <xdr:col>24</xdr:col>
      <xdr:colOff>25400</xdr:colOff>
      <xdr:row>39</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92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57150</xdr:rowOff>
    </xdr:from>
    <xdr:to>
      <xdr:col>19</xdr:col>
      <xdr:colOff>187325</xdr:colOff>
      <xdr:row>39</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4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57150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1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114300</xdr:rowOff>
    </xdr:from>
    <xdr:to>
      <xdr:col>11</xdr:col>
      <xdr:colOff>9525</xdr:colOff>
      <xdr:row>39</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00700"/>
          <a:ext cx="8890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127000</xdr:rowOff>
    </xdr:from>
    <xdr:to>
      <xdr:col>24</xdr:col>
      <xdr:colOff>76200</xdr:colOff>
      <xdr:row>39</xdr:row>
      <xdr:rowOff>57150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99077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6350</xdr:rowOff>
    </xdr:from>
    <xdr:to>
      <xdr:col>15</xdr:col>
      <xdr:colOff>149225</xdr:colOff>
      <xdr:row>39</xdr:row>
      <xdr:rowOff>107950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物件費の経常収支比率は、平成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年度に県費負担教職員の給与負担等の権限移譲に伴う税源による経常一般財源総額の増等により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％になり、そこから令和元年度まで減少傾向となりました。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年度は、定期予防接種事業の増加等により、前年度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今後も引き続き、行政サービス水準の維持・向上やコスト削減等を図り、民間委託等を進めながら、事業の有効性・経済性・効率性などを検証した上で、見直し・改善を図ります。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23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15620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61686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232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61686</xdr:rowOff>
    </xdr:from>
    <xdr:to>
      <xdr:col>73</xdr:col>
      <xdr:colOff>180975</xdr:colOff>
      <xdr:row>16</xdr:row>
      <xdr:rowOff>78014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048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17</xdr:row>
      <xdr:rowOff>151493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21214"/>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10886</xdr:rowOff>
    </xdr:from>
    <xdr:to>
      <xdr:col>74</xdr:col>
      <xdr:colOff>31750</xdr:colOff>
      <xdr:row>16</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97263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100693</xdr:rowOff>
    </xdr:from>
    <xdr:to>
      <xdr:col>65</xdr:col>
      <xdr:colOff>53975</xdr:colOff>
      <xdr:row>18</xdr:row>
      <xdr:rowOff>30843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15620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扶助費の経常収支比率は社会保障の充実のための事業費増などにより高い伸びが続いております。平成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年度は、特定医療費支給事業等の増加により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ポイント増加しました。令和元年度は、特定医療費支給事業や障害福祉サービス事業等の増加により前年度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年度は、受診控えによる生活保護費（医療扶助）等の減少により、前年度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今後の見通しについては、令和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年度はコロナウイルスの影響等で減少しましたが、高齢化社会の進展等に伴い、扶助費に係る経常収支比率は増加していく見込みです。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57</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955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154412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77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151493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7282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60070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その他の経常収支比率は、高齢化社会の進展に伴い、国民健康保険・介護保険・後期高齢者医療制度などの各特別会計への繰出金等について、高い伸びが続いていることにより、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年度から毎年増加しております。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令和元年度は、介護保険・後期高齢者医療制度などの特別会計への繰出金が増加したことにより前年度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年度は、特別会計への繰出金が引き続き増加したこと、また、新型コロナウイルス感染症の影響を受けた中小企業への融資額の増等により、貸付金が増加したことなどにより、前年度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56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57</xdr:row>
      <xdr:rowOff>146050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59</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99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152400</xdr:rowOff>
    </xdr:from>
    <xdr:to>
      <xdr:col>82</xdr:col>
      <xdr:colOff>158750</xdr:colOff>
      <xdr:row>58</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124477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年度は、幼保無償化に伴い、新制度に移行した幼稚園及び認定こども園の増による施設型給費等が増加した結果、前年度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補助金については、今後も引き続き必要性や有効性等の観点から、常に見直しを行っていきます。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88900</xdr:rowOff>
    </xdr:from>
    <xdr:to>
      <xdr:col>82</xdr:col>
      <xdr:colOff>107950</xdr:colOff>
      <xdr:row>35</xdr:row>
      <xdr:rowOff>107950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089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35</xdr:row>
      <xdr:rowOff>165100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08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165100</xdr:rowOff>
    </xdr:from>
    <xdr:to>
      <xdr:col>73</xdr:col>
      <xdr:colOff>180975</xdr:colOff>
      <xdr:row>36</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165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69850</xdr:rowOff>
    </xdr:from>
    <xdr:to>
      <xdr:col>69</xdr:col>
      <xdr:colOff>92075</xdr:colOff>
      <xdr:row>37</xdr:row>
      <xdr:rowOff>107950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42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73677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38100</xdr:rowOff>
    </xdr:from>
    <xdr:to>
      <xdr:col>78</xdr:col>
      <xdr:colOff>120650</xdr:colOff>
      <xdr:row>35</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114300</xdr:rowOff>
    </xdr:from>
    <xdr:to>
      <xdr:col>74</xdr:col>
      <xdr:colOff>31750</xdr:colOff>
      <xdr:row>36</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19050</xdr:rowOff>
    </xdr:from>
    <xdr:to>
      <xdr:col>69</xdr:col>
      <xdr:colOff>142875</xdr:colOff>
      <xdr:row>36</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公債費の経常収支比率については、公共投資が減少傾向にある一方で、臨時財政対策債等の影響もあり、引き続き高い水準で推移しています。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令和２年度は、地方債元利償還金の増加等により、前年度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今後も、地方債の活用にあたっては、事業の熟度や重要性を吟味した上で、施策の選択と集中により、適正な市債管理に努めます。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63500</xdr:rowOff>
    </xdr:from>
    <xdr:to>
      <xdr:col>24</xdr:col>
      <xdr:colOff>25400</xdr:colOff>
      <xdr:row>78</xdr:row>
      <xdr:rowOff>76200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07900"/>
          <a:ext cx="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48277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76200</xdr:rowOff>
    </xdr:from>
    <xdr:to>
      <xdr:col>24</xdr:col>
      <xdr:colOff>114300</xdr:colOff>
      <xdr:row>78</xdr:row>
      <xdr:rowOff>76200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149877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63500</xdr:rowOff>
    </xdr:from>
    <xdr:to>
      <xdr:col>24</xdr:col>
      <xdr:colOff>114300</xdr:colOff>
      <xdr:row>72</xdr:row>
      <xdr:rowOff>63500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158750</xdr:rowOff>
    </xdr:from>
    <xdr:to>
      <xdr:col>24</xdr:col>
      <xdr:colOff>25400</xdr:colOff>
      <xdr:row>78</xdr:row>
      <xdr:rowOff>76200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60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35577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72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77</xdr:row>
      <xdr:rowOff>158750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34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44450</xdr:rowOff>
    </xdr:from>
    <xdr:to>
      <xdr:col>20</xdr:col>
      <xdr:colOff>38100</xdr:colOff>
      <xdr:row>75</xdr:row>
      <xdr:rowOff>146050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156227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7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146050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57150</xdr:rowOff>
    </xdr:from>
    <xdr:to>
      <xdr:col>15</xdr:col>
      <xdr:colOff>149225</xdr:colOff>
      <xdr:row>75</xdr:row>
      <xdr:rowOff>158750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80</xdr:row>
      <xdr:rowOff>101600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3096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120650</xdr:rowOff>
    </xdr:from>
    <xdr:to>
      <xdr:col>11</xdr:col>
      <xdr:colOff>60325</xdr:colOff>
      <xdr:row>76</xdr:row>
      <xdr:rowOff>50800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60977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158750</xdr:rowOff>
    </xdr:from>
    <xdr:to>
      <xdr:col>6</xdr:col>
      <xdr:colOff>171450</xdr:colOff>
      <xdr:row>78</xdr:row>
      <xdr:rowOff>88900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99077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25400</xdr:rowOff>
    </xdr:from>
    <xdr:to>
      <xdr:col>24</xdr:col>
      <xdr:colOff>76200</xdr:colOff>
      <xdr:row>78</xdr:row>
      <xdr:rowOff>127000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107950</xdr:rowOff>
    </xdr:from>
    <xdr:to>
      <xdr:col>20</xdr:col>
      <xdr:colOff>38100</xdr:colOff>
      <xdr:row>78</xdr:row>
      <xdr:rowOff>38100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22877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39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50800</xdr:rowOff>
    </xdr:from>
    <xdr:to>
      <xdr:col>6</xdr:col>
      <xdr:colOff>171450</xdr:colOff>
      <xdr:row>80</xdr:row>
      <xdr:rowOff>152400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137177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年度については、扶助費の増加等により前年度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％となりました。令和元年度については、物件費や補助費等の減少等により前年度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年度については、扶助費の減少等により前年度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今後も引き続き、より一層の「選択と集中」を行いながら、行財政改革大綱に掲げた取組みを推進し、持続可能で安定的な財政の確立、維持に努めていきます。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114300</xdr:rowOff>
    </xdr:from>
    <xdr:to>
      <xdr:col>82</xdr:col>
      <xdr:colOff>107950</xdr:colOff>
      <xdr:row>77</xdr:row>
      <xdr:rowOff>57150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144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57150</xdr:rowOff>
    </xdr:from>
    <xdr:to>
      <xdr:col>78</xdr:col>
      <xdr:colOff>69850</xdr:colOff>
      <xdr:row>77</xdr:row>
      <xdr:rowOff>95250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25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35577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0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82550</xdr:rowOff>
    </xdr:from>
    <xdr:to>
      <xdr:col>73</xdr:col>
      <xdr:colOff>180975</xdr:colOff>
      <xdr:row>77</xdr:row>
      <xdr:rowOff>95250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28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114300</xdr:rowOff>
    </xdr:from>
    <xdr:to>
      <xdr:col>69</xdr:col>
      <xdr:colOff>92075</xdr:colOff>
      <xdr:row>77</xdr:row>
      <xdr:rowOff>82550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8016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63500</xdr:rowOff>
    </xdr:from>
    <xdr:to>
      <xdr:col>82</xdr:col>
      <xdr:colOff>158750</xdr:colOff>
      <xdr:row>76</xdr:row>
      <xdr:rowOff>165100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80027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6350</xdr:rowOff>
    </xdr:from>
    <xdr:to>
      <xdr:col>78</xdr:col>
      <xdr:colOff>120650</xdr:colOff>
      <xdr:row>77</xdr:row>
      <xdr:rowOff>107950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118127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97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44450</xdr:rowOff>
    </xdr:from>
    <xdr:to>
      <xdr:col>74</xdr:col>
      <xdr:colOff>31750</xdr:colOff>
      <xdr:row>77</xdr:row>
      <xdr:rowOff>146050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130827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31750</xdr:rowOff>
    </xdr:from>
    <xdr:to>
      <xdr:col>69</xdr:col>
      <xdr:colOff>142875</xdr:colOff>
      <xdr:row>77</xdr:row>
      <xdr:rowOff>133350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118127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63500</xdr:rowOff>
    </xdr:from>
    <xdr:to>
      <xdr:col>65</xdr:col>
      <xdr:colOff>53975</xdr:colOff>
      <xdr:row>74</xdr:row>
      <xdr:rowOff>165100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3827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78430</xdr:rowOff>
    </xdr:from>
    <xdr:to>
      <xdr:col>29</xdr:col>
      <xdr:colOff>127000</xdr:colOff>
      <xdr:row>13</xdr:row>
      <xdr:rowOff>85242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54905"/>
          <a:ext cx="647700" cy="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158790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35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72075</xdr:rowOff>
    </xdr:from>
    <xdr:to>
      <xdr:col>26</xdr:col>
      <xdr:colOff>50800</xdr:colOff>
      <xdr:row>13</xdr:row>
      <xdr:rowOff>85242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348550"/>
          <a:ext cx="698500" cy="1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121528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6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69012</xdr:rowOff>
    </xdr:from>
    <xdr:to>
      <xdr:col>22</xdr:col>
      <xdr:colOff>114300</xdr:colOff>
      <xdr:row>13</xdr:row>
      <xdr:rowOff>72075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345487"/>
          <a:ext cx="6985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125369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69012</xdr:rowOff>
    </xdr:from>
    <xdr:to>
      <xdr:col>18</xdr:col>
      <xdr:colOff>177800</xdr:colOff>
      <xdr:row>19</xdr:row>
      <xdr:rowOff>6810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45487"/>
          <a:ext cx="698500" cy="96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129140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27630</xdr:rowOff>
    </xdr:from>
    <xdr:to>
      <xdr:col>29</xdr:col>
      <xdr:colOff>177800</xdr:colOff>
      <xdr:row>13</xdr:row>
      <xdr:rowOff>129230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04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44157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4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34442</xdr:rowOff>
    </xdr:from>
    <xdr:to>
      <xdr:col>26</xdr:col>
      <xdr:colOff>101600</xdr:colOff>
      <xdr:row>13</xdr:row>
      <xdr:rowOff>136042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1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146219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7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21275</xdr:rowOff>
    </xdr:from>
    <xdr:to>
      <xdr:col>22</xdr:col>
      <xdr:colOff>165100</xdr:colOff>
      <xdr:row>13</xdr:row>
      <xdr:rowOff>122875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97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133052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18212</xdr:rowOff>
    </xdr:from>
    <xdr:to>
      <xdr:col>19</xdr:col>
      <xdr:colOff>38100</xdr:colOff>
      <xdr:row>13</xdr:row>
      <xdr:rowOff>119812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9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129989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127460</xdr:rowOff>
    </xdr:from>
    <xdr:to>
      <xdr:col>15</xdr:col>
      <xdr:colOff>101600</xdr:colOff>
      <xdr:row>19</xdr:row>
      <xdr:rowOff>57610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67787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3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205730</xdr:rowOff>
    </xdr:from>
    <xdr:to>
      <xdr:col>29</xdr:col>
      <xdr:colOff>127000</xdr:colOff>
      <xdr:row>34</xdr:row>
      <xdr:rowOff>33365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130280"/>
          <a:ext cx="647700" cy="170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326712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9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13751</xdr:rowOff>
    </xdr:from>
    <xdr:to>
      <xdr:col>26</xdr:col>
      <xdr:colOff>50800</xdr:colOff>
      <xdr:row>34</xdr:row>
      <xdr:rowOff>33365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281201"/>
          <a:ext cx="698500" cy="1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116446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2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13751</xdr:rowOff>
    </xdr:from>
    <xdr:to>
      <xdr:col>22</xdr:col>
      <xdr:colOff>114300</xdr:colOff>
      <xdr:row>34</xdr:row>
      <xdr:rowOff>175463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281201"/>
          <a:ext cx="698500" cy="161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103095</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189728</xdr:rowOff>
    </xdr:from>
    <xdr:to>
      <xdr:col>18</xdr:col>
      <xdr:colOff>177800</xdr:colOff>
      <xdr:row>34</xdr:row>
      <xdr:rowOff>175463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114278"/>
          <a:ext cx="698500" cy="328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134459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154930</xdr:rowOff>
    </xdr:from>
    <xdr:to>
      <xdr:col>29</xdr:col>
      <xdr:colOff>177800</xdr:colOff>
      <xdr:row>33</xdr:row>
      <xdr:rowOff>256530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07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67180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599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325465</xdr:rowOff>
    </xdr:from>
    <xdr:to>
      <xdr:col>26</xdr:col>
      <xdr:colOff>101600</xdr:colOff>
      <xdr:row>34</xdr:row>
      <xdr:rowOff>84165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25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94342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018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305851</xdr:rowOff>
    </xdr:from>
    <xdr:to>
      <xdr:col>22</xdr:col>
      <xdr:colOff>165100</xdr:colOff>
      <xdr:row>34</xdr:row>
      <xdr:rowOff>64551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23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74728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599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124663</xdr:rowOff>
    </xdr:from>
    <xdr:to>
      <xdr:col>19</xdr:col>
      <xdr:colOff>38100</xdr:colOff>
      <xdr:row>34</xdr:row>
      <xdr:rowOff>226263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39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236440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16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138928</xdr:rowOff>
    </xdr:from>
    <xdr:to>
      <xdr:col>15</xdr:col>
      <xdr:colOff>101600</xdr:colOff>
      <xdr:row>33</xdr:row>
      <xdr:rowOff>240528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06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79255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83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944,712
931,137
491.69
682,339,099
677,136,765
2,930,918
283,149,895
1,022,320,487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66091</xdr:rowOff>
    </xdr:from>
    <xdr:to>
      <xdr:col>24</xdr:col>
      <xdr:colOff>63500</xdr:colOff>
      <xdr:row>31</xdr:row>
      <xdr:rowOff>78389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381041"/>
          <a:ext cx="8382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64172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5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72994</xdr:rowOff>
    </xdr:from>
    <xdr:to>
      <xdr:col>19</xdr:col>
      <xdr:colOff>177800</xdr:colOff>
      <xdr:row>31</xdr:row>
      <xdr:rowOff>78389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387944"/>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49885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0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72994</xdr:rowOff>
    </xdr:from>
    <xdr:to>
      <xdr:col>15</xdr:col>
      <xdr:colOff>50800</xdr:colOff>
      <xdr:row>31</xdr:row>
      <xdr:rowOff>76858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387944"/>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53085</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76858</xdr:rowOff>
    </xdr:from>
    <xdr:to>
      <xdr:col>10</xdr:col>
      <xdr:colOff>114300</xdr:colOff>
      <xdr:row>37</xdr:row>
      <xdr:rowOff>160548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391808"/>
          <a:ext cx="889000" cy="11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50433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125575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15291</xdr:rowOff>
    </xdr:from>
    <xdr:to>
      <xdr:col>24</xdr:col>
      <xdr:colOff>114300</xdr:colOff>
      <xdr:row>31</xdr:row>
      <xdr:rowOff>116891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3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38168</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8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27589</xdr:rowOff>
    </xdr:from>
    <xdr:to>
      <xdr:col>20</xdr:col>
      <xdr:colOff>38100</xdr:colOff>
      <xdr:row>31</xdr:row>
      <xdr:rowOff>129189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145716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11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22194</xdr:rowOff>
    </xdr:from>
    <xdr:to>
      <xdr:col>15</xdr:col>
      <xdr:colOff>101600</xdr:colOff>
      <xdr:row>31</xdr:row>
      <xdr:rowOff>123794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3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140321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11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26058</xdr:rowOff>
    </xdr:from>
    <xdr:to>
      <xdr:col>10</xdr:col>
      <xdr:colOff>165100</xdr:colOff>
      <xdr:row>31</xdr:row>
      <xdr:rowOff>127658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3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144185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11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109748</xdr:rowOff>
    </xdr:from>
    <xdr:to>
      <xdr:col>6</xdr:col>
      <xdr:colOff>38100</xdr:colOff>
      <xdr:row>38</xdr:row>
      <xdr:rowOff>39898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56425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2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29195</xdr:rowOff>
    </xdr:from>
    <xdr:to>
      <xdr:col>24</xdr:col>
      <xdr:colOff>63500</xdr:colOff>
      <xdr:row>53</xdr:row>
      <xdr:rowOff>137231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8944595"/>
          <a:ext cx="838200" cy="27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117528</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375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137231</xdr:rowOff>
    </xdr:from>
    <xdr:to>
      <xdr:col>19</xdr:col>
      <xdr:colOff>177800</xdr:colOff>
      <xdr:row>54</xdr:row>
      <xdr:rowOff>73954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224081"/>
          <a:ext cx="889000" cy="1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98051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73954</xdr:rowOff>
    </xdr:from>
    <xdr:to>
      <xdr:col>15</xdr:col>
      <xdr:colOff>50800</xdr:colOff>
      <xdr:row>54</xdr:row>
      <xdr:rowOff>86208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332254"/>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27002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86208</xdr:rowOff>
    </xdr:from>
    <xdr:to>
      <xdr:col>10</xdr:col>
      <xdr:colOff>114300</xdr:colOff>
      <xdr:row>54</xdr:row>
      <xdr:rowOff>132385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344508"/>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170837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12143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149845</xdr:rowOff>
    </xdr:from>
    <xdr:to>
      <xdr:col>24</xdr:col>
      <xdr:colOff>114300</xdr:colOff>
      <xdr:row>52</xdr:row>
      <xdr:rowOff>79995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88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64772</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88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86431</xdr:rowOff>
    </xdr:from>
    <xdr:to>
      <xdr:col>20</xdr:col>
      <xdr:colOff>38100</xdr:colOff>
      <xdr:row>54</xdr:row>
      <xdr:rowOff>16581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17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33108</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894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23154</xdr:rowOff>
    </xdr:from>
    <xdr:to>
      <xdr:col>15</xdr:col>
      <xdr:colOff>101600</xdr:colOff>
      <xdr:row>54</xdr:row>
      <xdr:rowOff>124754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2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141281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05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35408</xdr:rowOff>
    </xdr:from>
    <xdr:to>
      <xdr:col>10</xdr:col>
      <xdr:colOff>165100</xdr:colOff>
      <xdr:row>54</xdr:row>
      <xdr:rowOff>137008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2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153535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06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81585</xdr:rowOff>
    </xdr:from>
    <xdr:to>
      <xdr:col>6</xdr:col>
      <xdr:colOff>38100</xdr:colOff>
      <xdr:row>55</xdr:row>
      <xdr:rowOff>11735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3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28262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11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75583</xdr:rowOff>
    </xdr:from>
    <xdr:to>
      <xdr:col>24</xdr:col>
      <xdr:colOff>63500</xdr:colOff>
      <xdr:row>76</xdr:row>
      <xdr:rowOff>88537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105783"/>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62537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9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47389</xdr:rowOff>
    </xdr:from>
    <xdr:to>
      <xdr:col>19</xdr:col>
      <xdr:colOff>177800</xdr:colOff>
      <xdr:row>76</xdr:row>
      <xdr:rowOff>75583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07758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51325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47389</xdr:rowOff>
    </xdr:from>
    <xdr:to>
      <xdr:col>15</xdr:col>
      <xdr:colOff>50800</xdr:colOff>
      <xdr:row>76</xdr:row>
      <xdr:rowOff>141441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077589"/>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39133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141441</xdr:rowOff>
    </xdr:from>
    <xdr:to>
      <xdr:col>10</xdr:col>
      <xdr:colOff>114300</xdr:colOff>
      <xdr:row>76</xdr:row>
      <xdr:rowOff>148299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17164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79519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109346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37737</xdr:rowOff>
    </xdr:from>
    <xdr:to>
      <xdr:col>24</xdr:col>
      <xdr:colOff>114300</xdr:colOff>
      <xdr:row>76</xdr:row>
      <xdr:rowOff>139337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60614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1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24783</xdr:rowOff>
    </xdr:from>
    <xdr:to>
      <xdr:col>20</xdr:col>
      <xdr:colOff>38100</xdr:colOff>
      <xdr:row>76</xdr:row>
      <xdr:rowOff>126383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0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142910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168039</xdr:rowOff>
    </xdr:from>
    <xdr:to>
      <xdr:col>15</xdr:col>
      <xdr:colOff>101600</xdr:colOff>
      <xdr:row>76</xdr:row>
      <xdr:rowOff>98189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114716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80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90641</xdr:rowOff>
    </xdr:from>
    <xdr:to>
      <xdr:col>10</xdr:col>
      <xdr:colOff>165100</xdr:colOff>
      <xdr:row>77</xdr:row>
      <xdr:rowOff>20791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37319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8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97499</xdr:rowOff>
    </xdr:from>
    <xdr:to>
      <xdr:col>6</xdr:col>
      <xdr:colOff>38100</xdr:colOff>
      <xdr:row>77</xdr:row>
      <xdr:rowOff>27649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44176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9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137452</xdr:rowOff>
    </xdr:from>
    <xdr:to>
      <xdr:col>24</xdr:col>
      <xdr:colOff>63500</xdr:colOff>
      <xdr:row>95</xdr:row>
      <xdr:rowOff>14046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53752"/>
          <a:ext cx="838200" cy="4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144315</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0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14046</xdr:rowOff>
    </xdr:from>
    <xdr:to>
      <xdr:col>19</xdr:col>
      <xdr:colOff>177800</xdr:colOff>
      <xdr:row>95</xdr:row>
      <xdr:rowOff>101688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01796"/>
          <a:ext cx="889000" cy="8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153433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44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99848</xdr:rowOff>
    </xdr:from>
    <xdr:to>
      <xdr:col>15</xdr:col>
      <xdr:colOff>50800</xdr:colOff>
      <xdr:row>95</xdr:row>
      <xdr:rowOff>101688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387598"/>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55948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99848</xdr:rowOff>
    </xdr:from>
    <xdr:to>
      <xdr:col>10</xdr:col>
      <xdr:colOff>114300</xdr:colOff>
      <xdr:row>95</xdr:row>
      <xdr:rowOff>150380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87598"/>
          <a:ext cx="889000" cy="5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76255</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108538</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86652</xdr:rowOff>
    </xdr:from>
    <xdr:to>
      <xdr:col>24</xdr:col>
      <xdr:colOff>114300</xdr:colOff>
      <xdr:row>95</xdr:row>
      <xdr:rowOff>16802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109529</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5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134696</xdr:rowOff>
    </xdr:from>
    <xdr:to>
      <xdr:col>20</xdr:col>
      <xdr:colOff>38100</xdr:colOff>
      <xdr:row>95</xdr:row>
      <xdr:rowOff>64846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81373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02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50888</xdr:rowOff>
    </xdr:from>
    <xdr:to>
      <xdr:col>15</xdr:col>
      <xdr:colOff>101600</xdr:colOff>
      <xdr:row>95</xdr:row>
      <xdr:rowOff>152488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169015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1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49048</xdr:rowOff>
    </xdr:from>
    <xdr:to>
      <xdr:col>10</xdr:col>
      <xdr:colOff>165100</xdr:colOff>
      <xdr:row>95</xdr:row>
      <xdr:rowOff>150648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167175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99580</xdr:rowOff>
    </xdr:from>
    <xdr:to>
      <xdr:col>6</xdr:col>
      <xdr:colOff>38100</xdr:colOff>
      <xdr:row>96</xdr:row>
      <xdr:rowOff>29730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46257</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16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104920</xdr:rowOff>
    </xdr:from>
    <xdr:to>
      <xdr:col>55</xdr:col>
      <xdr:colOff>0</xdr:colOff>
      <xdr:row>39</xdr:row>
      <xdr:rowOff>98389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591320"/>
          <a:ext cx="838200" cy="119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51002</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36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89757</xdr:rowOff>
    </xdr:from>
    <xdr:to>
      <xdr:col>50</xdr:col>
      <xdr:colOff>114300</xdr:colOff>
      <xdr:row>39</xdr:row>
      <xdr:rowOff>98389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776307"/>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102753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89757</xdr:rowOff>
    </xdr:from>
    <xdr:to>
      <xdr:col>45</xdr:col>
      <xdr:colOff>177800</xdr:colOff>
      <xdr:row>39</xdr:row>
      <xdr:rowOff>105976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776307"/>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107847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105976</xdr:rowOff>
    </xdr:from>
    <xdr:to>
      <xdr:col>41</xdr:col>
      <xdr:colOff>50800</xdr:colOff>
      <xdr:row>39</xdr:row>
      <xdr:rowOff>112453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79252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112093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54120</xdr:rowOff>
    </xdr:from>
    <xdr:to>
      <xdr:col>55</xdr:col>
      <xdr:colOff>50800</xdr:colOff>
      <xdr:row>32</xdr:row>
      <xdr:rowOff>155720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54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32547</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51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47589</xdr:rowOff>
    </xdr:from>
    <xdr:to>
      <xdr:col>50</xdr:col>
      <xdr:colOff>165100</xdr:colOff>
      <xdr:row>39</xdr:row>
      <xdr:rowOff>149189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140316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82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38957</xdr:rowOff>
    </xdr:from>
    <xdr:to>
      <xdr:col>46</xdr:col>
      <xdr:colOff>38100</xdr:colOff>
      <xdr:row>39</xdr:row>
      <xdr:rowOff>140557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7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131684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8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55176</xdr:rowOff>
    </xdr:from>
    <xdr:to>
      <xdr:col>41</xdr:col>
      <xdr:colOff>101600</xdr:colOff>
      <xdr:row>39</xdr:row>
      <xdr:rowOff>156776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74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147903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83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61653</xdr:rowOff>
    </xdr:from>
    <xdr:to>
      <xdr:col>36</xdr:col>
      <xdr:colOff>165100</xdr:colOff>
      <xdr:row>39</xdr:row>
      <xdr:rowOff>163253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74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154380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84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68801</xdr:rowOff>
    </xdr:from>
    <xdr:to>
      <xdr:col>55</xdr:col>
      <xdr:colOff>0</xdr:colOff>
      <xdr:row>52</xdr:row>
      <xdr:rowOff>88657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8812751"/>
          <a:ext cx="838200" cy="19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101393</xdr:rowOff>
    </xdr:from>
    <xdr:to>
      <xdr:col>50</xdr:col>
      <xdr:colOff>114300</xdr:colOff>
      <xdr:row>52</xdr:row>
      <xdr:rowOff>88657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8845343"/>
          <a:ext cx="889000" cy="15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112002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101393</xdr:rowOff>
    </xdr:from>
    <xdr:to>
      <xdr:col>45</xdr:col>
      <xdr:colOff>177800</xdr:colOff>
      <xdr:row>51</xdr:row>
      <xdr:rowOff>160503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8845343"/>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11973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74680</xdr:rowOff>
    </xdr:from>
    <xdr:to>
      <xdr:col>41</xdr:col>
      <xdr:colOff>50800</xdr:colOff>
      <xdr:row>51</xdr:row>
      <xdr:rowOff>160503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8647180"/>
          <a:ext cx="889000" cy="25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118468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18001</xdr:rowOff>
    </xdr:from>
    <xdr:to>
      <xdr:col>55</xdr:col>
      <xdr:colOff>50800</xdr:colOff>
      <xdr:row>51</xdr:row>
      <xdr:rowOff>119601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87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40878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61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37857</xdr:rowOff>
    </xdr:from>
    <xdr:to>
      <xdr:col>50</xdr:col>
      <xdr:colOff>165100</xdr:colOff>
      <xdr:row>52</xdr:row>
      <xdr:rowOff>139457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9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155984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72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50593</xdr:rowOff>
    </xdr:from>
    <xdr:to>
      <xdr:col>46</xdr:col>
      <xdr:colOff>38100</xdr:colOff>
      <xdr:row>51</xdr:row>
      <xdr:rowOff>152193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87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168720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56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109703</xdr:rowOff>
    </xdr:from>
    <xdr:to>
      <xdr:col>41</xdr:col>
      <xdr:colOff>101600</xdr:colOff>
      <xdr:row>52</xdr:row>
      <xdr:rowOff>39853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88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56380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862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23880</xdr:rowOff>
    </xdr:from>
    <xdr:to>
      <xdr:col>36</xdr:col>
      <xdr:colOff>165100</xdr:colOff>
      <xdr:row>50</xdr:row>
      <xdr:rowOff>125480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8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142007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83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32868</xdr:rowOff>
    </xdr:from>
    <xdr:to>
      <xdr:col>54</xdr:col>
      <xdr:colOff>189865</xdr:colOff>
      <xdr:row>78</xdr:row>
      <xdr:rowOff>70777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548718"/>
          <a:ext cx="1270" cy="895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74604</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44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70777</xdr:rowOff>
    </xdr:from>
    <xdr:to>
      <xdr:col>55</xdr:col>
      <xdr:colOff>88900</xdr:colOff>
      <xdr:row>78</xdr:row>
      <xdr:rowOff>70777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44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150995</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3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32868</xdr:rowOff>
    </xdr:from>
    <xdr:to>
      <xdr:col>55</xdr:col>
      <xdr:colOff>88900</xdr:colOff>
      <xdr:row>73</xdr:row>
      <xdr:rowOff>32868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54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90360</xdr:rowOff>
    </xdr:from>
    <xdr:to>
      <xdr:col>55</xdr:col>
      <xdr:colOff>0</xdr:colOff>
      <xdr:row>75</xdr:row>
      <xdr:rowOff>79007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2777660"/>
          <a:ext cx="838200" cy="16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47324</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906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68897</xdr:rowOff>
    </xdr:from>
    <xdr:to>
      <xdr:col>55</xdr:col>
      <xdr:colOff>50800</xdr:colOff>
      <xdr:row>75</xdr:row>
      <xdr:rowOff>170498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9276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136919</xdr:rowOff>
    </xdr:from>
    <xdr:to>
      <xdr:col>50</xdr:col>
      <xdr:colOff>114300</xdr:colOff>
      <xdr:row>75</xdr:row>
      <xdr:rowOff>79007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652769"/>
          <a:ext cx="889000" cy="28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21006</xdr:rowOff>
    </xdr:from>
    <xdr:to>
      <xdr:col>50</xdr:col>
      <xdr:colOff>165100</xdr:colOff>
      <xdr:row>75</xdr:row>
      <xdr:rowOff>122606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8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139133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6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136919</xdr:rowOff>
    </xdr:from>
    <xdr:to>
      <xdr:col>45</xdr:col>
      <xdr:colOff>177800</xdr:colOff>
      <xdr:row>74</xdr:row>
      <xdr:rowOff>69558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652769"/>
          <a:ext cx="8890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153898</xdr:rowOff>
    </xdr:from>
    <xdr:to>
      <xdr:col>46</xdr:col>
      <xdr:colOff>38100</xdr:colOff>
      <xdr:row>75</xdr:row>
      <xdr:rowOff>84048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75175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3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144081</xdr:rowOff>
    </xdr:from>
    <xdr:to>
      <xdr:col>41</xdr:col>
      <xdr:colOff>50800</xdr:colOff>
      <xdr:row>74</xdr:row>
      <xdr:rowOff>69558</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145581"/>
          <a:ext cx="889000" cy="6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29655</xdr:rowOff>
    </xdr:from>
    <xdr:to>
      <xdr:col>41</xdr:col>
      <xdr:colOff>101600</xdr:colOff>
      <xdr:row>75</xdr:row>
      <xdr:rowOff>131255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122381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84861</xdr:rowOff>
    </xdr:from>
    <xdr:to>
      <xdr:col>36</xdr:col>
      <xdr:colOff>165100</xdr:colOff>
      <xdr:row>76</xdr:row>
      <xdr:rowOff>15011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6138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39560</xdr:rowOff>
    </xdr:from>
    <xdr:to>
      <xdr:col>55</xdr:col>
      <xdr:colOff>50800</xdr:colOff>
      <xdr:row>74</xdr:row>
      <xdr:rowOff>141160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7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62437</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5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28207</xdr:rowOff>
    </xdr:from>
    <xdr:to>
      <xdr:col>50</xdr:col>
      <xdr:colOff>165100</xdr:colOff>
      <xdr:row>75</xdr:row>
      <xdr:rowOff>129807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8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120933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97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86119</xdr:rowOff>
    </xdr:from>
    <xdr:to>
      <xdr:col>46</xdr:col>
      <xdr:colOff>38100</xdr:colOff>
      <xdr:row>74</xdr:row>
      <xdr:rowOff>16269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6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32796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37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18758</xdr:rowOff>
    </xdr:from>
    <xdr:to>
      <xdr:col>41</xdr:col>
      <xdr:colOff>101600</xdr:colOff>
      <xdr:row>74</xdr:row>
      <xdr:rowOff>120358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7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136885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4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93281</xdr:rowOff>
    </xdr:from>
    <xdr:to>
      <xdr:col>36</xdr:col>
      <xdr:colOff>165100</xdr:colOff>
      <xdr:row>71</xdr:row>
      <xdr:rowOff>23431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0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39958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18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37097</xdr:rowOff>
    </xdr:from>
    <xdr:to>
      <xdr:col>55</xdr:col>
      <xdr:colOff>0</xdr:colOff>
      <xdr:row>92</xdr:row>
      <xdr:rowOff>114249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5810497"/>
          <a:ext cx="8382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47629</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163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37097</xdr:rowOff>
    </xdr:from>
    <xdr:to>
      <xdr:col>50</xdr:col>
      <xdr:colOff>114300</xdr:colOff>
      <xdr:row>93</xdr:row>
      <xdr:rowOff>27496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5810497"/>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77691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27496</xdr:rowOff>
    </xdr:from>
    <xdr:to>
      <xdr:col>45</xdr:col>
      <xdr:colOff>177800</xdr:colOff>
      <xdr:row>93</xdr:row>
      <xdr:rowOff>56071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597234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20387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56071</xdr:rowOff>
    </xdr:from>
    <xdr:to>
      <xdr:col>41</xdr:col>
      <xdr:colOff>50800</xdr:colOff>
      <xdr:row>94</xdr:row>
      <xdr:rowOff>142481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000921"/>
          <a:ext cx="889000" cy="25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120400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63449</xdr:rowOff>
    </xdr:from>
    <xdr:to>
      <xdr:col>55</xdr:col>
      <xdr:colOff>50800</xdr:colOff>
      <xdr:row>92</xdr:row>
      <xdr:rowOff>165049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58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86326</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6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157747</xdr:rowOff>
    </xdr:from>
    <xdr:to>
      <xdr:col>50</xdr:col>
      <xdr:colOff>165100</xdr:colOff>
      <xdr:row>92</xdr:row>
      <xdr:rowOff>87897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57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104424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5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148146</xdr:rowOff>
    </xdr:from>
    <xdr:to>
      <xdr:col>46</xdr:col>
      <xdr:colOff>38100</xdr:colOff>
      <xdr:row>93</xdr:row>
      <xdr:rowOff>78296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59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94823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56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5271</xdr:rowOff>
    </xdr:from>
    <xdr:to>
      <xdr:col>41</xdr:col>
      <xdr:colOff>101600</xdr:colOff>
      <xdr:row>93</xdr:row>
      <xdr:rowOff>106871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59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123398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572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91681</xdr:rowOff>
    </xdr:from>
    <xdr:to>
      <xdr:col>36</xdr:col>
      <xdr:colOff>165100</xdr:colOff>
      <xdr:row>95</xdr:row>
      <xdr:rowOff>21831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2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38358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598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110934</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26034"/>
          <a:ext cx="8382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103967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27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85789</xdr:rowOff>
    </xdr:from>
    <xdr:to>
      <xdr:col>81</xdr:col>
      <xdr:colOff>50800</xdr:colOff>
      <xdr:row>38</xdr:row>
      <xdr:rowOff>110934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00889"/>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136732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85789</xdr:rowOff>
    </xdr:from>
    <xdr:to>
      <xdr:col>76</xdr:col>
      <xdr:colOff>114300</xdr:colOff>
      <xdr:row>39</xdr:row>
      <xdr:rowOff>14542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00889"/>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14542</xdr:rowOff>
    </xdr:from>
    <xdr:to>
      <xdr:col>71</xdr:col>
      <xdr:colOff>177800</xdr:colOff>
      <xdr:row>39</xdr:row>
      <xdr:rowOff>33020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01092"/>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60134</xdr:rowOff>
    </xdr:from>
    <xdr:to>
      <xdr:col>81</xdr:col>
      <xdr:colOff>101600</xdr:colOff>
      <xdr:row>38</xdr:row>
      <xdr:rowOff>161734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152861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667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34989</xdr:rowOff>
    </xdr:from>
    <xdr:to>
      <xdr:col>76</xdr:col>
      <xdr:colOff>165100</xdr:colOff>
      <xdr:row>38</xdr:row>
      <xdr:rowOff>136589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127716</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64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135192</xdr:rowOff>
    </xdr:from>
    <xdr:to>
      <xdr:col>72</xdr:col>
      <xdr:colOff>38100</xdr:colOff>
      <xdr:row>39</xdr:row>
      <xdr:rowOff>65342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56469</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4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153670</xdr:rowOff>
    </xdr:from>
    <xdr:to>
      <xdr:col>67</xdr:col>
      <xdr:colOff>101600</xdr:colOff>
      <xdr:row>39</xdr:row>
      <xdr:rowOff>83820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74947</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163017</xdr:rowOff>
    </xdr:from>
    <xdr:to>
      <xdr:col>85</xdr:col>
      <xdr:colOff>127000</xdr:colOff>
      <xdr:row>71</xdr:row>
      <xdr:rowOff>99205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164517"/>
          <a:ext cx="838200" cy="10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50737</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99205</xdr:rowOff>
    </xdr:from>
    <xdr:to>
      <xdr:col>81</xdr:col>
      <xdr:colOff>50800</xdr:colOff>
      <xdr:row>71</xdr:row>
      <xdr:rowOff>116873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272155"/>
          <a:ext cx="8890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113210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0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116873</xdr:rowOff>
    </xdr:from>
    <xdr:to>
      <xdr:col>76</xdr:col>
      <xdr:colOff>114300</xdr:colOff>
      <xdr:row>71</xdr:row>
      <xdr:rowOff>134507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289823"/>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65237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134507</xdr:rowOff>
    </xdr:from>
    <xdr:to>
      <xdr:col>71</xdr:col>
      <xdr:colOff>177800</xdr:colOff>
      <xdr:row>71</xdr:row>
      <xdr:rowOff>152698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307457"/>
          <a:ext cx="8890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84048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63049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7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112217</xdr:rowOff>
    </xdr:from>
    <xdr:to>
      <xdr:col>85</xdr:col>
      <xdr:colOff>177800</xdr:colOff>
      <xdr:row>71</xdr:row>
      <xdr:rowOff>42367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11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65244</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06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48405</xdr:rowOff>
    </xdr:from>
    <xdr:to>
      <xdr:col>81</xdr:col>
      <xdr:colOff>101600</xdr:colOff>
      <xdr:row>71</xdr:row>
      <xdr:rowOff>150005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2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166532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199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66073</xdr:rowOff>
    </xdr:from>
    <xdr:to>
      <xdr:col>76</xdr:col>
      <xdr:colOff>165100</xdr:colOff>
      <xdr:row>71</xdr:row>
      <xdr:rowOff>167673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23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12750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01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83707</xdr:rowOff>
    </xdr:from>
    <xdr:to>
      <xdr:col>72</xdr:col>
      <xdr:colOff>38100</xdr:colOff>
      <xdr:row>72</xdr:row>
      <xdr:rowOff>13857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25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30384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03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101898</xdr:rowOff>
    </xdr:from>
    <xdr:to>
      <xdr:col>67</xdr:col>
      <xdr:colOff>101600</xdr:colOff>
      <xdr:row>72</xdr:row>
      <xdr:rowOff>32048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2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48575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0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77978</xdr:rowOff>
    </xdr:from>
    <xdr:to>
      <xdr:col>85</xdr:col>
      <xdr:colOff>127000</xdr:colOff>
      <xdr:row>95</xdr:row>
      <xdr:rowOff>130302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365728"/>
          <a:ext cx="8382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155084</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130302</xdr:rowOff>
    </xdr:from>
    <xdr:to>
      <xdr:col>81</xdr:col>
      <xdr:colOff>50800</xdr:colOff>
      <xdr:row>96</xdr:row>
      <xdr:rowOff>14351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418052"/>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145051</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0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87630</xdr:rowOff>
    </xdr:from>
    <xdr:to>
      <xdr:col>76</xdr:col>
      <xdr:colOff>114300</xdr:colOff>
      <xdr:row>96</xdr:row>
      <xdr:rowOff>14351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203930"/>
          <a:ext cx="889000" cy="2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71517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1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87630</xdr:rowOff>
    </xdr:from>
    <xdr:to>
      <xdr:col>71</xdr:col>
      <xdr:colOff>177800</xdr:colOff>
      <xdr:row>95</xdr:row>
      <xdr:rowOff>47371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203930"/>
          <a:ext cx="8890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41039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98569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27178</xdr:rowOff>
    </xdr:from>
    <xdr:to>
      <xdr:col>85</xdr:col>
      <xdr:colOff>177800</xdr:colOff>
      <xdr:row>95</xdr:row>
      <xdr:rowOff>128778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50055</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16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79502</xdr:rowOff>
    </xdr:from>
    <xdr:to>
      <xdr:col>81</xdr:col>
      <xdr:colOff>101600</xdr:colOff>
      <xdr:row>96</xdr:row>
      <xdr:rowOff>9652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3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779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45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135001</xdr:rowOff>
    </xdr:from>
    <xdr:to>
      <xdr:col>76</xdr:col>
      <xdr:colOff>165100</xdr:colOff>
      <xdr:row>96</xdr:row>
      <xdr:rowOff>65151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4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56278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51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36830</xdr:rowOff>
    </xdr:from>
    <xdr:to>
      <xdr:col>72</xdr:col>
      <xdr:colOff>38100</xdr:colOff>
      <xdr:row>94</xdr:row>
      <xdr:rowOff>138430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1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154957</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592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168021</xdr:rowOff>
    </xdr:from>
    <xdr:to>
      <xdr:col>67</xdr:col>
      <xdr:colOff>101600</xdr:colOff>
      <xdr:row>95</xdr:row>
      <xdr:rowOff>98171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2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114698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05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50546</xdr:rowOff>
    </xdr:from>
    <xdr:to>
      <xdr:col>116</xdr:col>
      <xdr:colOff>63500</xdr:colOff>
      <xdr:row>38</xdr:row>
      <xdr:rowOff>53213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56564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170451</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5828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55880</xdr:rowOff>
    </xdr:from>
    <xdr:to>
      <xdr:col>111</xdr:col>
      <xdr:colOff>177800</xdr:colOff>
      <xdr:row>38</xdr:row>
      <xdr:rowOff>53213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228080"/>
          <a:ext cx="889000" cy="3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27576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55880</xdr:rowOff>
    </xdr:from>
    <xdr:to>
      <xdr:col>107</xdr:col>
      <xdr:colOff>50800</xdr:colOff>
      <xdr:row>36</xdr:row>
      <xdr:rowOff>85598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2280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27195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85598</xdr:rowOff>
    </xdr:from>
    <xdr:to>
      <xdr:col>102</xdr:col>
      <xdr:colOff>114300</xdr:colOff>
      <xdr:row>36</xdr:row>
      <xdr:rowOff>122936</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257798"/>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171196</xdr:rowOff>
    </xdr:from>
    <xdr:to>
      <xdr:col>116</xdr:col>
      <xdr:colOff>114300</xdr:colOff>
      <xdr:row>38</xdr:row>
      <xdr:rowOff>101346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149623</xdr:rowOff>
    </xdr:from>
    <xdr:ext cx="378565"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2413</xdr:rowOff>
    </xdr:from>
    <xdr:to>
      <xdr:col>112</xdr:col>
      <xdr:colOff>38100</xdr:colOff>
      <xdr:row>38</xdr:row>
      <xdr:rowOff>104013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95140</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4017" y="66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5080</xdr:rowOff>
    </xdr:from>
    <xdr:to>
      <xdr:col>107</xdr:col>
      <xdr:colOff>101600</xdr:colOff>
      <xdr:row>36</xdr:row>
      <xdr:rowOff>106680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97807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34798</xdr:rowOff>
    </xdr:from>
    <xdr:to>
      <xdr:col>102</xdr:col>
      <xdr:colOff>165100</xdr:colOff>
      <xdr:row>36</xdr:row>
      <xdr:rowOff>136398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127525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72136</xdr:rowOff>
    </xdr:from>
    <xdr:to>
      <xdr:col>98</xdr:col>
      <xdr:colOff>38100</xdr:colOff>
      <xdr:row>37</xdr:row>
      <xdr:rowOff>2286</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2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164863</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106804</xdr:rowOff>
    </xdr:from>
    <xdr:to>
      <xdr:col>116</xdr:col>
      <xdr:colOff>63500</xdr:colOff>
      <xdr:row>57</xdr:row>
      <xdr:rowOff>159032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9879454"/>
          <a:ext cx="838200" cy="5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159032</xdr:rowOff>
    </xdr:from>
    <xdr:to>
      <xdr:col>111</xdr:col>
      <xdr:colOff>177800</xdr:colOff>
      <xdr:row>57</xdr:row>
      <xdr:rowOff>162019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9931682"/>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102600</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100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145720</xdr:rowOff>
    </xdr:from>
    <xdr:to>
      <xdr:col>107</xdr:col>
      <xdr:colOff>50800</xdr:colOff>
      <xdr:row>57</xdr:row>
      <xdr:rowOff>162019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918370"/>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98615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100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103726</xdr:rowOff>
    </xdr:from>
    <xdr:to>
      <xdr:col>102</xdr:col>
      <xdr:colOff>114300</xdr:colOff>
      <xdr:row>57</xdr:row>
      <xdr:rowOff>145720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876376"/>
          <a:ext cx="889000" cy="4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81698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100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71823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100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56004</xdr:rowOff>
    </xdr:from>
    <xdr:to>
      <xdr:col>116</xdr:col>
      <xdr:colOff>114300</xdr:colOff>
      <xdr:row>57</xdr:row>
      <xdr:rowOff>157604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82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34431</xdr:rowOff>
    </xdr:from>
    <xdr:ext cx="534377"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80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108232</xdr:rowOff>
    </xdr:from>
    <xdr:to>
      <xdr:col>112</xdr:col>
      <xdr:colOff>38100</xdr:colOff>
      <xdr:row>58</xdr:row>
      <xdr:rowOff>38382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8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54909</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56111" y="965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111219</xdr:rowOff>
    </xdr:from>
    <xdr:to>
      <xdr:col>107</xdr:col>
      <xdr:colOff>101600</xdr:colOff>
      <xdr:row>58</xdr:row>
      <xdr:rowOff>41369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88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57896</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67111" y="965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94920</xdr:rowOff>
    </xdr:from>
    <xdr:to>
      <xdr:col>102</xdr:col>
      <xdr:colOff>165100</xdr:colOff>
      <xdr:row>58</xdr:row>
      <xdr:rowOff>25070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41597</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278111" y="96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52926</xdr:rowOff>
    </xdr:from>
    <xdr:to>
      <xdr:col>98</xdr:col>
      <xdr:colOff>38100</xdr:colOff>
      <xdr:row>57</xdr:row>
      <xdr:rowOff>154526</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8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171053</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389111" y="960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66868</xdr:rowOff>
    </xdr:from>
    <xdr:to>
      <xdr:col>116</xdr:col>
      <xdr:colOff>63500</xdr:colOff>
      <xdr:row>71</xdr:row>
      <xdr:rowOff>168687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239818"/>
          <a:ext cx="838200" cy="10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20510</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07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168687</xdr:rowOff>
    </xdr:from>
    <xdr:to>
      <xdr:col>111</xdr:col>
      <xdr:colOff>177800</xdr:colOff>
      <xdr:row>72</xdr:row>
      <xdr:rowOff>61016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341637"/>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126168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148021</xdr:rowOff>
    </xdr:from>
    <xdr:to>
      <xdr:col>107</xdr:col>
      <xdr:colOff>50800</xdr:colOff>
      <xdr:row>72</xdr:row>
      <xdr:rowOff>61016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320971"/>
          <a:ext cx="889000" cy="8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6565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6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71531</xdr:rowOff>
    </xdr:from>
    <xdr:to>
      <xdr:col>102</xdr:col>
      <xdr:colOff>114300</xdr:colOff>
      <xdr:row>71</xdr:row>
      <xdr:rowOff>148021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244481"/>
          <a:ext cx="8890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21333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33494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16068</xdr:rowOff>
    </xdr:from>
    <xdr:to>
      <xdr:col>116</xdr:col>
      <xdr:colOff>114300</xdr:colOff>
      <xdr:row>71</xdr:row>
      <xdr:rowOff>117668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18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129298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13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117887</xdr:rowOff>
    </xdr:from>
    <xdr:to>
      <xdr:col>112</xdr:col>
      <xdr:colOff>38100</xdr:colOff>
      <xdr:row>72</xdr:row>
      <xdr:rowOff>48037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2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64564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0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10216</xdr:rowOff>
    </xdr:from>
    <xdr:to>
      <xdr:col>107</xdr:col>
      <xdr:colOff>101600</xdr:colOff>
      <xdr:row>72</xdr:row>
      <xdr:rowOff>111816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3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128343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12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97221</xdr:rowOff>
    </xdr:from>
    <xdr:to>
      <xdr:col>102</xdr:col>
      <xdr:colOff>165100</xdr:colOff>
      <xdr:row>72</xdr:row>
      <xdr:rowOff>27371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2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43898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0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20731</xdr:rowOff>
    </xdr:from>
    <xdr:to>
      <xdr:col>98</xdr:col>
      <xdr:colOff>38100</xdr:colOff>
      <xdr:row>71</xdr:row>
      <xdr:rowOff>122331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1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138858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19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特別定額給付金の支給等により、補助費等は１，０３３億円の増加となったことにより、一人当たりのコストは前年度から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109,650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139,695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また、扶助費は、ひとり親世帯への臨時特別給付金の支給や障害福祉サービス事業等の増加により２７億円の増加となったことにより、一人当たりのコストは前年度から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150,177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貸付金は、新型コロナの影響を受けた中小企業への融資額の増加等により６０億円増加したことにより、一人当たりのコストは前年度から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36,817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そのほか、普通建設事業費については、戸畑枝光線などの補助事業費の増により、　７１億円の増加となり、一人当たりのコストは前年度から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72,921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円となりました。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944,712
931,137
491.69
682,339,099
677,136,765
2,930,918
283,149,895
1,022,320,487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17236</xdr:rowOff>
    </xdr:from>
    <xdr:to>
      <xdr:col>24</xdr:col>
      <xdr:colOff>63500</xdr:colOff>
      <xdr:row>31</xdr:row>
      <xdr:rowOff>59690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33218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13970</xdr:rowOff>
    </xdr:from>
    <xdr:to>
      <xdr:col>19</xdr:col>
      <xdr:colOff>177800</xdr:colOff>
      <xdr:row>31</xdr:row>
      <xdr:rowOff>17236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28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13970</xdr:rowOff>
    </xdr:from>
    <xdr:to>
      <xdr:col>15</xdr:col>
      <xdr:colOff>50800</xdr:colOff>
      <xdr:row>31</xdr:row>
      <xdr:rowOff>20501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289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62428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72753</xdr:rowOff>
    </xdr:from>
    <xdr:to>
      <xdr:col>10</xdr:col>
      <xdr:colOff>114300</xdr:colOff>
      <xdr:row>31</xdr:row>
      <xdr:rowOff>20501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216253"/>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8890</xdr:rowOff>
    </xdr:from>
    <xdr:to>
      <xdr:col>24</xdr:col>
      <xdr:colOff>114300</xdr:colOff>
      <xdr:row>31</xdr:row>
      <xdr:rowOff>110490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133367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137886</xdr:rowOff>
    </xdr:from>
    <xdr:to>
      <xdr:col>20</xdr:col>
      <xdr:colOff>38100</xdr:colOff>
      <xdr:row>31</xdr:row>
      <xdr:rowOff>68036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2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84563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0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134620</xdr:rowOff>
    </xdr:from>
    <xdr:to>
      <xdr:col>15</xdr:col>
      <xdr:colOff>101600</xdr:colOff>
      <xdr:row>31</xdr:row>
      <xdr:rowOff>64770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81297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141151</xdr:rowOff>
    </xdr:from>
    <xdr:to>
      <xdr:col>10</xdr:col>
      <xdr:colOff>165100</xdr:colOff>
      <xdr:row>31</xdr:row>
      <xdr:rowOff>71301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87828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21953</xdr:rowOff>
    </xdr:from>
    <xdr:to>
      <xdr:col>6</xdr:col>
      <xdr:colOff>38100</xdr:colOff>
      <xdr:row>30</xdr:row>
      <xdr:rowOff>123553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1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140080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49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2489</xdr:rowOff>
    </xdr:from>
    <xdr:to>
      <xdr:col>24</xdr:col>
      <xdr:colOff>63500</xdr:colOff>
      <xdr:row>58</xdr:row>
      <xdr:rowOff>113944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746439"/>
          <a:ext cx="838200" cy="13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41889</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785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109931</xdr:rowOff>
    </xdr:from>
    <xdr:to>
      <xdr:col>19</xdr:col>
      <xdr:colOff>177800</xdr:colOff>
      <xdr:row>58</xdr:row>
      <xdr:rowOff>113944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54031"/>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30916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99301</xdr:rowOff>
    </xdr:from>
    <xdr:to>
      <xdr:col>15</xdr:col>
      <xdr:colOff>50800</xdr:colOff>
      <xdr:row>58</xdr:row>
      <xdr:rowOff>109931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04340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46118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99301</xdr:rowOff>
    </xdr:from>
    <xdr:to>
      <xdr:col>10</xdr:col>
      <xdr:colOff>114300</xdr:colOff>
      <xdr:row>58</xdr:row>
      <xdr:rowOff>145186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43401"/>
          <a:ext cx="889000" cy="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70832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123139</xdr:rowOff>
    </xdr:from>
    <xdr:to>
      <xdr:col>24</xdr:col>
      <xdr:colOff>114300</xdr:colOff>
      <xdr:row>51</xdr:row>
      <xdr:rowOff>53289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69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60393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63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63144</xdr:rowOff>
    </xdr:from>
    <xdr:to>
      <xdr:col>20</xdr:col>
      <xdr:colOff>38100</xdr:colOff>
      <xdr:row>58</xdr:row>
      <xdr:rowOff>164744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9821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59131</xdr:rowOff>
    </xdr:from>
    <xdr:to>
      <xdr:col>15</xdr:col>
      <xdr:colOff>101600</xdr:colOff>
      <xdr:row>58</xdr:row>
      <xdr:rowOff>160731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5808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48501</xdr:rowOff>
    </xdr:from>
    <xdr:to>
      <xdr:col>10</xdr:col>
      <xdr:colOff>165100</xdr:colOff>
      <xdr:row>58</xdr:row>
      <xdr:rowOff>150101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166628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94386</xdr:rowOff>
    </xdr:from>
    <xdr:to>
      <xdr:col>6</xdr:col>
      <xdr:colOff>38100</xdr:colOff>
      <xdr:row>59</xdr:row>
      <xdr:rowOff>24536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41063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5597</xdr:rowOff>
    </xdr:from>
    <xdr:to>
      <xdr:col>24</xdr:col>
      <xdr:colOff>63500</xdr:colOff>
      <xdr:row>74</xdr:row>
      <xdr:rowOff>136271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692897"/>
          <a:ext cx="838200" cy="13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167235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54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128937</xdr:rowOff>
    </xdr:from>
    <xdr:to>
      <xdr:col>19</xdr:col>
      <xdr:colOff>177800</xdr:colOff>
      <xdr:row>74</xdr:row>
      <xdr:rowOff>136271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908300" y="12816237"/>
          <a:ext cx="8890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3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128937</xdr:rowOff>
    </xdr:from>
    <xdr:to>
      <xdr:col>15</xdr:col>
      <xdr:colOff>50800</xdr:colOff>
      <xdr:row>74</xdr:row>
      <xdr:rowOff>131661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2816237"/>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59574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8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131661</xdr:rowOff>
    </xdr:from>
    <xdr:to>
      <xdr:col>10</xdr:col>
      <xdr:colOff>114300</xdr:colOff>
      <xdr:row>75</xdr:row>
      <xdr:rowOff>27686</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2818961"/>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51001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10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126247</xdr:rowOff>
    </xdr:from>
    <xdr:to>
      <xdr:col>24</xdr:col>
      <xdr:colOff>114300</xdr:colOff>
      <xdr:row>74</xdr:row>
      <xdr:rowOff>56397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64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149124</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49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85471</xdr:rowOff>
    </xdr:from>
    <xdr:to>
      <xdr:col>20</xdr:col>
      <xdr:colOff>38100</xdr:colOff>
      <xdr:row>75</xdr:row>
      <xdr:rowOff>15621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7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32148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5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78137</xdr:rowOff>
    </xdr:from>
    <xdr:to>
      <xdr:col>15</xdr:col>
      <xdr:colOff>101600</xdr:colOff>
      <xdr:row>75</xdr:row>
      <xdr:rowOff>8287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27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24814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54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80861</xdr:rowOff>
    </xdr:from>
    <xdr:to>
      <xdr:col>10</xdr:col>
      <xdr:colOff>165100</xdr:colOff>
      <xdr:row>75</xdr:row>
      <xdr:rowOff>11011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27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27538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254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148336</xdr:rowOff>
    </xdr:from>
    <xdr:to>
      <xdr:col>6</xdr:col>
      <xdr:colOff>38100</xdr:colOff>
      <xdr:row>75</xdr:row>
      <xdr:rowOff>78486</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28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95013</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261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33249</xdr:rowOff>
    </xdr:from>
    <xdr:to>
      <xdr:col>24</xdr:col>
      <xdr:colOff>63500</xdr:colOff>
      <xdr:row>98</xdr:row>
      <xdr:rowOff>18047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663899"/>
          <a:ext cx="838200" cy="1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18047</xdr:rowOff>
    </xdr:from>
    <xdr:to>
      <xdr:col>19</xdr:col>
      <xdr:colOff>177800</xdr:colOff>
      <xdr:row>98</xdr:row>
      <xdr:rowOff>144424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820147"/>
          <a:ext cx="889000" cy="12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71581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5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144424</xdr:rowOff>
    </xdr:from>
    <xdr:to>
      <xdr:col>15</xdr:col>
      <xdr:colOff>50800</xdr:colOff>
      <xdr:row>98</xdr:row>
      <xdr:rowOff>158941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946524"/>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107320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104115</xdr:rowOff>
    </xdr:from>
    <xdr:to>
      <xdr:col>10</xdr:col>
      <xdr:colOff>114300</xdr:colOff>
      <xdr:row>98</xdr:row>
      <xdr:rowOff>158941</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906215"/>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145342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60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153737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153899</xdr:rowOff>
    </xdr:from>
    <xdr:to>
      <xdr:col>24</xdr:col>
      <xdr:colOff>114300</xdr:colOff>
      <xdr:row>97</xdr:row>
      <xdr:rowOff>84049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5326</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138697</xdr:rowOff>
    </xdr:from>
    <xdr:to>
      <xdr:col>20</xdr:col>
      <xdr:colOff>38100</xdr:colOff>
      <xdr:row>98</xdr:row>
      <xdr:rowOff>68847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59974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8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93624</xdr:rowOff>
    </xdr:from>
    <xdr:to>
      <xdr:col>15</xdr:col>
      <xdr:colOff>101600</xdr:colOff>
      <xdr:row>99</xdr:row>
      <xdr:rowOff>23774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14901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98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108141</xdr:rowOff>
    </xdr:from>
    <xdr:to>
      <xdr:col>10</xdr:col>
      <xdr:colOff>165100</xdr:colOff>
      <xdr:row>99</xdr:row>
      <xdr:rowOff>38291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29418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0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53315</xdr:rowOff>
    </xdr:from>
    <xdr:to>
      <xdr:col>6</xdr:col>
      <xdr:colOff>38100</xdr:colOff>
      <xdr:row>98</xdr:row>
      <xdr:rowOff>154915</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171442</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6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151130</xdr:rowOff>
    </xdr:from>
    <xdr:to>
      <xdr:col>55</xdr:col>
      <xdr:colOff>0</xdr:colOff>
      <xdr:row>37</xdr:row>
      <xdr:rowOff>45212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323330"/>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41402</xdr:rowOff>
    </xdr:from>
    <xdr:to>
      <xdr:col>50</xdr:col>
      <xdr:colOff>114300</xdr:colOff>
      <xdr:row>37</xdr:row>
      <xdr:rowOff>45212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38505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25400</xdr:rowOff>
    </xdr:from>
    <xdr:to>
      <xdr:col>45</xdr:col>
      <xdr:colOff>177800</xdr:colOff>
      <xdr:row>37</xdr:row>
      <xdr:rowOff>41402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3690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11684</xdr:rowOff>
    </xdr:from>
    <xdr:to>
      <xdr:col>41</xdr:col>
      <xdr:colOff>50800</xdr:colOff>
      <xdr:row>37</xdr:row>
      <xdr:rowOff>25400</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35533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125239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100330</xdr:rowOff>
    </xdr:from>
    <xdr:to>
      <xdr:col>55</xdr:col>
      <xdr:colOff>50800</xdr:colOff>
      <xdr:row>37</xdr:row>
      <xdr:rowOff>30480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123207</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165862</xdr:rowOff>
    </xdr:from>
    <xdr:to>
      <xdr:col>50</xdr:col>
      <xdr:colOff>165100</xdr:colOff>
      <xdr:row>37</xdr:row>
      <xdr:rowOff>96012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112539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162052</xdr:rowOff>
    </xdr:from>
    <xdr:to>
      <xdr:col>46</xdr:col>
      <xdr:colOff>38100</xdr:colOff>
      <xdr:row>37</xdr:row>
      <xdr:rowOff>92202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108729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1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146050</xdr:rowOff>
    </xdr:from>
    <xdr:to>
      <xdr:col>41</xdr:col>
      <xdr:colOff>101600</xdr:colOff>
      <xdr:row>37</xdr:row>
      <xdr:rowOff>76200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92727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0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132334</xdr:rowOff>
    </xdr:from>
    <xdr:to>
      <xdr:col>36</xdr:col>
      <xdr:colOff>165100</xdr:colOff>
      <xdr:row>37</xdr:row>
      <xdr:rowOff>62484</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79011</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91205</xdr:rowOff>
    </xdr:from>
    <xdr:to>
      <xdr:col>55</xdr:col>
      <xdr:colOff>0</xdr:colOff>
      <xdr:row>57</xdr:row>
      <xdr:rowOff>145252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863855"/>
          <a:ext cx="838200" cy="5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56423</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57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134312</xdr:rowOff>
    </xdr:from>
    <xdr:to>
      <xdr:col>50</xdr:col>
      <xdr:colOff>114300</xdr:colOff>
      <xdr:row>57</xdr:row>
      <xdr:rowOff>145252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9906962"/>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151673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113085</xdr:rowOff>
    </xdr:from>
    <xdr:to>
      <xdr:col>45</xdr:col>
      <xdr:colOff>177800</xdr:colOff>
      <xdr:row>57</xdr:row>
      <xdr:rowOff>134312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9885735"/>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168491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95939</xdr:rowOff>
    </xdr:from>
    <xdr:to>
      <xdr:col>41</xdr:col>
      <xdr:colOff>50800</xdr:colOff>
      <xdr:row>57</xdr:row>
      <xdr:rowOff>113085</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9868589"/>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140243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40405</xdr:rowOff>
    </xdr:from>
    <xdr:to>
      <xdr:col>55</xdr:col>
      <xdr:colOff>50800</xdr:colOff>
      <xdr:row>57</xdr:row>
      <xdr:rowOff>142005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8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18832</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79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94452</xdr:rowOff>
    </xdr:from>
    <xdr:to>
      <xdr:col>50</xdr:col>
      <xdr:colOff>165100</xdr:colOff>
      <xdr:row>58</xdr:row>
      <xdr:rowOff>24602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8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15729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95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83512</xdr:rowOff>
    </xdr:from>
    <xdr:to>
      <xdr:col>46</xdr:col>
      <xdr:colOff>38100</xdr:colOff>
      <xdr:row>58</xdr:row>
      <xdr:rowOff>13662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8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4789</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94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62285</xdr:rowOff>
    </xdr:from>
    <xdr:to>
      <xdr:col>41</xdr:col>
      <xdr:colOff>101600</xdr:colOff>
      <xdr:row>57</xdr:row>
      <xdr:rowOff>163885</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8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155012</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992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45139</xdr:rowOff>
    </xdr:from>
    <xdr:to>
      <xdr:col>36</xdr:col>
      <xdr:colOff>165100</xdr:colOff>
      <xdr:row>57</xdr:row>
      <xdr:rowOff>146739</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81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137866</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991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6045</xdr:rowOff>
    </xdr:from>
    <xdr:to>
      <xdr:col>55</xdr:col>
      <xdr:colOff>0</xdr:colOff>
      <xdr:row>77</xdr:row>
      <xdr:rowOff>86375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207695"/>
          <a:ext cx="838200" cy="8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124767</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154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86375</xdr:rowOff>
    </xdr:from>
    <xdr:to>
      <xdr:col>50</xdr:col>
      <xdr:colOff>114300</xdr:colOff>
      <xdr:row>77</xdr:row>
      <xdr:rowOff>102073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288025"/>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77187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86071</xdr:rowOff>
    </xdr:from>
    <xdr:to>
      <xdr:col>45</xdr:col>
      <xdr:colOff>177800</xdr:colOff>
      <xdr:row>77</xdr:row>
      <xdr:rowOff>102073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28772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84639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47278</xdr:rowOff>
    </xdr:from>
    <xdr:to>
      <xdr:col>41</xdr:col>
      <xdr:colOff>50800</xdr:colOff>
      <xdr:row>77</xdr:row>
      <xdr:rowOff>86071</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248928"/>
          <a:ext cx="8890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77728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66115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126695</xdr:rowOff>
    </xdr:from>
    <xdr:to>
      <xdr:col>55</xdr:col>
      <xdr:colOff>50800</xdr:colOff>
      <xdr:row>77</xdr:row>
      <xdr:rowOff>56845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1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149572</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0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35575</xdr:rowOff>
    </xdr:from>
    <xdr:to>
      <xdr:col>50</xdr:col>
      <xdr:colOff>165100</xdr:colOff>
      <xdr:row>77</xdr:row>
      <xdr:rowOff>137175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2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153702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0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51273</xdr:rowOff>
    </xdr:from>
    <xdr:to>
      <xdr:col>46</xdr:col>
      <xdr:colOff>38100</xdr:colOff>
      <xdr:row>77</xdr:row>
      <xdr:rowOff>152873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2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169400</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0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35271</xdr:rowOff>
    </xdr:from>
    <xdr:to>
      <xdr:col>41</xdr:col>
      <xdr:colOff>101600</xdr:colOff>
      <xdr:row>77</xdr:row>
      <xdr:rowOff>136871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2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153398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0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167928</xdr:rowOff>
    </xdr:from>
    <xdr:to>
      <xdr:col>36</xdr:col>
      <xdr:colOff>165100</xdr:colOff>
      <xdr:row>77</xdr:row>
      <xdr:rowOff>98078</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1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114605</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297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77139</xdr:rowOff>
    </xdr:from>
    <xdr:to>
      <xdr:col>55</xdr:col>
      <xdr:colOff>0</xdr:colOff>
      <xdr:row>93</xdr:row>
      <xdr:rowOff>79711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5850539"/>
          <a:ext cx="838200" cy="1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169360</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114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155093</xdr:rowOff>
    </xdr:from>
    <xdr:to>
      <xdr:col>50</xdr:col>
      <xdr:colOff>114300</xdr:colOff>
      <xdr:row>93</xdr:row>
      <xdr:rowOff>79711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8750300" y="15928493"/>
          <a:ext cx="889000" cy="9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155093</xdr:rowOff>
    </xdr:from>
    <xdr:to>
      <xdr:col>45</xdr:col>
      <xdr:colOff>177800</xdr:colOff>
      <xdr:row>93</xdr:row>
      <xdr:rowOff>18371</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5928493"/>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18371</xdr:rowOff>
    </xdr:from>
    <xdr:to>
      <xdr:col>41</xdr:col>
      <xdr:colOff>50800</xdr:colOff>
      <xdr:row>93</xdr:row>
      <xdr:rowOff>59099</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5963221"/>
          <a:ext cx="8890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121124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130745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2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26339</xdr:rowOff>
    </xdr:from>
    <xdr:to>
      <xdr:col>55</xdr:col>
      <xdr:colOff>50800</xdr:colOff>
      <xdr:row>92</xdr:row>
      <xdr:rowOff>127939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7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49216</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6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28911</xdr:rowOff>
    </xdr:from>
    <xdr:to>
      <xdr:col>50</xdr:col>
      <xdr:colOff>165100</xdr:colOff>
      <xdr:row>93</xdr:row>
      <xdr:rowOff>130511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59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147038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7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104293</xdr:rowOff>
    </xdr:from>
    <xdr:to>
      <xdr:col>46</xdr:col>
      <xdr:colOff>38100</xdr:colOff>
      <xdr:row>93</xdr:row>
      <xdr:rowOff>34443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58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50970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6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139021</xdr:rowOff>
    </xdr:from>
    <xdr:to>
      <xdr:col>41</xdr:col>
      <xdr:colOff>101600</xdr:colOff>
      <xdr:row>93</xdr:row>
      <xdr:rowOff>69171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59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85698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6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8299</xdr:rowOff>
    </xdr:from>
    <xdr:to>
      <xdr:col>36</xdr:col>
      <xdr:colOff>165100</xdr:colOff>
      <xdr:row>93</xdr:row>
      <xdr:rowOff>109899</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59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126426</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57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133414</xdr:rowOff>
    </xdr:from>
    <xdr:to>
      <xdr:col>85</xdr:col>
      <xdr:colOff>127000</xdr:colOff>
      <xdr:row>35</xdr:row>
      <xdr:rowOff>96123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5481300" y="5962714"/>
          <a:ext cx="838200" cy="1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136479</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613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133414</xdr:rowOff>
    </xdr:from>
    <xdr:to>
      <xdr:col>81</xdr:col>
      <xdr:colOff>50800</xdr:colOff>
      <xdr:row>35</xdr:row>
      <xdr:rowOff>41973</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4592300" y="5962714"/>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167625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41973</xdr:rowOff>
    </xdr:from>
    <xdr:to>
      <xdr:col>76</xdr:col>
      <xdr:colOff>114300</xdr:colOff>
      <xdr:row>36</xdr:row>
      <xdr:rowOff>27257</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3703300" y="6042723"/>
          <a:ext cx="889000" cy="15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96616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2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27257</xdr:rowOff>
    </xdr:from>
    <xdr:to>
      <xdr:col>71</xdr:col>
      <xdr:colOff>177800</xdr:colOff>
      <xdr:row>36</xdr:row>
      <xdr:rowOff>79264</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flipV="1">
          <a:off x="12814300" y="6199457"/>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83329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125620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45323</xdr:rowOff>
    </xdr:from>
    <xdr:to>
      <xdr:col>85</xdr:col>
      <xdr:colOff>177800</xdr:colOff>
      <xdr:row>35</xdr:row>
      <xdr:rowOff>146923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604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68200</xdr:rowOff>
    </xdr:from>
    <xdr:ext cx="534377"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589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82614</xdr:rowOff>
    </xdr:from>
    <xdr:to>
      <xdr:col>81</xdr:col>
      <xdr:colOff>101600</xdr:colOff>
      <xdr:row>35</xdr:row>
      <xdr:rowOff>12764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59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29291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14111" y="56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162623</xdr:rowOff>
    </xdr:from>
    <xdr:to>
      <xdr:col>76</xdr:col>
      <xdr:colOff>165100</xdr:colOff>
      <xdr:row>35</xdr:row>
      <xdr:rowOff>92773</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59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109300</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25111" y="576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147907</xdr:rowOff>
    </xdr:from>
    <xdr:to>
      <xdr:col>72</xdr:col>
      <xdr:colOff>38100</xdr:colOff>
      <xdr:row>36</xdr:row>
      <xdr:rowOff>78057</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614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94584</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592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28464</xdr:rowOff>
    </xdr:from>
    <xdr:to>
      <xdr:col>67</xdr:col>
      <xdr:colOff>101600</xdr:colOff>
      <xdr:row>36</xdr:row>
      <xdr:rowOff>130064</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62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146591</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47111" y="59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147358</xdr:rowOff>
    </xdr:from>
    <xdr:to>
      <xdr:col>85</xdr:col>
      <xdr:colOff>127000</xdr:colOff>
      <xdr:row>52</xdr:row>
      <xdr:rowOff>89362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5481300" y="8891308"/>
          <a:ext cx="838200" cy="11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134088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870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147358</xdr:rowOff>
    </xdr:from>
    <xdr:to>
      <xdr:col>81</xdr:col>
      <xdr:colOff>50800</xdr:colOff>
      <xdr:row>52</xdr:row>
      <xdr:rowOff>85751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8891308"/>
          <a:ext cx="8890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161190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0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37287</xdr:rowOff>
    </xdr:from>
    <xdr:to>
      <xdr:col>76</xdr:col>
      <xdr:colOff>114300</xdr:colOff>
      <xdr:row>52</xdr:row>
      <xdr:rowOff>85751</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3703300" y="8952687"/>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56171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37287</xdr:rowOff>
    </xdr:from>
    <xdr:to>
      <xdr:col>71</xdr:col>
      <xdr:colOff>177800</xdr:colOff>
      <xdr:row>56</xdr:row>
      <xdr:rowOff>126327</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8952687"/>
          <a:ext cx="889000" cy="77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50182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151932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38562</xdr:rowOff>
    </xdr:from>
    <xdr:to>
      <xdr:col>85</xdr:col>
      <xdr:colOff>177800</xdr:colOff>
      <xdr:row>52</xdr:row>
      <xdr:rowOff>140162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9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16989</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9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96558</xdr:rowOff>
    </xdr:from>
    <xdr:to>
      <xdr:col>81</xdr:col>
      <xdr:colOff>101600</xdr:colOff>
      <xdr:row>52</xdr:row>
      <xdr:rowOff>26708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88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43235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861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34951</xdr:rowOff>
    </xdr:from>
    <xdr:to>
      <xdr:col>76</xdr:col>
      <xdr:colOff>165100</xdr:colOff>
      <xdr:row>52</xdr:row>
      <xdr:rowOff>136551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89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153078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872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157937</xdr:rowOff>
    </xdr:from>
    <xdr:to>
      <xdr:col>72</xdr:col>
      <xdr:colOff>38100</xdr:colOff>
      <xdr:row>52</xdr:row>
      <xdr:rowOff>88087</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890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104614</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867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75527</xdr:rowOff>
    </xdr:from>
    <xdr:to>
      <xdr:col>67</xdr:col>
      <xdr:colOff>101600</xdr:colOff>
      <xdr:row>57</xdr:row>
      <xdr:rowOff>5677</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6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22204</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4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110934</xdr:rowOff>
    </xdr:from>
    <xdr:to>
      <xdr:col>85</xdr:col>
      <xdr:colOff>127000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484034"/>
          <a:ext cx="8382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103967</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1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85789</xdr:rowOff>
    </xdr:from>
    <xdr:to>
      <xdr:col>81</xdr:col>
      <xdr:colOff>50800</xdr:colOff>
      <xdr:row>78</xdr:row>
      <xdr:rowOff>110934</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458889"/>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136732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299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85789</xdr:rowOff>
    </xdr:from>
    <xdr:to>
      <xdr:col>76</xdr:col>
      <xdr:colOff>114300</xdr:colOff>
      <xdr:row>79</xdr:row>
      <xdr:rowOff>14542</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458889"/>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14542</xdr:rowOff>
    </xdr:from>
    <xdr:to>
      <xdr:col>71</xdr:col>
      <xdr:colOff>177800</xdr:colOff>
      <xdr:row>79</xdr:row>
      <xdr:rowOff>33020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59092"/>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60134</xdr:rowOff>
    </xdr:from>
    <xdr:to>
      <xdr:col>81</xdr:col>
      <xdr:colOff>101600</xdr:colOff>
      <xdr:row>78</xdr:row>
      <xdr:rowOff>161734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4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152861</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92017" y="13525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34989</xdr:rowOff>
    </xdr:from>
    <xdr:to>
      <xdr:col>76</xdr:col>
      <xdr:colOff>165100</xdr:colOff>
      <xdr:row>78</xdr:row>
      <xdr:rowOff>136589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40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127716</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50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135192</xdr:rowOff>
    </xdr:from>
    <xdr:to>
      <xdr:col>72</xdr:col>
      <xdr:colOff>38100</xdr:colOff>
      <xdr:row>79</xdr:row>
      <xdr:rowOff>65342</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56469</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60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153670</xdr:rowOff>
    </xdr:from>
    <xdr:to>
      <xdr:col>67</xdr:col>
      <xdr:colOff>101600</xdr:colOff>
      <xdr:row>79</xdr:row>
      <xdr:rowOff>83820</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74947</xdr:rowOff>
    </xdr:from>
    <xdr:ext cx="31393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57333" y="13619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a16="http://schemas.microsoft.com/office/drawing/2014/main"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3" name="公債費最小値テキスト">
          <a:extLst>
            <a:ext uri="{FF2B5EF4-FFF2-40B4-BE49-F238E27FC236}">
              <a16:creationId xmlns:a16="http://schemas.microsoft.com/office/drawing/2014/main" id="{00000000-0008-0000-0700-0000BF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5" name="公債費最大値テキスト">
          <a:extLst>
            <a:ext uri="{FF2B5EF4-FFF2-40B4-BE49-F238E27FC236}">
              <a16:creationId xmlns:a16="http://schemas.microsoft.com/office/drawing/2014/main" id="{00000000-0008-0000-0700-0000C1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149106</xdr:rowOff>
    </xdr:from>
    <xdr:to>
      <xdr:col>85</xdr:col>
      <xdr:colOff>127000</xdr:colOff>
      <xdr:row>91</xdr:row>
      <xdr:rowOff>85587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5481300" y="15579606"/>
          <a:ext cx="838200" cy="10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43846</xdr:rowOff>
    </xdr:from>
    <xdr:ext cx="534377" cy="259045"/>
    <xdr:sp macro="" textlink="">
      <xdr:nvSpPr>
        <xdr:cNvPr id="708" name="公債費平均値テキスト">
          <a:extLst>
            <a:ext uri="{FF2B5EF4-FFF2-40B4-BE49-F238E27FC236}">
              <a16:creationId xmlns:a16="http://schemas.microsoft.com/office/drawing/2014/main" id="{00000000-0008-0000-0700-0000C4020000}"/>
            </a:ext>
          </a:extLst>
        </xdr:cNvPr>
        <xdr:cNvSpPr txBox="1"/>
      </xdr:nvSpPr>
      <xdr:spPr>
        <a:xfrm>
          <a:off x="16370300" y="16160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85587</xdr:rowOff>
    </xdr:from>
    <xdr:to>
      <xdr:col>81</xdr:col>
      <xdr:colOff>50800</xdr:colOff>
      <xdr:row>91</xdr:row>
      <xdr:rowOff>103484</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4592300" y="15687537"/>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106123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2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103484</xdr:rowOff>
    </xdr:from>
    <xdr:to>
      <xdr:col>76</xdr:col>
      <xdr:colOff>114300</xdr:colOff>
      <xdr:row>91</xdr:row>
      <xdr:rowOff>120791</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flipV="1">
          <a:off x="13703300" y="15705434"/>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58183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120791</xdr:rowOff>
    </xdr:from>
    <xdr:to>
      <xdr:col>71</xdr:col>
      <xdr:colOff>177800</xdr:colOff>
      <xdr:row>91</xdr:row>
      <xdr:rowOff>138655</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flipV="1">
          <a:off x="12814300" y="15722741"/>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77157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56551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1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98306</xdr:rowOff>
    </xdr:from>
    <xdr:to>
      <xdr:col>85</xdr:col>
      <xdr:colOff>177800</xdr:colOff>
      <xdr:row>91</xdr:row>
      <xdr:rowOff>28456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6268700" y="1552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51333</xdr:rowOff>
    </xdr:from>
    <xdr:ext cx="534377" cy="259045"/>
    <xdr:sp macro="" textlink="">
      <xdr:nvSpPr>
        <xdr:cNvPr id="727" name="公債費該当値テキスト">
          <a:extLst>
            <a:ext uri="{FF2B5EF4-FFF2-40B4-BE49-F238E27FC236}">
              <a16:creationId xmlns:a16="http://schemas.microsoft.com/office/drawing/2014/main" id="{00000000-0008-0000-0700-0000D7020000}"/>
            </a:ext>
          </a:extLst>
        </xdr:cNvPr>
        <xdr:cNvSpPr txBox="1"/>
      </xdr:nvSpPr>
      <xdr:spPr>
        <a:xfrm>
          <a:off x="16370300" y="1548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34787</xdr:rowOff>
    </xdr:from>
    <xdr:to>
      <xdr:col>81</xdr:col>
      <xdr:colOff>101600</xdr:colOff>
      <xdr:row>91</xdr:row>
      <xdr:rowOff>136387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5430500" y="1563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152914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214111" y="1541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52684</xdr:rowOff>
    </xdr:from>
    <xdr:to>
      <xdr:col>76</xdr:col>
      <xdr:colOff>165100</xdr:colOff>
      <xdr:row>91</xdr:row>
      <xdr:rowOff>154284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4541500" y="156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170811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4325111" y="1542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69991</xdr:rowOff>
    </xdr:from>
    <xdr:to>
      <xdr:col>72</xdr:col>
      <xdr:colOff>38100</xdr:colOff>
      <xdr:row>92</xdr:row>
      <xdr:rowOff>141</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3652500" y="156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16668</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3436111" y="1544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87855</xdr:rowOff>
    </xdr:from>
    <xdr:to>
      <xdr:col>67</xdr:col>
      <xdr:colOff>101600</xdr:colOff>
      <xdr:row>92</xdr:row>
      <xdr:rowOff>18005</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2763500" y="156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34532</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2547111" y="1546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165100</xdr:rowOff>
    </xdr:from>
    <xdr:to>
      <xdr:col>116</xdr:col>
      <xdr:colOff>63500</xdr:colOff>
      <xdr:row>39</xdr:row>
      <xdr:rowOff>381</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21323300" y="6680200"/>
          <a:ext cx="8382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159385</xdr:rowOff>
    </xdr:from>
    <xdr:to>
      <xdr:col>111</xdr:col>
      <xdr:colOff>177800</xdr:colOff>
      <xdr:row>39</xdr:row>
      <xdr:rowOff>381</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67448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159385</xdr:rowOff>
    </xdr:from>
    <xdr:to>
      <xdr:col>107</xdr:col>
      <xdr:colOff>50800</xdr:colOff>
      <xdr:row>38</xdr:row>
      <xdr:rowOff>166116</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flipV="1">
          <a:off x="19545300" y="6674485"/>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166116</xdr:rowOff>
    </xdr:from>
    <xdr:to>
      <xdr:col>102</xdr:col>
      <xdr:colOff>114300</xdr:colOff>
      <xdr:row>38</xdr:row>
      <xdr:rowOff>168402</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flipV="1">
          <a:off x="18656300" y="66812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378565"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544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121031</xdr:rowOff>
    </xdr:from>
    <xdr:to>
      <xdr:col>112</xdr:col>
      <xdr:colOff>38100</xdr:colOff>
      <xdr:row>39</xdr:row>
      <xdr:rowOff>51181</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42308</xdr:rowOff>
    </xdr:from>
    <xdr:ext cx="378565"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34017" y="6728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108585</xdr:rowOff>
    </xdr:from>
    <xdr:to>
      <xdr:col>107</xdr:col>
      <xdr:colOff>101600</xdr:colOff>
      <xdr:row>39</xdr:row>
      <xdr:rowOff>38735</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6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29862</xdr:rowOff>
    </xdr:from>
    <xdr:ext cx="378565"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245017" y="671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115316</xdr:rowOff>
    </xdr:from>
    <xdr:to>
      <xdr:col>102</xdr:col>
      <xdr:colOff>165100</xdr:colOff>
      <xdr:row>39</xdr:row>
      <xdr:rowOff>45466</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6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36593</xdr:rowOff>
    </xdr:from>
    <xdr:ext cx="378565"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56017" y="672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117602</xdr:rowOff>
    </xdr:from>
    <xdr:to>
      <xdr:col>98</xdr:col>
      <xdr:colOff>38100</xdr:colOff>
      <xdr:row>39</xdr:row>
      <xdr:rowOff>47752</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6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38879</xdr:rowOff>
    </xdr:from>
    <xdr:ext cx="378565"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467017" y="6725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716,765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円となっており、令和元年度から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138,068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円の増加となっております。主な構成項目のうち、総務費は、特別定額給付金事業が皆増（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101,301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円）となったこと等から前年度から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103,276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141,304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また、その他の要因として、商工費が中小企業関連融資の増（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円）等により、前年度から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令和２年度は、新型コロナウイルス感染症対策の実施や、義務的経費の高止まり等により、財政調整基金残高は前年度に比べ</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98</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百万円減の</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8,025</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実質収支額については、前年度に比べ</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808</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百万円増の</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2,931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実質単年度収支については、前年度に比べ</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998</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百万円増の</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このため、標準財政規模比では、実質収支及び実質単年度収支について、いずれも前年度より増加しています。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令和２年度決算における本市の全会計ベースの実質収支（公営企業に係る特別会計は資金不足・剰余額）は約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億円で、構造上収支均衡となる会計を除き、全ての会計で黒字となっています。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今後も引き続き全ての会計で黒字となるよう、持続可能で安定的な財政の確立・維持に努めます。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682339099</v>
      </c>
      <c r="BO4" s="395"/>
      <c r="BP4" s="395"/>
      <c r="BQ4" s="395"/>
      <c r="BR4" s="395"/>
      <c r="BS4" s="395"/>
      <c r="BT4" s="395"/>
      <c r="BU4" s="396"/>
      <c r="BV4" s="394">
        <v>554597669</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v>
      </c>
      <c r="CU4" s="401"/>
      <c r="CV4" s="401"/>
      <c r="CW4" s="401"/>
      <c r="CX4" s="401"/>
      <c r="CY4" s="401"/>
      <c r="CZ4" s="401"/>
      <c r="DA4" s="402"/>
      <c r="DB4" s="400">
        <v>0.8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677136765</v>
      </c>
      <c r="BO5" s="432"/>
      <c r="BP5" s="432"/>
      <c r="BQ5" s="432"/>
      <c r="BR5" s="432"/>
      <c r="BS5" s="432"/>
      <c r="BT5" s="432"/>
      <c r="BU5" s="433"/>
      <c r="BV5" s="431">
        <v>550110942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99.4</v>
      </c>
      <c r="CU5" s="429"/>
      <c r="CV5" s="429"/>
      <c r="CW5" s="429"/>
      <c r="CX5" s="429"/>
      <c r="CY5" s="429"/>
      <c r="CZ5" s="429"/>
      <c r="DA5" s="430"/>
      <c r="DB5" s="428">
        <v>99.6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5202334</v>
      </c>
      <c r="BO6" s="432"/>
      <c r="BP6" s="432"/>
      <c r="BQ6" s="432"/>
      <c r="BR6" s="432"/>
      <c r="BS6" s="432"/>
      <c r="BT6" s="432"/>
      <c r="BU6" s="433"/>
      <c r="BV6" s="431">
        <v>4486727</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111</v>
      </c>
      <c r="CU6" s="469"/>
      <c r="CV6" s="469"/>
      <c r="CW6" s="469"/>
      <c r="CX6" s="469"/>
      <c r="CY6" s="469"/>
      <c r="CZ6" s="469"/>
      <c r="DA6" s="470"/>
      <c r="DB6" s="468">
        <v>109.9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2271416</v>
      </c>
      <c r="BO7" s="432"/>
      <c r="BP7" s="432"/>
      <c r="BQ7" s="432"/>
      <c r="BR7" s="432"/>
      <c r="BS7" s="432"/>
      <c r="BT7" s="432"/>
      <c r="BU7" s="433"/>
      <c r="BV7" s="431">
        <v>2363528</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283149895</v>
      </c>
      <c r="CU7" s="432"/>
      <c r="CV7" s="432"/>
      <c r="CW7" s="432"/>
      <c r="CX7" s="432"/>
      <c r="CY7" s="432"/>
      <c r="CZ7" s="432"/>
      <c r="DA7" s="433"/>
      <c r="DB7" s="431">
        <v>279340536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2930918</v>
      </c>
      <c r="BO8" s="432"/>
      <c r="BP8" s="432"/>
      <c r="BQ8" s="432"/>
      <c r="BR8" s="432"/>
      <c r="BS8" s="432"/>
      <c r="BT8" s="432"/>
      <c r="BU8" s="433"/>
      <c r="BV8" s="431">
        <v>2123199</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0.71</v>
      </c>
      <c r="CU8" s="472"/>
      <c r="CV8" s="472"/>
      <c r="CW8" s="472"/>
      <c r="CX8" s="472"/>
      <c r="CY8" s="472"/>
      <c r="CZ8" s="472"/>
      <c r="DA8" s="473"/>
      <c r="DB8" s="471">
        <v>0.71</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939029</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807719</v>
      </c>
      <c r="BO9" s="432"/>
      <c r="BP9" s="432"/>
      <c r="BQ9" s="432"/>
      <c r="BR9" s="432"/>
      <c r="BS9" s="432"/>
      <c r="BT9" s="432"/>
      <c r="BU9" s="433"/>
      <c r="BV9" s="431">
        <v>224684</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19.899999999999999</v>
      </c>
      <c r="CU9" s="429"/>
      <c r="CV9" s="429"/>
      <c r="CW9" s="429"/>
      <c r="CX9" s="429"/>
      <c r="CY9" s="429"/>
      <c r="CZ9" s="429"/>
      <c r="DA9" s="430"/>
      <c r="DB9" s="428">
        <v>19.7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961286</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94</v>
      </c>
      <c r="AV10" s="464"/>
      <c r="AW10" s="464"/>
      <c r="AX10" s="464"/>
      <c r="AY10" s="465" t="s">
        <v>120</v>
      </c>
      <c r="AZ10" s="466"/>
      <c r="BA10" s="466"/>
      <c r="BB10" s="466"/>
      <c r="BC10" s="466"/>
      <c r="BD10" s="466"/>
      <c r="BE10" s="466"/>
      <c r="BF10" s="466"/>
      <c r="BG10" s="466"/>
      <c r="BH10" s="466"/>
      <c r="BI10" s="466"/>
      <c r="BJ10" s="466"/>
      <c r="BK10" s="466"/>
      <c r="BL10" s="466"/>
      <c r="BM10" s="467"/>
      <c r="BN10" s="431">
        <v>818000</v>
      </c>
      <c r="BO10" s="432"/>
      <c r="BP10" s="432"/>
      <c r="BQ10" s="432"/>
      <c r="BR10" s="432"/>
      <c r="BS10" s="432"/>
      <c r="BT10" s="432"/>
      <c r="BU10" s="433"/>
      <c r="BV10" s="431">
        <v>790000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944712</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916000</v>
      </c>
      <c r="BO12" s="432"/>
      <c r="BP12" s="432"/>
      <c r="BQ12" s="432"/>
      <c r="BR12" s="432"/>
      <c r="BS12" s="432"/>
      <c r="BT12" s="432"/>
      <c r="BU12" s="433"/>
      <c r="BV12" s="431">
        <v>1303000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931137</v>
      </c>
      <c r="S13" s="516"/>
      <c r="T13" s="516"/>
      <c r="U13" s="516"/>
      <c r="V13" s="517"/>
      <c r="W13" s="447" t="s">
        <v>140</v>
      </c>
      <c r="X13" s="448"/>
      <c r="Y13" s="448"/>
      <c r="Z13" s="448"/>
      <c r="AA13" s="448"/>
      <c r="AB13" s="438"/>
      <c r="AC13" s="482">
        <v>3174</v>
      </c>
      <c r="AD13" s="483"/>
      <c r="AE13" s="483"/>
      <c r="AF13" s="483"/>
      <c r="AG13" s="525"/>
      <c r="AH13" s="482">
        <v>3252</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709719</v>
      </c>
      <c r="BO13" s="432"/>
      <c r="BP13" s="432"/>
      <c r="BQ13" s="432"/>
      <c r="BR13" s="432"/>
      <c r="BS13" s="432"/>
      <c r="BT13" s="432"/>
      <c r="BU13" s="433"/>
      <c r="BV13" s="431">
        <v>-288316</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10.6</v>
      </c>
      <c r="CU13" s="429"/>
      <c r="CV13" s="429"/>
      <c r="CW13" s="429"/>
      <c r="CX13" s="429"/>
      <c r="CY13" s="429"/>
      <c r="CZ13" s="429"/>
      <c r="DA13" s="430"/>
      <c r="DB13" s="428">
        <v>9.9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950602</v>
      </c>
      <c r="S14" s="516"/>
      <c r="T14" s="516"/>
      <c r="U14" s="516"/>
      <c r="V14" s="517"/>
      <c r="W14" s="421"/>
      <c r="X14" s="422"/>
      <c r="Y14" s="422"/>
      <c r="Z14" s="422"/>
      <c r="AA14" s="422"/>
      <c r="AB14" s="411"/>
      <c r="AC14" s="518">
        <v>0.8</v>
      </c>
      <c r="AD14" s="519"/>
      <c r="AE14" s="519"/>
      <c r="AF14" s="519"/>
      <c r="AG14" s="520"/>
      <c r="AH14" s="518">
        <v>0.8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161.6</v>
      </c>
      <c r="CU14" s="530"/>
      <c r="CV14" s="530"/>
      <c r="CW14" s="530"/>
      <c r="CX14" s="530"/>
      <c r="CY14" s="530"/>
      <c r="CZ14" s="530"/>
      <c r="DA14" s="531"/>
      <c r="DB14" s="529">
        <v>170.8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936480</v>
      </c>
      <c r="S15" s="516"/>
      <c r="T15" s="516"/>
      <c r="U15" s="516"/>
      <c r="V15" s="517"/>
      <c r="W15" s="447" t="s">
        <v>148</v>
      </c>
      <c r="X15" s="448"/>
      <c r="Y15" s="448"/>
      <c r="Z15" s="448"/>
      <c r="AA15" s="448"/>
      <c r="AB15" s="438"/>
      <c r="AC15" s="482">
        <v>98006</v>
      </c>
      <c r="AD15" s="483"/>
      <c r="AE15" s="483"/>
      <c r="AF15" s="483"/>
      <c r="AG15" s="525"/>
      <c r="AH15" s="482">
        <v>100310</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156636747</v>
      </c>
      <c r="BO15" s="395"/>
      <c r="BP15" s="395"/>
      <c r="BQ15" s="395"/>
      <c r="BR15" s="395"/>
      <c r="BS15" s="395"/>
      <c r="BT15" s="395"/>
      <c r="BU15" s="396"/>
      <c r="BV15" s="394">
        <v>150683879</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24.6</v>
      </c>
      <c r="AD16" s="519"/>
      <c r="AE16" s="519"/>
      <c r="AF16" s="519"/>
      <c r="AG16" s="520"/>
      <c r="AH16" s="518">
        <v>24.9</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217874114</v>
      </c>
      <c r="BO16" s="432"/>
      <c r="BP16" s="432"/>
      <c r="BQ16" s="432"/>
      <c r="BR16" s="432"/>
      <c r="BS16" s="432"/>
      <c r="BT16" s="432"/>
      <c r="BU16" s="433"/>
      <c r="BV16" s="431">
        <v>213946850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296731</v>
      </c>
      <c r="AD17" s="483"/>
      <c r="AE17" s="483"/>
      <c r="AF17" s="483"/>
      <c r="AG17" s="525"/>
      <c r="AH17" s="482">
        <v>299301</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196366000</v>
      </c>
      <c r="BO17" s="432"/>
      <c r="BP17" s="432"/>
      <c r="BQ17" s="432"/>
      <c r="BR17" s="432"/>
      <c r="BS17" s="432"/>
      <c r="BT17" s="432"/>
      <c r="BU17" s="433"/>
      <c r="BV17" s="431">
        <v>189765598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491.69</v>
      </c>
      <c r="M18" s="547"/>
      <c r="N18" s="547"/>
      <c r="O18" s="547"/>
      <c r="P18" s="547"/>
      <c r="Q18" s="547"/>
      <c r="R18" s="548"/>
      <c r="S18" s="548"/>
      <c r="T18" s="548"/>
      <c r="U18" s="548"/>
      <c r="V18" s="549"/>
      <c r="W18" s="449"/>
      <c r="X18" s="450"/>
      <c r="Y18" s="450"/>
      <c r="Z18" s="450"/>
      <c r="AA18" s="450"/>
      <c r="AB18" s="441"/>
      <c r="AC18" s="550">
        <v>74.599999999999994</v>
      </c>
      <c r="AD18" s="551"/>
      <c r="AE18" s="551"/>
      <c r="AF18" s="551"/>
      <c r="AG18" s="552"/>
      <c r="AH18" s="550">
        <v>74.3</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287117106</v>
      </c>
      <c r="BO18" s="432"/>
      <c r="BP18" s="432"/>
      <c r="BQ18" s="432"/>
      <c r="BR18" s="432"/>
      <c r="BS18" s="432"/>
      <c r="BT18" s="432"/>
      <c r="BU18" s="433"/>
      <c r="BV18" s="431">
        <v>282889035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1910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335990108</v>
      </c>
      <c r="BO19" s="432"/>
      <c r="BP19" s="432"/>
      <c r="BQ19" s="432"/>
      <c r="BR19" s="432"/>
      <c r="BS19" s="432"/>
      <c r="BT19" s="432"/>
      <c r="BU19" s="433"/>
      <c r="BV19" s="431">
        <v>317529411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436245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1022320487</v>
      </c>
      <c r="BO23" s="432"/>
      <c r="BP23" s="432"/>
      <c r="BQ23" s="432"/>
      <c r="BR23" s="432"/>
      <c r="BS23" s="432"/>
      <c r="BT23" s="432"/>
      <c r="BU23" s="433"/>
      <c r="BV23" s="431">
        <v>1017134374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12300</v>
      </c>
      <c r="R24" s="483"/>
      <c r="S24" s="483"/>
      <c r="T24" s="483"/>
      <c r="U24" s="483"/>
      <c r="V24" s="525"/>
      <c r="W24" s="584"/>
      <c r="X24" s="572"/>
      <c r="Y24" s="573"/>
      <c r="Z24" s="481" t="s">
        <v>172</v>
      </c>
      <c r="AA24" s="461"/>
      <c r="AB24" s="461"/>
      <c r="AC24" s="461"/>
      <c r="AD24" s="461"/>
      <c r="AE24" s="461"/>
      <c r="AF24" s="461"/>
      <c r="AG24" s="462"/>
      <c r="AH24" s="482">
        <v>6450</v>
      </c>
      <c r="AI24" s="483"/>
      <c r="AJ24" s="483"/>
      <c r="AK24" s="483"/>
      <c r="AL24" s="525"/>
      <c r="AM24" s="482">
        <v>22084800</v>
      </c>
      <c r="AN24" s="483"/>
      <c r="AO24" s="483"/>
      <c r="AP24" s="483"/>
      <c r="AQ24" s="483"/>
      <c r="AR24" s="525"/>
      <c r="AS24" s="482">
        <v>3424</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76420394</v>
      </c>
      <c r="BO24" s="432"/>
      <c r="BP24" s="432"/>
      <c r="BQ24" s="432"/>
      <c r="BR24" s="432"/>
      <c r="BS24" s="432"/>
      <c r="BT24" s="432"/>
      <c r="BU24" s="433"/>
      <c r="BV24" s="431">
        <v>83226015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3</v>
      </c>
      <c r="M25" s="483"/>
      <c r="N25" s="483"/>
      <c r="O25" s="483"/>
      <c r="P25" s="525"/>
      <c r="Q25" s="482">
        <v>9800</v>
      </c>
      <c r="R25" s="483"/>
      <c r="S25" s="483"/>
      <c r="T25" s="483"/>
      <c r="U25" s="483"/>
      <c r="V25" s="525"/>
      <c r="W25" s="584"/>
      <c r="X25" s="572"/>
      <c r="Y25" s="573"/>
      <c r="Z25" s="481" t="s">
        <v>175</v>
      </c>
      <c r="AA25" s="461"/>
      <c r="AB25" s="461"/>
      <c r="AC25" s="461"/>
      <c r="AD25" s="461"/>
      <c r="AE25" s="461"/>
      <c r="AF25" s="461"/>
      <c r="AG25" s="462"/>
      <c r="AH25" s="482">
        <v>1001</v>
      </c>
      <c r="AI25" s="483"/>
      <c r="AJ25" s="483"/>
      <c r="AK25" s="483"/>
      <c r="AL25" s="525"/>
      <c r="AM25" s="482">
        <v>3278275</v>
      </c>
      <c r="AN25" s="483"/>
      <c r="AO25" s="483"/>
      <c r="AP25" s="483"/>
      <c r="AQ25" s="483"/>
      <c r="AR25" s="525"/>
      <c r="AS25" s="482">
        <v>3275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103926939</v>
      </c>
      <c r="BO25" s="395"/>
      <c r="BP25" s="395"/>
      <c r="BQ25" s="395"/>
      <c r="BR25" s="395"/>
      <c r="BS25" s="395"/>
      <c r="BT25" s="395"/>
      <c r="BU25" s="396"/>
      <c r="BV25" s="394">
        <v>94941731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8300</v>
      </c>
      <c r="R26" s="483"/>
      <c r="S26" s="483"/>
      <c r="T26" s="483"/>
      <c r="U26" s="483"/>
      <c r="V26" s="525"/>
      <c r="W26" s="584"/>
      <c r="X26" s="572"/>
      <c r="Y26" s="573"/>
      <c r="Z26" s="481" t="s">
        <v>178</v>
      </c>
      <c r="AA26" s="594"/>
      <c r="AB26" s="594"/>
      <c r="AC26" s="594"/>
      <c r="AD26" s="594"/>
      <c r="AE26" s="594"/>
      <c r="AF26" s="594"/>
      <c r="AG26" s="595"/>
      <c r="AH26" s="482" t="s">
        <v>179</v>
      </c>
      <c r="AI26" s="483"/>
      <c r="AJ26" s="483"/>
      <c r="AK26" s="483"/>
      <c r="AL26" s="525"/>
      <c r="AM26" s="482" t="s">
        <v>179</v>
      </c>
      <c r="AN26" s="483"/>
      <c r="AO26" s="483"/>
      <c r="AP26" s="483"/>
      <c r="AQ26" s="483"/>
      <c r="AR26" s="525"/>
      <c r="AS26" s="482" t="s">
        <v>179</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v>5852717</v>
      </c>
      <c r="BO26" s="432"/>
      <c r="BP26" s="432"/>
      <c r="BQ26" s="432"/>
      <c r="BR26" s="432"/>
      <c r="BS26" s="432"/>
      <c r="BT26" s="432"/>
      <c r="BU26" s="433"/>
      <c r="BV26" s="431">
        <v>4988558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10900</v>
      </c>
      <c r="R27" s="483"/>
      <c r="S27" s="483"/>
      <c r="T27" s="483"/>
      <c r="U27" s="483"/>
      <c r="V27" s="525"/>
      <c r="W27" s="584"/>
      <c r="X27" s="572"/>
      <c r="Y27" s="573"/>
      <c r="Z27" s="481" t="s">
        <v>182</v>
      </c>
      <c r="AA27" s="461"/>
      <c r="AB27" s="461"/>
      <c r="AC27" s="461"/>
      <c r="AD27" s="461"/>
      <c r="AE27" s="461"/>
      <c r="AF27" s="461"/>
      <c r="AG27" s="462"/>
      <c r="AH27" s="482">
        <v>4701</v>
      </c>
      <c r="AI27" s="483"/>
      <c r="AJ27" s="483"/>
      <c r="AK27" s="483"/>
      <c r="AL27" s="525"/>
      <c r="AM27" s="482">
        <v>16292373</v>
      </c>
      <c r="AN27" s="483"/>
      <c r="AO27" s="483"/>
      <c r="AP27" s="483"/>
      <c r="AQ27" s="483"/>
      <c r="AR27" s="525"/>
      <c r="AS27" s="482">
        <v>3466</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13033000</v>
      </c>
      <c r="BO27" s="608"/>
      <c r="BP27" s="608"/>
      <c r="BQ27" s="608"/>
      <c r="BR27" s="608"/>
      <c r="BS27" s="608"/>
      <c r="BT27" s="608"/>
      <c r="BU27" s="609"/>
      <c r="BV27" s="607">
        <v>13333000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9800</v>
      </c>
      <c r="R28" s="483"/>
      <c r="S28" s="483"/>
      <c r="T28" s="483"/>
      <c r="U28" s="483"/>
      <c r="V28" s="525"/>
      <c r="W28" s="584"/>
      <c r="X28" s="572"/>
      <c r="Y28" s="573"/>
      <c r="Z28" s="481" t="s">
        <v>185</v>
      </c>
      <c r="AA28" s="461"/>
      <c r="AB28" s="461"/>
      <c r="AC28" s="461"/>
      <c r="AD28" s="461"/>
      <c r="AE28" s="461"/>
      <c r="AF28" s="461"/>
      <c r="AG28" s="462"/>
      <c r="AH28" s="482">
        <v>465</v>
      </c>
      <c r="AI28" s="483"/>
      <c r="AJ28" s="483"/>
      <c r="AK28" s="483"/>
      <c r="AL28" s="525"/>
      <c r="AM28" s="482">
        <v>1282005</v>
      </c>
      <c r="AN28" s="483"/>
      <c r="AO28" s="483"/>
      <c r="AP28" s="483"/>
      <c r="AQ28" s="483"/>
      <c r="AR28" s="525"/>
      <c r="AS28" s="482">
        <v>2757</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8024876</v>
      </c>
      <c r="BO28" s="395"/>
      <c r="BP28" s="395"/>
      <c r="BQ28" s="395"/>
      <c r="BR28" s="395"/>
      <c r="BS28" s="395"/>
      <c r="BT28" s="395"/>
      <c r="BU28" s="396"/>
      <c r="BV28" s="394">
        <v>8122876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55</v>
      </c>
      <c r="M29" s="483"/>
      <c r="N29" s="483"/>
      <c r="O29" s="483"/>
      <c r="P29" s="525"/>
      <c r="Q29" s="482">
        <v>8800</v>
      </c>
      <c r="R29" s="483"/>
      <c r="S29" s="483"/>
      <c r="T29" s="483"/>
      <c r="U29" s="483"/>
      <c r="V29" s="525"/>
      <c r="W29" s="585"/>
      <c r="X29" s="586"/>
      <c r="Y29" s="587"/>
      <c r="Z29" s="481" t="s">
        <v>188</v>
      </c>
      <c r="AA29" s="461"/>
      <c r="AB29" s="461"/>
      <c r="AC29" s="461"/>
      <c r="AD29" s="461"/>
      <c r="AE29" s="461"/>
      <c r="AF29" s="461"/>
      <c r="AG29" s="462"/>
      <c r="AH29" s="482">
        <v>11616</v>
      </c>
      <c r="AI29" s="483"/>
      <c r="AJ29" s="483"/>
      <c r="AK29" s="483"/>
      <c r="AL29" s="525"/>
      <c r="AM29" s="482">
        <v>39659178</v>
      </c>
      <c r="AN29" s="483"/>
      <c r="AO29" s="483"/>
      <c r="AP29" s="483"/>
      <c r="AQ29" s="483"/>
      <c r="AR29" s="525"/>
      <c r="AS29" s="482">
        <v>3414</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10874408</v>
      </c>
      <c r="BO29" s="432"/>
      <c r="BP29" s="432"/>
      <c r="BQ29" s="432"/>
      <c r="BR29" s="432"/>
      <c r="BS29" s="432"/>
      <c r="BT29" s="432"/>
      <c r="BU29" s="433"/>
      <c r="BV29" s="431">
        <v>12106902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101.7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16888541</v>
      </c>
      <c r="BO30" s="608"/>
      <c r="BP30" s="608"/>
      <c r="BQ30" s="608"/>
      <c r="BR30" s="608"/>
      <c r="BS30" s="608"/>
      <c r="BT30" s="608"/>
      <c r="BU30" s="609"/>
      <c r="BV30" s="607">
        <v>16473966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198</v>
      </c>
      <c r="X33" s="420"/>
      <c r="Y33" s="420"/>
      <c r="Z33" s="420"/>
      <c r="AA33" s="420"/>
      <c r="AB33" s="420"/>
      <c r="AC33" s="420"/>
      <c r="AD33" s="420"/>
      <c r="AE33" s="420"/>
      <c r="AF33" s="420"/>
      <c r="AG33" s="420"/>
      <c r="AH33" s="420"/>
      <c r="AI33" s="420"/>
      <c r="AJ33" s="420"/>
      <c r="AK33" s="420"/>
      <c r="AL33" s="216"/>
      <c r="AM33" s="455" t="s">
        <v>199</v>
      </c>
      <c r="AN33" s="455"/>
      <c r="AO33" s="420" t="s">
        <v>198</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203</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10</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14</v>
      </c>
      <c r="AN34" s="620"/>
      <c r="AO34" s="621" t="str">
        <f>IF('各会計、関係団体の財政状況及び健全化判断比率'!B32="","",'各会計、関係団体の財政状況及び健全化判断比率'!B32)</f>
        <v>上水道事業会計</v>
      </c>
      <c r="AP34" s="621"/>
      <c r="AQ34" s="621"/>
      <c r="AR34" s="621"/>
      <c r="AS34" s="621"/>
      <c r="AT34" s="621"/>
      <c r="AU34" s="621"/>
      <c r="AV34" s="621"/>
      <c r="AW34" s="621"/>
      <c r="AX34" s="621"/>
      <c r="AY34" s="621"/>
      <c r="AZ34" s="621"/>
      <c r="BA34" s="621"/>
      <c r="BB34" s="621"/>
      <c r="BC34" s="621"/>
      <c r="BD34" s="214"/>
      <c r="BE34" s="620">
        <f>IF(BG34="","",MAX(C34:D43,U34:V43,AM34:AN43)+1)</f>
        <v>20</v>
      </c>
      <c r="BF34" s="620"/>
      <c r="BG34" s="621" t="str">
        <f>IF('各会計、関係団体の財政状況及び健全化判断比率'!B38="","",'各会計、関係団体の財政状況及び健全化判断比率'!B38)</f>
        <v>食肉センター特別会計</v>
      </c>
      <c r="BH34" s="621"/>
      <c r="BI34" s="621"/>
      <c r="BJ34" s="621"/>
      <c r="BK34" s="621"/>
      <c r="BL34" s="621"/>
      <c r="BM34" s="621"/>
      <c r="BN34" s="621"/>
      <c r="BO34" s="621"/>
      <c r="BP34" s="621"/>
      <c r="BQ34" s="621"/>
      <c r="BR34" s="621"/>
      <c r="BS34" s="621"/>
      <c r="BT34" s="621"/>
      <c r="BU34" s="621"/>
      <c r="BV34" s="214"/>
      <c r="BW34" s="620">
        <f>IF(BY34="","",MAX(C34:D43,U34:V43,AM34:AN43,BE34:BF43)+1)</f>
        <v>29</v>
      </c>
      <c r="BX34" s="620"/>
      <c r="BY34" s="621" t="str">
        <f>IF('各会計、関係団体の財政状況及び健全化判断比率'!B68="","",'各会計、関係団体の財政状況及び健全化判断比率'!B68)</f>
        <v>福岡県自治振興組合</v>
      </c>
      <c r="BZ34" s="621"/>
      <c r="CA34" s="621"/>
      <c r="CB34" s="621"/>
      <c r="CC34" s="621"/>
      <c r="CD34" s="621"/>
      <c r="CE34" s="621"/>
      <c r="CF34" s="621"/>
      <c r="CG34" s="621"/>
      <c r="CH34" s="621"/>
      <c r="CI34" s="621"/>
      <c r="CJ34" s="621"/>
      <c r="CK34" s="621"/>
      <c r="CL34" s="621"/>
      <c r="CM34" s="621"/>
      <c r="CN34" s="214"/>
      <c r="CO34" s="620">
        <f>IF(CQ34="","",MAX(C34:D43,U34:V43,AM34:AN43,BE34:BF43,BW34:BX43)+1)</f>
        <v>32</v>
      </c>
      <c r="CP34" s="620"/>
      <c r="CQ34" s="621" t="str">
        <f>IF('各会計、関係団体の財政状況及び健全化判断比率'!BS7="","",'各会計、関係団体の財政状況及び健全化判断比率'!BS7)</f>
        <v>北九州市住宅供給公社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土地区画整理特別会計</v>
      </c>
      <c r="F35" s="621"/>
      <c r="G35" s="621"/>
      <c r="H35" s="621"/>
      <c r="I35" s="621"/>
      <c r="J35" s="621"/>
      <c r="K35" s="621"/>
      <c r="L35" s="621"/>
      <c r="M35" s="621"/>
      <c r="N35" s="621"/>
      <c r="O35" s="621"/>
      <c r="P35" s="621"/>
      <c r="Q35" s="621"/>
      <c r="R35" s="621"/>
      <c r="S35" s="621"/>
      <c r="T35" s="214"/>
      <c r="U35" s="620">
        <f>IF(W35="","",U34+1)</f>
        <v>11</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15</v>
      </c>
      <c r="AN35" s="620"/>
      <c r="AO35" s="621" t="str">
        <f>IF('各会計、関係団体の財政状況及び健全化判断比率'!B33="","",'各会計、関係団体の財政状況及び健全化判断比率'!B33)</f>
        <v>工業用水道事業会計</v>
      </c>
      <c r="AP35" s="621"/>
      <c r="AQ35" s="621"/>
      <c r="AR35" s="621"/>
      <c r="AS35" s="621"/>
      <c r="AT35" s="621"/>
      <c r="AU35" s="621"/>
      <c r="AV35" s="621"/>
      <c r="AW35" s="621"/>
      <c r="AX35" s="621"/>
      <c r="AY35" s="621"/>
      <c r="AZ35" s="621"/>
      <c r="BA35" s="621"/>
      <c r="BB35" s="621"/>
      <c r="BC35" s="621"/>
      <c r="BD35" s="214"/>
      <c r="BE35" s="620">
        <f t="shared" ref="BE35:BE43" si="1">IF(BG35="","",BE34+1)</f>
        <v>21</v>
      </c>
      <c r="BF35" s="620"/>
      <c r="BG35" s="621" t="str">
        <f>IF('各会計、関係団体の財政状況及び健全化判断比率'!B39="","",'各会計、関係団体の財政状況及び健全化判断比率'!B39)</f>
        <v>卸売市場特別会計</v>
      </c>
      <c r="BH35" s="621"/>
      <c r="BI35" s="621"/>
      <c r="BJ35" s="621"/>
      <c r="BK35" s="621"/>
      <c r="BL35" s="621"/>
      <c r="BM35" s="621"/>
      <c r="BN35" s="621"/>
      <c r="BO35" s="621"/>
      <c r="BP35" s="621"/>
      <c r="BQ35" s="621"/>
      <c r="BR35" s="621"/>
      <c r="BS35" s="621"/>
      <c r="BT35" s="621"/>
      <c r="BU35" s="621"/>
      <c r="BV35" s="214"/>
      <c r="BW35" s="620">
        <f t="shared" ref="BW35:BW43" si="2">IF(BY35="","",BW34+1)</f>
        <v>30</v>
      </c>
      <c r="BX35" s="620"/>
      <c r="BY35" s="621" t="str">
        <f>IF('各会計、関係団体の財政状況及び健全化判断比率'!B69="","",'各会計、関係団体の財政状況及び健全化判断比率'!B69)</f>
        <v>直方市・北九州市岡森用水組合</v>
      </c>
      <c r="BZ35" s="621"/>
      <c r="CA35" s="621"/>
      <c r="CB35" s="621"/>
      <c r="CC35" s="621"/>
      <c r="CD35" s="621"/>
      <c r="CE35" s="621"/>
      <c r="CF35" s="621"/>
      <c r="CG35" s="621"/>
      <c r="CH35" s="621"/>
      <c r="CI35" s="621"/>
      <c r="CJ35" s="621"/>
      <c r="CK35" s="621"/>
      <c r="CL35" s="621"/>
      <c r="CM35" s="621"/>
      <c r="CN35" s="214"/>
      <c r="CO35" s="620">
        <f t="shared" ref="CO35:CO43" si="3">IF(CQ35="","",CO34+1)</f>
        <v>33</v>
      </c>
      <c r="CP35" s="620"/>
      <c r="CQ35" s="621" t="str">
        <f>IF('各会計、関係団体の財政状況及び健全化判断比率'!BS8="","",'各会計、関係団体の財政状況及び健全化判断比率'!BS8)</f>
        <v>福岡北九州高速道路公社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土地区画整理事業清算特別会計</v>
      </c>
      <c r="F36" s="621"/>
      <c r="G36" s="621"/>
      <c r="H36" s="621"/>
      <c r="I36" s="621"/>
      <c r="J36" s="621"/>
      <c r="K36" s="621"/>
      <c r="L36" s="621"/>
      <c r="M36" s="621"/>
      <c r="N36" s="621"/>
      <c r="O36" s="621"/>
      <c r="P36" s="621"/>
      <c r="Q36" s="621"/>
      <c r="R36" s="621"/>
      <c r="S36" s="621"/>
      <c r="T36" s="214"/>
      <c r="U36" s="620">
        <f t="shared" ref="U36:U43" si="4">IF(W36="","",U35+1)</f>
        <v>12</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16</v>
      </c>
      <c r="AN36" s="620"/>
      <c r="AO36" s="621" t="str">
        <f>IF('各会計、関係団体の財政状況及び健全化判断比率'!B34="","",'各会計、関係団体の財政状況及び健全化判断比率'!B34)</f>
        <v>交通事業会計</v>
      </c>
      <c r="AP36" s="621"/>
      <c r="AQ36" s="621"/>
      <c r="AR36" s="621"/>
      <c r="AS36" s="621"/>
      <c r="AT36" s="621"/>
      <c r="AU36" s="621"/>
      <c r="AV36" s="621"/>
      <c r="AW36" s="621"/>
      <c r="AX36" s="621"/>
      <c r="AY36" s="621"/>
      <c r="AZ36" s="621"/>
      <c r="BA36" s="621"/>
      <c r="BB36" s="621"/>
      <c r="BC36" s="621"/>
      <c r="BD36" s="214"/>
      <c r="BE36" s="620">
        <f t="shared" si="1"/>
        <v>22</v>
      </c>
      <c r="BF36" s="620"/>
      <c r="BG36" s="621" t="str">
        <f>IF('各会計、関係団体の財政状況及び健全化判断比率'!B40="","",'各会計、関係団体の財政状況及び健全化判断比率'!B40)</f>
        <v>渡船特別会計</v>
      </c>
      <c r="BH36" s="621"/>
      <c r="BI36" s="621"/>
      <c r="BJ36" s="621"/>
      <c r="BK36" s="621"/>
      <c r="BL36" s="621"/>
      <c r="BM36" s="621"/>
      <c r="BN36" s="621"/>
      <c r="BO36" s="621"/>
      <c r="BP36" s="621"/>
      <c r="BQ36" s="621"/>
      <c r="BR36" s="621"/>
      <c r="BS36" s="621"/>
      <c r="BT36" s="621"/>
      <c r="BU36" s="621"/>
      <c r="BV36" s="214"/>
      <c r="BW36" s="620">
        <f t="shared" si="2"/>
        <v>31</v>
      </c>
      <c r="BX36" s="620"/>
      <c r="BY36" s="621" t="str">
        <f>IF('各会計、関係団体の財政状況及び健全化判断比率'!B70="","",'各会計、関係団体の財政状況及び健全化判断比率'!B70)</f>
        <v>福岡県後期高齢者医療広域連合</v>
      </c>
      <c r="BZ36" s="621"/>
      <c r="CA36" s="621"/>
      <c r="CB36" s="621"/>
      <c r="CC36" s="621"/>
      <c r="CD36" s="621"/>
      <c r="CE36" s="621"/>
      <c r="CF36" s="621"/>
      <c r="CG36" s="621"/>
      <c r="CH36" s="621"/>
      <c r="CI36" s="621"/>
      <c r="CJ36" s="621"/>
      <c r="CK36" s="621"/>
      <c r="CL36" s="621"/>
      <c r="CM36" s="621"/>
      <c r="CN36" s="214"/>
      <c r="CO36" s="620">
        <f t="shared" si="3"/>
        <v>34</v>
      </c>
      <c r="CP36" s="620"/>
      <c r="CQ36" s="621" t="str">
        <f>IF('各会計、関係団体の財政状況及び健全化判断比率'!BS9="","",'各会計、関係団体の財政状況及び健全化判断比率'!BS9)</f>
        <v>公立大学法人　北九州市立大学</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公債償還特別会計</v>
      </c>
      <c r="F37" s="621"/>
      <c r="G37" s="621"/>
      <c r="H37" s="621"/>
      <c r="I37" s="621"/>
      <c r="J37" s="621"/>
      <c r="K37" s="621"/>
      <c r="L37" s="621"/>
      <c r="M37" s="621"/>
      <c r="N37" s="621"/>
      <c r="O37" s="621"/>
      <c r="P37" s="621"/>
      <c r="Q37" s="621"/>
      <c r="R37" s="621"/>
      <c r="S37" s="621"/>
      <c r="T37" s="214"/>
      <c r="U37" s="620">
        <f t="shared" si="4"/>
        <v>13</v>
      </c>
      <c r="V37" s="620"/>
      <c r="W37" s="621" t="str">
        <f>IF('各会計、関係団体の財政状況及び健全化判断比率'!B31="","",'各会計、関係団体の財政状況及び健全化判断比率'!B31)</f>
        <v>駐車場特別会計</v>
      </c>
      <c r="X37" s="621"/>
      <c r="Y37" s="621"/>
      <c r="Z37" s="621"/>
      <c r="AA37" s="621"/>
      <c r="AB37" s="621"/>
      <c r="AC37" s="621"/>
      <c r="AD37" s="621"/>
      <c r="AE37" s="621"/>
      <c r="AF37" s="621"/>
      <c r="AG37" s="621"/>
      <c r="AH37" s="621"/>
      <c r="AI37" s="621"/>
      <c r="AJ37" s="621"/>
      <c r="AK37" s="621"/>
      <c r="AL37" s="214"/>
      <c r="AM37" s="620">
        <f t="shared" si="0"/>
        <v>17</v>
      </c>
      <c r="AN37" s="620"/>
      <c r="AO37" s="621" t="str">
        <f>IF('各会計、関係団体の財政状況及び健全化判断比率'!B35="","",'各会計、関係団体の財政状況及び健全化判断比率'!B35)</f>
        <v>病院事業会計</v>
      </c>
      <c r="AP37" s="621"/>
      <c r="AQ37" s="621"/>
      <c r="AR37" s="621"/>
      <c r="AS37" s="621"/>
      <c r="AT37" s="621"/>
      <c r="AU37" s="621"/>
      <c r="AV37" s="621"/>
      <c r="AW37" s="621"/>
      <c r="AX37" s="621"/>
      <c r="AY37" s="621"/>
      <c r="AZ37" s="621"/>
      <c r="BA37" s="621"/>
      <c r="BB37" s="621"/>
      <c r="BC37" s="621"/>
      <c r="BD37" s="214"/>
      <c r="BE37" s="620">
        <f t="shared" si="1"/>
        <v>23</v>
      </c>
      <c r="BF37" s="620"/>
      <c r="BG37" s="621" t="str">
        <f>IF('各会計、関係団体の財政状況及び健全化判断比率'!B41="","",'各会計、関係団体の財政状況及び健全化判断比率'!B41)</f>
        <v>漁業集落排水特別会計</v>
      </c>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f t="shared" si="3"/>
        <v>35</v>
      </c>
      <c r="CP37" s="620"/>
      <c r="CQ37" s="621" t="str">
        <f>IF('各会計、関係団体の財政状況及び健全化判断比率'!BS10="","",'各会計、関係団体の財政状況及び健全化判断比率'!BS10)</f>
        <v>公益財団法人　北九州産業学術推進機構</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f t="shared" ref="C38:C43" si="5">IF(E38="","",C37+1)</f>
        <v>5</v>
      </c>
      <c r="D38" s="620"/>
      <c r="E38" s="621" t="str">
        <f>IF('各会計、関係団体の財政状況及び健全化判断比率'!B11="","",'各会計、関係団体の財政状況及び健全化判断比率'!B11)</f>
        <v>住宅新築資金等貸付特別会計</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f t="shared" si="0"/>
        <v>18</v>
      </c>
      <c r="AN38" s="620"/>
      <c r="AO38" s="621" t="str">
        <f>IF('各会計、関係団体の財政状況及び健全化判断比率'!B36="","",'各会計、関係団体の財政状況及び健全化判断比率'!B36)</f>
        <v>下水道事業会計</v>
      </c>
      <c r="AP38" s="621"/>
      <c r="AQ38" s="621"/>
      <c r="AR38" s="621"/>
      <c r="AS38" s="621"/>
      <c r="AT38" s="621"/>
      <c r="AU38" s="621"/>
      <c r="AV38" s="621"/>
      <c r="AW38" s="621"/>
      <c r="AX38" s="621"/>
      <c r="AY38" s="621"/>
      <c r="AZ38" s="621"/>
      <c r="BA38" s="621"/>
      <c r="BB38" s="621"/>
      <c r="BC38" s="621"/>
      <c r="BD38" s="214"/>
      <c r="BE38" s="620">
        <f t="shared" si="1"/>
        <v>24</v>
      </c>
      <c r="BF38" s="620"/>
      <c r="BG38" s="621" t="str">
        <f>IF('各会計、関係団体の財政状況及び健全化判断比率'!B42="","",'各会計、関係団体の財政状況及び健全化判断比率'!B42)</f>
        <v>港湾整備特別会計</v>
      </c>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f t="shared" si="3"/>
        <v>36</v>
      </c>
      <c r="CP38" s="620"/>
      <c r="CQ38" s="621" t="str">
        <f>IF('各会計、関係団体の財政状況及び健全化判断比率'!BS11="","",'各会計、関係団体の財政状況及び健全化判断比率'!BS11)</f>
        <v>公益財団法人　北九州国際交流協会</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f t="shared" si="5"/>
        <v>6</v>
      </c>
      <c r="D39" s="620"/>
      <c r="E39" s="621" t="str">
        <f>IF('各会計、関係団体の財政状況及び健全化判断比率'!B12="","",'各会計、関係団体の財政状況及び健全化判断比率'!B12)</f>
        <v>土地取得特別会計</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f t="shared" si="0"/>
        <v>19</v>
      </c>
      <c r="AN39" s="620"/>
      <c r="AO39" s="621" t="str">
        <f>IF('各会計、関係団体の財政状況及び健全化判断比率'!B37="","",'各会計、関係団体の財政状況及び健全化判断比率'!B37)</f>
        <v>公営競技事業会計</v>
      </c>
      <c r="AP39" s="621"/>
      <c r="AQ39" s="621"/>
      <c r="AR39" s="621"/>
      <c r="AS39" s="621"/>
      <c r="AT39" s="621"/>
      <c r="AU39" s="621"/>
      <c r="AV39" s="621"/>
      <c r="AW39" s="621"/>
      <c r="AX39" s="621"/>
      <c r="AY39" s="621"/>
      <c r="AZ39" s="621"/>
      <c r="BA39" s="621"/>
      <c r="BB39" s="621"/>
      <c r="BC39" s="621"/>
      <c r="BD39" s="214"/>
      <c r="BE39" s="620">
        <f t="shared" si="1"/>
        <v>25</v>
      </c>
      <c r="BF39" s="620"/>
      <c r="BG39" s="621" t="str">
        <f>IF('各会計、関係団体の財政状況及び健全化判断比率'!B43="","",'各会計、関係団体の財政状況及び健全化判断比率'!B43)</f>
        <v>市民太陽光発電所特別会計</v>
      </c>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f t="shared" si="3"/>
        <v>37</v>
      </c>
      <c r="CP39" s="620"/>
      <c r="CQ39" s="621" t="str">
        <f>IF('各会計、関係団体の財政状況及び健全化判断比率'!BS12="","",'各会計、関係団体の財政状況及び健全化判断比率'!BS12)</f>
        <v>公益財団法人　北九州市どうぶつ公園協会</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f t="shared" si="5"/>
        <v>7</v>
      </c>
      <c r="D40" s="620"/>
      <c r="E40" s="621" t="str">
        <f>IF('各会計、関係団体の財政状況及び健全化判断比率'!B13="","",'各会計、関係団体の財政状況及び健全化判断比率'!B13)</f>
        <v>母子父子寡婦福祉資金特別会計</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f t="shared" si="1"/>
        <v>26</v>
      </c>
      <c r="BF40" s="620"/>
      <c r="BG40" s="621" t="str">
        <f>IF('各会計、関係団体の財政状況及び健全化判断比率'!B44="","",'各会計、関係団体の財政状況及び健全化判断比率'!B44)</f>
        <v>産業用地整備特別会計</v>
      </c>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38</v>
      </c>
      <c r="CP40" s="620"/>
      <c r="CQ40" s="621" t="str">
        <f>IF('各会計、関係団体の財政状況及び健全化判断比率'!BS13="","",'各会計、関係団体の財政状況及び健全化判断比率'!BS13)</f>
        <v>公益財団法人　北九州市学校給食協会</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f t="shared" si="5"/>
        <v>8</v>
      </c>
      <c r="D41" s="620"/>
      <c r="E41" s="621" t="str">
        <f>IF('各会計、関係団体の財政状況及び健全化判断比率'!B14="","",'各会計、関係団体の財政状況及び健全化判断比率'!B14)</f>
        <v>臨海部産業用地貸付特別会計</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f t="shared" si="1"/>
        <v>27</v>
      </c>
      <c r="BF41" s="620"/>
      <c r="BG41" s="621" t="str">
        <f>IF('各会計、関係団体の財政状況及び健全化判断比率'!B45="","",'各会計、関係団体の財政状況及び健全化判断比率'!B45)</f>
        <v>空港関連用地整備特別会計</v>
      </c>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f t="shared" si="3"/>
        <v>39</v>
      </c>
      <c r="CP41" s="620"/>
      <c r="CQ41" s="621" t="str">
        <f>IF('各会計、関係団体の財政状況及び健全化判断比率'!BS14="","",'各会計、関係団体の財政状況及び健全化判断比率'!BS14)</f>
        <v>公益財団法人　北九州市芸術文化振興財団</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f t="shared" si="5"/>
        <v>9</v>
      </c>
      <c r="D42" s="620"/>
      <c r="E42" s="621" t="str">
        <f>IF('各会計、関係団体の財政状況及び健全化判断比率'!B15="","",'各会計、関係団体の財政状況及び健全化判断比率'!B15)</f>
        <v>市立病院機構病院事業債管理特別会計</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f t="shared" si="1"/>
        <v>28</v>
      </c>
      <c r="BF42" s="620"/>
      <c r="BG42" s="621" t="str">
        <f>IF('各会計、関係団体の財政状況及び健全化判断比率'!B46="","",'各会計、関係団体の財政状況及び健全化判断比率'!B46)</f>
        <v>学術研究都市土地区画整理特別会計</v>
      </c>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f t="shared" si="3"/>
        <v>40</v>
      </c>
      <c r="CP42" s="620"/>
      <c r="CQ42" s="621" t="str">
        <f>IF('各会計、関係団体の財政状況及び健全化判断比率'!BS15="","",'各会計、関係団体の財政状況及び健全化判断比率'!BS15)</f>
        <v>公益財団法人　アジア女性交流・研究フォーラム</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f t="shared" si="3"/>
        <v>41</v>
      </c>
      <c r="CP43" s="620"/>
      <c r="CQ43" s="621" t="str">
        <f>IF('各会計、関係団体の財政状況及び健全化判断比率'!BS16="","",'各会計、関係団体の財政状況及び健全化判断比率'!BS16)</f>
        <v>公益財団法人　アジア成長研究所</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3uGIgb85YdR9GtjBT6OIU/yhkQxLN+s64FMR3A4kjj/JKgkoVsnpTA+n7hoJn/R6+0QlnZ+zMztm4OcienKUZQ==" saltValue="fJbtQoIUFP037mjsAosg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600</v>
      </c>
      <c r="G33" s="29" t="s">
        <v>601</v>
      </c>
      <c r="H33" s="29" t="s">
        <v>602</v>
      </c>
      <c r="I33" s="29" t="s">
        <v>603</v>
      </c>
      <c r="J33" s="30" t="s">
        <v>604</v>
      </c>
      <c r="K33" s="22"/>
      <c r="L33" s="22"/>
      <c r="M33" s="22"/>
      <c r="N33" s="22"/>
      <c r="O33" s="22"/>
      <c r="P33" s="22"/>
    </row>
    <row r="34" spans="1:16" ht="39" customHeight="1" x14ac:dyDescent="0.15">
      <c r="A34" s="22"/>
      <c r="B34" s="31"/>
      <c r="C34" s="1212" t="s">
        <v>608</v>
      </c>
      <c r="D34" s="1212"/>
      <c r="E34" s="1213"/>
      <c r="F34" s="32" t="s">
        <v>559</v>
      </c>
      <c r="G34" s="33" t="s">
        <v>559</v>
      </c>
      <c r="H34" s="33">
        <v>1.67</v>
      </c>
      <c r="I34" s="33">
        <v>3.16</v>
      </c>
      <c r="J34" s="34">
        <v>6.5</v>
      </c>
      <c r="K34" s="22"/>
      <c r="L34" s="22"/>
      <c r="M34" s="22"/>
      <c r="N34" s="22"/>
      <c r="O34" s="22"/>
      <c r="P34" s="22"/>
    </row>
    <row r="35" spans="1:16" ht="39" customHeight="1" x14ac:dyDescent="0.15">
      <c r="A35" s="22"/>
      <c r="B35" s="35"/>
      <c r="C35" s="1206" t="s">
        <v>609</v>
      </c>
      <c r="D35" s="1207"/>
      <c r="E35" s="1208"/>
      <c r="F35" s="36">
        <v>2.27</v>
      </c>
      <c r="G35" s="37">
        <v>2.04</v>
      </c>
      <c r="H35" s="37">
        <v>2.08</v>
      </c>
      <c r="I35" s="37">
        <v>1.94</v>
      </c>
      <c r="J35" s="38">
        <v>1.85</v>
      </c>
      <c r="K35" s="22"/>
      <c r="L35" s="22"/>
      <c r="M35" s="22"/>
      <c r="N35" s="22"/>
      <c r="O35" s="22"/>
      <c r="P35" s="22"/>
    </row>
    <row r="36" spans="1:16" ht="39" customHeight="1" x14ac:dyDescent="0.15">
      <c r="A36" s="22"/>
      <c r="B36" s="35"/>
      <c r="C36" s="1206" t="s">
        <v>610</v>
      </c>
      <c r="D36" s="1207"/>
      <c r="E36" s="1208"/>
      <c r="F36" s="36">
        <v>1.07</v>
      </c>
      <c r="G36" s="37">
        <v>0.9</v>
      </c>
      <c r="H36" s="37">
        <v>0.78</v>
      </c>
      <c r="I36" s="37">
        <v>0.67</v>
      </c>
      <c r="J36" s="38">
        <v>1.57</v>
      </c>
      <c r="K36" s="22"/>
      <c r="L36" s="22"/>
      <c r="M36" s="22"/>
      <c r="N36" s="22"/>
      <c r="O36" s="22"/>
      <c r="P36" s="22"/>
    </row>
    <row r="37" spans="1:16" ht="39" customHeight="1" x14ac:dyDescent="0.15">
      <c r="A37" s="22"/>
      <c r="B37" s="35"/>
      <c r="C37" s="1206" t="s">
        <v>611</v>
      </c>
      <c r="D37" s="1207"/>
      <c r="E37" s="1208"/>
      <c r="F37" s="36">
        <v>1.19</v>
      </c>
      <c r="G37" s="37">
        <v>0.91</v>
      </c>
      <c r="H37" s="37">
        <v>0.93</v>
      </c>
      <c r="I37" s="37">
        <v>0.7</v>
      </c>
      <c r="J37" s="38">
        <v>1.2</v>
      </c>
      <c r="K37" s="22"/>
      <c r="L37" s="22"/>
      <c r="M37" s="22"/>
      <c r="N37" s="22"/>
      <c r="O37" s="22"/>
      <c r="P37" s="22"/>
    </row>
    <row r="38" spans="1:16" ht="39" customHeight="1" x14ac:dyDescent="0.15">
      <c r="A38" s="22"/>
      <c r="B38" s="35"/>
      <c r="C38" s="1206" t="s">
        <v>612</v>
      </c>
      <c r="D38" s="1207"/>
      <c r="E38" s="1208"/>
      <c r="F38" s="36">
        <v>1.52</v>
      </c>
      <c r="G38" s="37">
        <v>2.11</v>
      </c>
      <c r="H38" s="37">
        <v>1.63</v>
      </c>
      <c r="I38" s="37">
        <v>1.44</v>
      </c>
      <c r="J38" s="38">
        <v>1.2</v>
      </c>
      <c r="K38" s="22"/>
      <c r="L38" s="22"/>
      <c r="M38" s="22"/>
      <c r="N38" s="22"/>
      <c r="O38" s="22"/>
      <c r="P38" s="22"/>
    </row>
    <row r="39" spans="1:16" ht="39" customHeight="1" x14ac:dyDescent="0.15">
      <c r="A39" s="22"/>
      <c r="B39" s="35"/>
      <c r="C39" s="1206" t="s">
        <v>613</v>
      </c>
      <c r="D39" s="1207"/>
      <c r="E39" s="1208"/>
      <c r="F39" s="36">
        <v>0.41</v>
      </c>
      <c r="G39" s="37">
        <v>0.52</v>
      </c>
      <c r="H39" s="37">
        <v>0.74</v>
      </c>
      <c r="I39" s="37">
        <v>0.92</v>
      </c>
      <c r="J39" s="38">
        <v>0.97</v>
      </c>
      <c r="K39" s="22"/>
      <c r="L39" s="22"/>
      <c r="M39" s="22"/>
      <c r="N39" s="22"/>
      <c r="O39" s="22"/>
      <c r="P39" s="22"/>
    </row>
    <row r="40" spans="1:16" ht="39" customHeight="1" x14ac:dyDescent="0.15">
      <c r="A40" s="22"/>
      <c r="B40" s="35"/>
      <c r="C40" s="1206" t="s">
        <v>614</v>
      </c>
      <c r="D40" s="1207"/>
      <c r="E40" s="1208"/>
      <c r="F40" s="36">
        <v>0.72</v>
      </c>
      <c r="G40" s="37">
        <v>0.63</v>
      </c>
      <c r="H40" s="37">
        <v>0.63</v>
      </c>
      <c r="I40" s="37">
        <v>0.69</v>
      </c>
      <c r="J40" s="38">
        <v>0.74</v>
      </c>
      <c r="K40" s="22"/>
      <c r="L40" s="22"/>
      <c r="M40" s="22"/>
      <c r="N40" s="22"/>
      <c r="O40" s="22"/>
      <c r="P40" s="22"/>
    </row>
    <row r="41" spans="1:16" ht="39" customHeight="1" x14ac:dyDescent="0.15">
      <c r="A41" s="22"/>
      <c r="B41" s="35"/>
      <c r="C41" s="1206" t="s">
        <v>615</v>
      </c>
      <c r="D41" s="1207"/>
      <c r="E41" s="1208"/>
      <c r="F41" s="36">
        <v>0.51</v>
      </c>
      <c r="G41" s="37">
        <v>0.6</v>
      </c>
      <c r="H41" s="37">
        <v>0.56000000000000005</v>
      </c>
      <c r="I41" s="37">
        <v>0.57999999999999996</v>
      </c>
      <c r="J41" s="38">
        <v>0.41</v>
      </c>
      <c r="K41" s="22"/>
      <c r="L41" s="22"/>
      <c r="M41" s="22"/>
      <c r="N41" s="22"/>
      <c r="O41" s="22"/>
      <c r="P41" s="22"/>
    </row>
    <row r="42" spans="1:16" ht="39" customHeight="1" x14ac:dyDescent="0.15">
      <c r="A42" s="22"/>
      <c r="B42" s="39"/>
      <c r="C42" s="1206" t="s">
        <v>616</v>
      </c>
      <c r="D42" s="1207"/>
      <c r="E42" s="1208"/>
      <c r="F42" s="36" t="s">
        <v>559</v>
      </c>
      <c r="G42" s="37" t="s">
        <v>559</v>
      </c>
      <c r="H42" s="37" t="s">
        <v>559</v>
      </c>
      <c r="I42" s="37" t="s">
        <v>559</v>
      </c>
      <c r="J42" s="38" t="s">
        <v>559</v>
      </c>
      <c r="K42" s="22"/>
      <c r="L42" s="22"/>
      <c r="M42" s="22"/>
      <c r="N42" s="22"/>
      <c r="O42" s="22"/>
      <c r="P42" s="22"/>
    </row>
    <row r="43" spans="1:16" ht="39" customHeight="1" thickBot="1" x14ac:dyDescent="0.2">
      <c r="A43" s="22"/>
      <c r="B43" s="40"/>
      <c r="C43" s="1209" t="s">
        <v>617</v>
      </c>
      <c r="D43" s="1210"/>
      <c r="E43" s="1211"/>
      <c r="F43" s="41">
        <v>3.73</v>
      </c>
      <c r="G43" s="42">
        <v>2.94</v>
      </c>
      <c r="H43" s="42">
        <v>1.72</v>
      </c>
      <c r="I43" s="42">
        <v>1.07</v>
      </c>
      <c r="J43" s="43">
        <v>1.02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9lmCcK0mGe4sW3PkrccAa90fzLm9bst74+jggRuVOGhrBGBCHSrbsY1YzJE7QgVRbule/yaroOB8e5atZPGnw==" saltValue="H0OlKN82QedrZllC7IHW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20" zoomScaleNormal="10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600</v>
      </c>
      <c r="L44" s="56" t="s">
        <v>601</v>
      </c>
      <c r="M44" s="56" t="s">
        <v>602</v>
      </c>
      <c r="N44" s="56" t="s">
        <v>603</v>
      </c>
      <c r="O44" s="57" t="s">
        <v>604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37703</v>
      </c>
      <c r="L45" s="60">
        <v>33941</v>
      </c>
      <c r="M45" s="60">
        <v>33682</v>
      </c>
      <c r="N45" s="60">
        <v>35007</v>
      </c>
      <c r="O45" s="61">
        <v>36590</v>
      </c>
      <c r="P45" s="48"/>
      <c r="Q45" s="48"/>
      <c r="R45" s="48"/>
      <c r="S45" s="48"/>
      <c r="T45" s="48"/>
      <c r="U45" s="48"/>
    </row>
    <row r="46" spans="1:21" ht="30.75" customHeight="1" x14ac:dyDescent="0.15">
      <c r="A46" s="48"/>
      <c r="B46" s="1216"/>
      <c r="C46" s="1217"/>
      <c r="D46" s="62"/>
      <c r="E46" s="1222" t="s">
        <v>13</v>
      </c>
      <c r="F46" s="1222"/>
      <c r="G46" s="1222"/>
      <c r="H46" s="1222"/>
      <c r="I46" s="1222"/>
      <c r="J46" s="1223"/>
      <c r="K46" s="63">
        <v>7016</v>
      </c>
      <c r="L46" s="64">
        <v>4111</v>
      </c>
      <c r="M46" s="64">
        <v>5841</v>
      </c>
      <c r="N46" s="64">
        <v>5787</v>
      </c>
      <c r="O46" s="65">
        <v>5608</v>
      </c>
      <c r="P46" s="48"/>
      <c r="Q46" s="48"/>
      <c r="R46" s="48"/>
      <c r="S46" s="48"/>
      <c r="T46" s="48"/>
      <c r="U46" s="48"/>
    </row>
    <row r="47" spans="1:21" ht="30.75" customHeight="1" x14ac:dyDescent="0.15">
      <c r="A47" s="48"/>
      <c r="B47" s="1216"/>
      <c r="C47" s="1217"/>
      <c r="D47" s="62"/>
      <c r="E47" s="1222" t="s">
        <v>14</v>
      </c>
      <c r="F47" s="1222"/>
      <c r="G47" s="1222"/>
      <c r="H47" s="1222"/>
      <c r="I47" s="1222"/>
      <c r="J47" s="1223"/>
      <c r="K47" s="63">
        <v>34660</v>
      </c>
      <c r="L47" s="64">
        <v>34927</v>
      </c>
      <c r="M47" s="64">
        <v>34859</v>
      </c>
      <c r="N47" s="64">
        <v>34690</v>
      </c>
      <c r="O47" s="65">
        <v>34444</v>
      </c>
      <c r="P47" s="48"/>
      <c r="Q47" s="48"/>
      <c r="R47" s="48"/>
      <c r="S47" s="48"/>
      <c r="T47" s="48"/>
      <c r="U47" s="48"/>
    </row>
    <row r="48" spans="1:21" ht="30.75" customHeight="1" x14ac:dyDescent="0.15">
      <c r="A48" s="48"/>
      <c r="B48" s="1216"/>
      <c r="C48" s="1217"/>
      <c r="D48" s="62"/>
      <c r="E48" s="1222" t="s">
        <v>15</v>
      </c>
      <c r="F48" s="1222"/>
      <c r="G48" s="1222"/>
      <c r="H48" s="1222"/>
      <c r="I48" s="1222"/>
      <c r="J48" s="1223"/>
      <c r="K48" s="63">
        <v>7231</v>
      </c>
      <c r="L48" s="64">
        <v>6917</v>
      </c>
      <c r="M48" s="64">
        <v>6761</v>
      </c>
      <c r="N48" s="64">
        <v>5616</v>
      </c>
      <c r="O48" s="65">
        <v>5570</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559</v>
      </c>
      <c r="L49" s="64" t="s">
        <v>559</v>
      </c>
      <c r="M49" s="64" t="s">
        <v>559</v>
      </c>
      <c r="N49" s="64" t="s">
        <v>559</v>
      </c>
      <c r="O49" s="65" t="s">
        <v>559</v>
      </c>
      <c r="P49" s="48"/>
      <c r="Q49" s="48"/>
      <c r="R49" s="48"/>
      <c r="S49" s="48"/>
      <c r="T49" s="48"/>
      <c r="U49" s="48"/>
    </row>
    <row r="50" spans="1:21" ht="30.75" customHeight="1" x14ac:dyDescent="0.15">
      <c r="A50" s="48"/>
      <c r="B50" s="1216"/>
      <c r="C50" s="1217"/>
      <c r="D50" s="62"/>
      <c r="E50" s="1222" t="s">
        <v>17</v>
      </c>
      <c r="F50" s="1222"/>
      <c r="G50" s="1222"/>
      <c r="H50" s="1222"/>
      <c r="I50" s="1222"/>
      <c r="J50" s="1223"/>
      <c r="K50" s="63">
        <v>211</v>
      </c>
      <c r="L50" s="64">
        <v>211</v>
      </c>
      <c r="M50" s="64">
        <v>211</v>
      </c>
      <c r="N50" s="64">
        <v>211</v>
      </c>
      <c r="O50" s="65">
        <v>211</v>
      </c>
      <c r="P50" s="48"/>
      <c r="Q50" s="48"/>
      <c r="R50" s="48"/>
      <c r="S50" s="48"/>
      <c r="T50" s="48"/>
      <c r="U50" s="48"/>
    </row>
    <row r="51" spans="1:21" ht="30.75" customHeight="1" x14ac:dyDescent="0.15">
      <c r="A51" s="48"/>
      <c r="B51" s="1218"/>
      <c r="C51" s="1219"/>
      <c r="D51" s="66"/>
      <c r="E51" s="1222" t="s">
        <v>18</v>
      </c>
      <c r="F51" s="1222"/>
      <c r="G51" s="1222"/>
      <c r="H51" s="1222"/>
      <c r="I51" s="1222"/>
      <c r="J51" s="1223"/>
      <c r="K51" s="63">
        <v>6</v>
      </c>
      <c r="L51" s="64">
        <v>7</v>
      </c>
      <c r="M51" s="64">
        <v>0</v>
      </c>
      <c r="N51" s="64" t="s">
        <v>559</v>
      </c>
      <c r="O51" s="65" t="s">
        <v>559</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57945</v>
      </c>
      <c r="L52" s="64">
        <v>58309</v>
      </c>
      <c r="M52" s="64">
        <v>56283</v>
      </c>
      <c r="N52" s="64">
        <v>56787</v>
      </c>
      <c r="O52" s="65">
        <v>54715</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28882</v>
      </c>
      <c r="L53" s="69">
        <v>21805</v>
      </c>
      <c r="M53" s="69">
        <v>25071</v>
      </c>
      <c r="N53" s="69">
        <v>24524</v>
      </c>
      <c r="O53" s="70">
        <v>27708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618</v>
      </c>
      <c r="P55" s="48"/>
      <c r="Q55" s="48"/>
      <c r="R55" s="48"/>
      <c r="S55" s="48"/>
      <c r="T55" s="48"/>
      <c r="U55" s="48"/>
    </row>
    <row r="56" spans="1:21" ht="31.5" customHeight="1" thickBot="1" x14ac:dyDescent="0.2">
      <c r="A56" s="48"/>
      <c r="B56" s="76"/>
      <c r="C56" s="77"/>
      <c r="D56" s="77"/>
      <c r="E56" s="78"/>
      <c r="F56" s="78"/>
      <c r="G56" s="78"/>
      <c r="H56" s="78"/>
      <c r="I56" s="78"/>
      <c r="J56" s="79" t="s">
        <v>2</v>
      </c>
      <c r="K56" s="80" t="s">
        <v>619</v>
      </c>
      <c r="L56" s="81" t="s">
        <v>620</v>
      </c>
      <c r="M56" s="81" t="s">
        <v>621</v>
      </c>
      <c r="N56" s="81" t="s">
        <v>622</v>
      </c>
      <c r="O56" s="82" t="s">
        <v>623</v>
      </c>
      <c r="P56" s="48"/>
      <c r="Q56" s="48"/>
      <c r="R56" s="48"/>
      <c r="S56" s="48"/>
      <c r="T56" s="48"/>
      <c r="U56" s="48"/>
    </row>
    <row r="57" spans="1:21" ht="31.5" customHeight="1" x14ac:dyDescent="0.15">
      <c r="B57" s="1230" t="s">
        <v>25</v>
      </c>
      <c r="C57" s="1231"/>
      <c r="D57" s="1234" t="s">
        <v>26</v>
      </c>
      <c r="E57" s="1235"/>
      <c r="F57" s="1235"/>
      <c r="G57" s="1235"/>
      <c r="H57" s="1235"/>
      <c r="I57" s="1235"/>
      <c r="J57" s="1236"/>
      <c r="K57" s="83">
        <v>90205</v>
      </c>
      <c r="L57" s="84">
        <v>116848</v>
      </c>
      <c r="M57" s="84">
        <v>119526</v>
      </c>
      <c r="N57" s="84">
        <v>132788</v>
      </c>
      <c r="O57" s="85">
        <v>147291</v>
      </c>
    </row>
    <row r="58" spans="1:21" ht="31.5" customHeight="1" thickBot="1" x14ac:dyDescent="0.2">
      <c r="B58" s="1232"/>
      <c r="C58" s="1233"/>
      <c r="D58" s="1237" t="s">
        <v>27</v>
      </c>
      <c r="E58" s="1238"/>
      <c r="F58" s="1238"/>
      <c r="G58" s="1238"/>
      <c r="H58" s="1238"/>
      <c r="I58" s="1238"/>
      <c r="J58" s="1239"/>
      <c r="K58" s="86">
        <v>138523</v>
      </c>
      <c r="L58" s="87">
        <v>160164</v>
      </c>
      <c r="M58" s="87">
        <v>180570</v>
      </c>
      <c r="N58" s="87">
        <v>183133</v>
      </c>
      <c r="O58" s="88">
        <v>184559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RbE3XbwVUkGxVOXmk1K+7lnyqyF1pjtqNwKbiGvSbc1kGcnzcRDxQ+EFZbKxBO7W3zfILXc9tWn9kjRKPG85Q==" saltValue="X7z0vRnv0nvkKtaSnWQB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600</v>
      </c>
      <c r="J40" s="100" t="s">
        <v>601</v>
      </c>
      <c r="K40" s="100" t="s">
        <v>602</v>
      </c>
      <c r="L40" s="100" t="s">
        <v>603</v>
      </c>
      <c r="M40" s="101" t="s">
        <v>604</v>
      </c>
    </row>
    <row r="41" spans="2:13" ht="27.75" customHeight="1" x14ac:dyDescent="0.15">
      <c r="B41" s="1240" t="s">
        <v>30</v>
      </c>
      <c r="C41" s="1241"/>
      <c r="D41" s="102"/>
      <c r="E41" s="1246" t="s">
        <v>31</v>
      </c>
      <c r="F41" s="1246"/>
      <c r="G41" s="1246"/>
      <c r="H41" s="1247"/>
      <c r="I41" s="103">
        <v>1096357</v>
      </c>
      <c r="J41" s="104">
        <v>1113235</v>
      </c>
      <c r="K41" s="104">
        <v>1142443</v>
      </c>
      <c r="L41" s="104">
        <v>1182941</v>
      </c>
      <c r="M41" s="105">
        <v>1199143</v>
      </c>
    </row>
    <row r="42" spans="2:13" ht="27.75" customHeight="1" x14ac:dyDescent="0.15">
      <c r="B42" s="1242"/>
      <c r="C42" s="1243"/>
      <c r="D42" s="106"/>
      <c r="E42" s="1248" t="s">
        <v>32</v>
      </c>
      <c r="F42" s="1248"/>
      <c r="G42" s="1248"/>
      <c r="H42" s="1249"/>
      <c r="I42" s="107">
        <v>1996</v>
      </c>
      <c r="J42" s="108">
        <v>1785</v>
      </c>
      <c r="K42" s="108">
        <v>1574</v>
      </c>
      <c r="L42" s="108">
        <v>1363</v>
      </c>
      <c r="M42" s="109">
        <v>1152</v>
      </c>
    </row>
    <row r="43" spans="2:13" ht="27.75" customHeight="1" x14ac:dyDescent="0.15">
      <c r="B43" s="1242"/>
      <c r="C43" s="1243"/>
      <c r="D43" s="106"/>
      <c r="E43" s="1248" t="s">
        <v>33</v>
      </c>
      <c r="F43" s="1248"/>
      <c r="G43" s="1248"/>
      <c r="H43" s="1249"/>
      <c r="I43" s="107">
        <v>77471</v>
      </c>
      <c r="J43" s="108">
        <v>76297</v>
      </c>
      <c r="K43" s="108">
        <v>81223</v>
      </c>
      <c r="L43" s="108">
        <v>69970</v>
      </c>
      <c r="M43" s="109">
        <v>61841</v>
      </c>
    </row>
    <row r="44" spans="2:13" ht="27.75" customHeight="1" x14ac:dyDescent="0.15">
      <c r="B44" s="1242"/>
      <c r="C44" s="1243"/>
      <c r="D44" s="106"/>
      <c r="E44" s="1248" t="s">
        <v>34</v>
      </c>
      <c r="F44" s="1248"/>
      <c r="G44" s="1248"/>
      <c r="H44" s="1249"/>
      <c r="I44" s="107" t="s">
        <v>559</v>
      </c>
      <c r="J44" s="108" t="s">
        <v>559</v>
      </c>
      <c r="K44" s="108" t="s">
        <v>559</v>
      </c>
      <c r="L44" s="108" t="s">
        <v>559</v>
      </c>
      <c r="M44" s="109" t="s">
        <v>559</v>
      </c>
    </row>
    <row r="45" spans="2:13" ht="27.75" customHeight="1" x14ac:dyDescent="0.15">
      <c r="B45" s="1242"/>
      <c r="C45" s="1243"/>
      <c r="D45" s="106"/>
      <c r="E45" s="1248" t="s">
        <v>35</v>
      </c>
      <c r="F45" s="1248"/>
      <c r="G45" s="1248"/>
      <c r="H45" s="1249"/>
      <c r="I45" s="107">
        <v>54449</v>
      </c>
      <c r="J45" s="108">
        <v>86703</v>
      </c>
      <c r="K45" s="108">
        <v>80023</v>
      </c>
      <c r="L45" s="108">
        <v>76790</v>
      </c>
      <c r="M45" s="109">
        <v>74163</v>
      </c>
    </row>
    <row r="46" spans="2:13" ht="27.75" customHeight="1" x14ac:dyDescent="0.15">
      <c r="B46" s="1242"/>
      <c r="C46" s="1243"/>
      <c r="D46" s="110"/>
      <c r="E46" s="1248" t="s">
        <v>36</v>
      </c>
      <c r="F46" s="1248"/>
      <c r="G46" s="1248"/>
      <c r="H46" s="1249"/>
      <c r="I46" s="107">
        <v>2752</v>
      </c>
      <c r="J46" s="108">
        <v>2128</v>
      </c>
      <c r="K46" s="108">
        <v>853</v>
      </c>
      <c r="L46" s="108">
        <v>2891</v>
      </c>
      <c r="M46" s="109">
        <v>1867</v>
      </c>
    </row>
    <row r="47" spans="2:13" ht="27.75" customHeight="1" x14ac:dyDescent="0.15">
      <c r="B47" s="1242"/>
      <c r="C47" s="1243"/>
      <c r="D47" s="111"/>
      <c r="E47" s="1250" t="s">
        <v>37</v>
      </c>
      <c r="F47" s="1251"/>
      <c r="G47" s="1251"/>
      <c r="H47" s="1252"/>
      <c r="I47" s="107" t="s">
        <v>559</v>
      </c>
      <c r="J47" s="108" t="s">
        <v>559</v>
      </c>
      <c r="K47" s="108" t="s">
        <v>559</v>
      </c>
      <c r="L47" s="108" t="s">
        <v>559</v>
      </c>
      <c r="M47" s="109" t="s">
        <v>559</v>
      </c>
    </row>
    <row r="48" spans="2:13" ht="27.75" customHeight="1" x14ac:dyDescent="0.15">
      <c r="B48" s="1242"/>
      <c r="C48" s="1243"/>
      <c r="D48" s="106"/>
      <c r="E48" s="1248" t="s">
        <v>38</v>
      </c>
      <c r="F48" s="1248"/>
      <c r="G48" s="1248"/>
      <c r="H48" s="1249"/>
      <c r="I48" s="107" t="s">
        <v>559</v>
      </c>
      <c r="J48" s="108" t="s">
        <v>559</v>
      </c>
      <c r="K48" s="108" t="s">
        <v>559</v>
      </c>
      <c r="L48" s="108" t="s">
        <v>559</v>
      </c>
      <c r="M48" s="109" t="s">
        <v>559</v>
      </c>
    </row>
    <row r="49" spans="2:13" ht="27.75" customHeight="1" x14ac:dyDescent="0.15">
      <c r="B49" s="1244"/>
      <c r="C49" s="1245"/>
      <c r="D49" s="106"/>
      <c r="E49" s="1248" t="s">
        <v>39</v>
      </c>
      <c r="F49" s="1248"/>
      <c r="G49" s="1248"/>
      <c r="H49" s="1249"/>
      <c r="I49" s="107" t="s">
        <v>559</v>
      </c>
      <c r="J49" s="108" t="s">
        <v>559</v>
      </c>
      <c r="K49" s="108" t="s">
        <v>559</v>
      </c>
      <c r="L49" s="108" t="s">
        <v>559</v>
      </c>
      <c r="M49" s="109" t="s">
        <v>559</v>
      </c>
    </row>
    <row r="50" spans="2:13" ht="27.75" customHeight="1" x14ac:dyDescent="0.15">
      <c r="B50" s="1253" t="s">
        <v>40</v>
      </c>
      <c r="C50" s="1254"/>
      <c r="D50" s="112"/>
      <c r="E50" s="1248" t="s">
        <v>41</v>
      </c>
      <c r="F50" s="1248"/>
      <c r="G50" s="1248"/>
      <c r="H50" s="1249"/>
      <c r="I50" s="107">
        <v>157937</v>
      </c>
      <c r="J50" s="108">
        <v>160568</v>
      </c>
      <c r="K50" s="108">
        <v>172727</v>
      </c>
      <c r="L50" s="108">
        <v>184818</v>
      </c>
      <c r="M50" s="109">
        <v>196291</v>
      </c>
    </row>
    <row r="51" spans="2:13" ht="27.75" customHeight="1" x14ac:dyDescent="0.15">
      <c r="B51" s="1242"/>
      <c r="C51" s="1243"/>
      <c r="D51" s="106"/>
      <c r="E51" s="1248" t="s">
        <v>42</v>
      </c>
      <c r="F51" s="1248"/>
      <c r="G51" s="1248"/>
      <c r="H51" s="1249"/>
      <c r="I51" s="107">
        <v>177239</v>
      </c>
      <c r="J51" s="108">
        <v>174150</v>
      </c>
      <c r="K51" s="108">
        <v>185575</v>
      </c>
      <c r="L51" s="108">
        <v>189826</v>
      </c>
      <c r="M51" s="109">
        <v>191652</v>
      </c>
    </row>
    <row r="52" spans="2:13" ht="27.75" customHeight="1" x14ac:dyDescent="0.15">
      <c r="B52" s="1244"/>
      <c r="C52" s="1245"/>
      <c r="D52" s="106"/>
      <c r="E52" s="1248" t="s">
        <v>43</v>
      </c>
      <c r="F52" s="1248"/>
      <c r="G52" s="1248"/>
      <c r="H52" s="1249"/>
      <c r="I52" s="107">
        <v>513677</v>
      </c>
      <c r="J52" s="108">
        <v>524488</v>
      </c>
      <c r="K52" s="108">
        <v>534851</v>
      </c>
      <c r="L52" s="108">
        <v>547605</v>
      </c>
      <c r="M52" s="109">
        <v>553133</v>
      </c>
    </row>
    <row r="53" spans="2:13" ht="27.75" customHeight="1" thickBot="1" x14ac:dyDescent="0.2">
      <c r="B53" s="1255" t="s">
        <v>44</v>
      </c>
      <c r="C53" s="1256"/>
      <c r="D53" s="113"/>
      <c r="E53" s="1257" t="s">
        <v>45</v>
      </c>
      <c r="F53" s="1257"/>
      <c r="G53" s="1257"/>
      <c r="H53" s="1258"/>
      <c r="I53" s="114">
        <v>384172</v>
      </c>
      <c r="J53" s="115">
        <v>420942</v>
      </c>
      <c r="K53" s="115">
        <v>412963</v>
      </c>
      <c r="L53" s="115">
        <v>411707</v>
      </c>
      <c r="M53" s="116">
        <v>397089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TKw8nWlZw4fRWeEyd/Aoa8QixYyWOo2mPURI5o0nlEAgyU4W4DzLHMYuDi9WzVbaPczOeCzPAUNT1162zp4Pw==" saltValue="myw8QjZEZvlU1gaPWF9i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6" zoomScale="70" zoomScaleNormal="70" zoomScaleSheetLayoutView="100" workbookViewId="0">
      <selection activeCell="F59" sqref="F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602</v>
      </c>
      <c r="G54" s="125" t="s">
        <v>603</v>
      </c>
      <c r="H54" s="126" t="s">
        <v>604</v>
      </c>
    </row>
    <row r="55" spans="2:8" ht="52.5" customHeight="1" x14ac:dyDescent="0.15">
      <c r="B55" s="127"/>
      <c r="C55" s="1267" t="s">
        <v>48</v>
      </c>
      <c r="D55" s="1267"/>
      <c r="E55" s="1268"/>
      <c r="F55" s="128">
        <v>8636</v>
      </c>
      <c r="G55" s="128">
        <v>8123</v>
      </c>
      <c r="H55" s="129">
        <v>8025</v>
      </c>
    </row>
    <row r="56" spans="2:8" ht="52.5" customHeight="1" x14ac:dyDescent="0.15">
      <c r="B56" s="130"/>
      <c r="C56" s="1269" t="s">
        <v>49</v>
      </c>
      <c r="D56" s="1269"/>
      <c r="E56" s="1270"/>
      <c r="F56" s="131">
        <v>12388</v>
      </c>
      <c r="G56" s="131">
        <v>12107</v>
      </c>
      <c r="H56" s="132">
        <v>10874</v>
      </c>
    </row>
    <row r="57" spans="2:8" ht="53.25" customHeight="1" x14ac:dyDescent="0.15">
      <c r="B57" s="130"/>
      <c r="C57" s="1271" t="s">
        <v>50</v>
      </c>
      <c r="D57" s="1271"/>
      <c r="E57" s="1272"/>
      <c r="F57" s="133">
        <v>17765</v>
      </c>
      <c r="G57" s="133">
        <v>16474</v>
      </c>
      <c r="H57" s="134">
        <v>16889</v>
      </c>
    </row>
    <row r="58" spans="2:8" ht="45.75" customHeight="1" x14ac:dyDescent="0.15">
      <c r="B58" s="135"/>
      <c r="C58" s="1259" t="s">
        <v>654</v>
      </c>
      <c r="D58" s="1260"/>
      <c r="E58" s="1261"/>
      <c r="F58" s="136">
        <v>9299</v>
      </c>
      <c r="G58" s="136">
        <v>7782</v>
      </c>
      <c r="H58" s="137">
        <v>8080</v>
      </c>
    </row>
    <row r="59" spans="2:8" ht="45.75" customHeight="1" x14ac:dyDescent="0.15">
      <c r="B59" s="135"/>
      <c r="C59" s="1259" t="s">
        <v>655</v>
      </c>
      <c r="D59" s="1260"/>
      <c r="E59" s="1261"/>
      <c r="F59" s="136">
        <v>2299</v>
      </c>
      <c r="G59" s="136">
        <v>2299</v>
      </c>
      <c r="H59" s="137">
        <v>1802</v>
      </c>
    </row>
    <row r="60" spans="2:8" ht="45.75" customHeight="1" x14ac:dyDescent="0.15">
      <c r="B60" s="135"/>
      <c r="C60" s="1259" t="s">
        <v>656</v>
      </c>
      <c r="D60" s="1260"/>
      <c r="E60" s="1261"/>
      <c r="F60" s="136">
        <v>981</v>
      </c>
      <c r="G60" s="136">
        <v>907</v>
      </c>
      <c r="H60" s="137">
        <v>905</v>
      </c>
    </row>
    <row r="61" spans="2:8" ht="45.75" customHeight="1" x14ac:dyDescent="0.15">
      <c r="B61" s="135"/>
      <c r="C61" s="1259" t="s">
        <v>657</v>
      </c>
      <c r="D61" s="1260"/>
      <c r="E61" s="1261"/>
      <c r="F61" s="136">
        <v>1538</v>
      </c>
      <c r="G61" s="136">
        <v>1412</v>
      </c>
      <c r="H61" s="137">
        <v>888</v>
      </c>
    </row>
    <row r="62" spans="2:8" ht="45.75" customHeight="1" thickBot="1" x14ac:dyDescent="0.2">
      <c r="B62" s="138"/>
      <c r="C62" s="1262" t="s">
        <v>658</v>
      </c>
      <c r="D62" s="1263"/>
      <c r="E62" s="1264"/>
      <c r="F62" s="139">
        <v>0</v>
      </c>
      <c r="G62" s="139">
        <v>0</v>
      </c>
      <c r="H62" s="140">
        <v>840</v>
      </c>
    </row>
    <row r="63" spans="2:8" ht="52.5" customHeight="1" thickBot="1" x14ac:dyDescent="0.2">
      <c r="B63" s="141"/>
      <c r="C63" s="1265" t="s">
        <v>51</v>
      </c>
      <c r="D63" s="1265"/>
      <c r="E63" s="1266"/>
      <c r="F63" s="142">
        <v>38789</v>
      </c>
      <c r="G63" s="142">
        <v>36704</v>
      </c>
      <c r="H63" s="143">
        <v>35788</v>
      </c>
    </row>
    <row r="64" spans="2:8" ht="15" customHeight="1" x14ac:dyDescent="0.15"/>
  </sheetData>
  <sheetProtection algorithmName="SHA-512" hashValue="hDxcVdUVMLg5jG4GfC/Y2/n3tnAv7t0mTbhMfl899uj3iXu7+9ns7NDkDKBhsRfoM9cG4wjnXoH7Cn5FQxBNeA==" saltValue="puE8bQRHMltEhidMbr7F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597</v>
      </c>
      <c r="G2" s="157"/>
      <c r="H2" s="158"/>
    </row>
    <row r="3" spans="1:8" x14ac:dyDescent="0.15">
      <c r="A3" s="154" t="s">
        <v>590</v>
      </c>
      <c r="B3" s="159"/>
      <c r="C3" s="160"/>
      <c r="D3" s="161">
        <v>77991</v>
      </c>
      <c r="E3" s="162"/>
      <c r="F3" s="163">
        <v>51684</v>
      </c>
      <c r="G3" s="164"/>
      <c r="H3" s="165"/>
    </row>
    <row r="4" spans="1:8" x14ac:dyDescent="0.15">
      <c r="A4" s="166"/>
      <c r="B4" s="167"/>
      <c r="C4" s="168"/>
      <c r="D4" s="169">
        <v>36289</v>
      </c>
      <c r="E4" s="170"/>
      <c r="F4" s="171">
        <v>26671</v>
      </c>
      <c r="G4" s="172"/>
      <c r="H4" s="173"/>
    </row>
    <row r="5" spans="1:8" x14ac:dyDescent="0.15">
      <c r="A5" s="154" t="s">
        <v>592</v>
      </c>
      <c r="B5" s="159"/>
      <c r="C5" s="160"/>
      <c r="D5" s="161">
        <v>70113</v>
      </c>
      <c r="E5" s="162"/>
      <c r="F5" s="163">
        <v>52897</v>
      </c>
      <c r="G5" s="164"/>
      <c r="H5" s="165"/>
    </row>
    <row r="6" spans="1:8" x14ac:dyDescent="0.15">
      <c r="A6" s="166"/>
      <c r="B6" s="167"/>
      <c r="C6" s="168"/>
      <c r="D6" s="169">
        <v>21705</v>
      </c>
      <c r="E6" s="170"/>
      <c r="F6" s="171">
        <v>27013</v>
      </c>
      <c r="G6" s="172"/>
      <c r="H6" s="173"/>
    </row>
    <row r="7" spans="1:8" x14ac:dyDescent="0.15">
      <c r="A7" s="154" t="s">
        <v>593</v>
      </c>
      <c r="B7" s="159"/>
      <c r="C7" s="160"/>
      <c r="D7" s="161">
        <v>71923</v>
      </c>
      <c r="E7" s="162"/>
      <c r="F7" s="163">
        <v>54945</v>
      </c>
      <c r="G7" s="164"/>
      <c r="H7" s="165"/>
    </row>
    <row r="8" spans="1:8" x14ac:dyDescent="0.15">
      <c r="A8" s="166"/>
      <c r="B8" s="167"/>
      <c r="C8" s="168"/>
      <c r="D8" s="169">
        <v>27383</v>
      </c>
      <c r="E8" s="170"/>
      <c r="F8" s="171">
        <v>29293</v>
      </c>
      <c r="G8" s="172"/>
      <c r="H8" s="173"/>
    </row>
    <row r="9" spans="1:8" x14ac:dyDescent="0.15">
      <c r="A9" s="154" t="s">
        <v>594</v>
      </c>
      <c r="B9" s="159"/>
      <c r="C9" s="160"/>
      <c r="D9" s="161">
        <v>67063</v>
      </c>
      <c r="E9" s="162"/>
      <c r="F9" s="163">
        <v>57132</v>
      </c>
      <c r="G9" s="164"/>
      <c r="H9" s="165"/>
    </row>
    <row r="10" spans="1:8" x14ac:dyDescent="0.15">
      <c r="A10" s="166"/>
      <c r="B10" s="167"/>
      <c r="C10" s="168"/>
      <c r="D10" s="169">
        <v>24398</v>
      </c>
      <c r="E10" s="170"/>
      <c r="F10" s="171">
        <v>30126</v>
      </c>
      <c r="G10" s="172"/>
      <c r="H10" s="173"/>
    </row>
    <row r="11" spans="1:8" x14ac:dyDescent="0.15">
      <c r="A11" s="154" t="s">
        <v>595</v>
      </c>
      <c r="B11" s="159"/>
      <c r="C11" s="160"/>
      <c r="D11" s="161">
        <v>72921</v>
      </c>
      <c r="E11" s="162"/>
      <c r="F11" s="163">
        <v>58766</v>
      </c>
      <c r="G11" s="164"/>
      <c r="H11" s="165"/>
    </row>
    <row r="12" spans="1:8" x14ac:dyDescent="0.15">
      <c r="A12" s="166"/>
      <c r="B12" s="167"/>
      <c r="C12" s="174"/>
      <c r="D12" s="169">
        <v>21738</v>
      </c>
      <c r="E12" s="170"/>
      <c r="F12" s="171">
        <v>29363</v>
      </c>
      <c r="G12" s="172"/>
      <c r="H12" s="173"/>
    </row>
    <row r="13" spans="1:8" x14ac:dyDescent="0.15">
      <c r="A13" s="154"/>
      <c r="B13" s="159"/>
      <c r="C13" s="175"/>
      <c r="D13" s="176">
        <v>72002</v>
      </c>
      <c r="E13" s="177"/>
      <c r="F13" s="178">
        <v>55085</v>
      </c>
      <c r="G13" s="179"/>
      <c r="H13" s="165"/>
    </row>
    <row r="14" spans="1:8" x14ac:dyDescent="0.15">
      <c r="A14" s="166"/>
      <c r="B14" s="167"/>
      <c r="C14" s="168"/>
      <c r="D14" s="169">
        <v>26303</v>
      </c>
      <c r="E14" s="170"/>
      <c r="F14" s="171">
        <v>28493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0.62</v>
      </c>
      <c r="C19" s="180">
        <f>ROUND(VALUE(SUBSTITUTE(実質収支比率等に係る経年分析!G$48,"▲","-")),2)</f>
        <v>0.76</v>
      </c>
      <c r="D19" s="180">
        <f>ROUND(VALUE(SUBSTITUTE(実質収支比率等に係る経年分析!H$48,"▲","-")),2)</f>
        <v>0.68</v>
      </c>
      <c r="E19" s="180">
        <f>ROUND(VALUE(SUBSTITUTE(実質収支比率等に係る経年分析!I$48,"▲","-")),2)</f>
        <v>0.76</v>
      </c>
      <c r="F19" s="180">
        <f>ROUND(VALUE(SUBSTITUTE(実質収支比率等に係る経年分析!J$48,"▲","-")),2)</f>
        <v>1.04</v>
      </c>
    </row>
    <row r="20" spans="1:11" x14ac:dyDescent="0.15">
      <c r="A20" s="180" t="s">
        <v>55</v>
      </c>
      <c r="B20" s="180">
        <f>ROUND(VALUE(SUBSTITUTE(実質収支比率等に係る経年分析!F$47,"▲","-")),2)</f>
        <v>3.97</v>
      </c>
      <c r="C20" s="180">
        <f>ROUND(VALUE(SUBSTITUTE(実質収支比率等に係る経年分析!G$47,"▲","-")),2)</f>
        <v>3.47</v>
      </c>
      <c r="D20" s="180">
        <f>ROUND(VALUE(SUBSTITUTE(実質収支比率等に係る経年分析!H$47,"▲","-")),2)</f>
        <v>3.09</v>
      </c>
      <c r="E20" s="180">
        <f>ROUND(VALUE(SUBSTITUTE(実質収支比率等に係る経年分析!I$47,"▲","-")),2)</f>
        <v>2.91</v>
      </c>
      <c r="F20" s="180">
        <f>ROUND(VALUE(SUBSTITUTE(実質収支比率等に係る経年分析!J$47,"▲","-")),2)</f>
        <v>2.83</v>
      </c>
    </row>
    <row r="21" spans="1:11" x14ac:dyDescent="0.15">
      <c r="A21" s="180" t="s">
        <v>56</v>
      </c>
      <c r="B21" s="180">
        <f>IF(ISNUMBER(VALUE(SUBSTITUTE(実質収支比率等に係る経年分析!F$49,"▲","-"))),ROUND(VALUE(SUBSTITUTE(実質収支比率等に係る経年分析!F$49,"▲","-")),2),NA())</f>
        <v>-1.03</v>
      </c>
      <c r="C21" s="180">
        <f>IF(ISNUMBER(VALUE(SUBSTITUTE(実質収支比率等に係る経年分析!G$49,"▲","-"))),ROUND(VALUE(SUBSTITUTE(実質収支比率等に係る経年分析!G$49,"▲","-")),2),NA())</f>
        <v>0.19</v>
      </c>
      <c r="D21" s="180">
        <f>IF(ISNUMBER(VALUE(SUBSTITUTE(実質収支比率等に係る経年分析!H$49,"▲","-"))),ROUND(VALUE(SUBSTITUTE(実質収支比率等に係る経年分析!H$49,"▲","-")),2),NA())</f>
        <v>-0.46</v>
      </c>
      <c r="E21" s="180">
        <f>IF(ISNUMBER(VALUE(SUBSTITUTE(実質収支比率等に係る経年分析!I$49,"▲","-"))),ROUND(VALUE(SUBSTITUTE(実質収支比率等に係る経年分析!I$49,"▲","-")),2),NA())</f>
        <v>-0.1</v>
      </c>
      <c r="F21" s="180">
        <f>IF(ISNUMBER(VALUE(SUBSTITUTE(実質収支比率等に係る経年分析!J$49,"▲","-"))),ROUND(VALUE(SUBSTITUTE(実質収支比率等に係る経年分析!J$49,"▲","-")),2),NA())</f>
        <v>0.25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3.73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2.94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1.72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1.02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一般会計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0.51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0.56000000000000005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0.57999999999999996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0.41</v>
      </c>
    </row>
    <row r="30" spans="1:11" x14ac:dyDescent="0.15">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0.74</v>
      </c>
    </row>
    <row r="31" spans="1:11" x14ac:dyDescent="0.15">
      <c r="A31" s="181" t="str">
        <f>IF(連結実質赤字比率に係る赤字・黒字の構成分析!C$39="",NA(),連結実質赤字比率に係る赤字・黒字の構成分析!C$39)</f>
        <v>港湾整備特別会計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0.97</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1.57</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1.85</v>
      </c>
    </row>
    <row r="36" spans="1:16" x14ac:dyDescent="0.15">
      <c r="A36" s="181" t="str">
        <f>IF(連結実質赤字比率に係る赤字・黒字の構成分析!C$34="",NA(),連結実質赤字比率に係る赤字・黒字の構成分析!C$34)</f>
        <v>公営競技事業会計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57945</v>
      </c>
      <c r="E42" s="182"/>
      <c r="F42" s="182"/>
      <c r="G42" s="182">
        <f>'実質公債費比率（分子）の構造'!L$52</f>
        <v>58309</v>
      </c>
      <c r="H42" s="182"/>
      <c r="I42" s="182"/>
      <c r="J42" s="182">
        <f>'実質公債費比率（分子）の構造'!M$52</f>
        <v>56283</v>
      </c>
      <c r="K42" s="182"/>
      <c r="L42" s="182"/>
      <c r="M42" s="182">
        <f>'実質公債費比率（分子）の構造'!N$52</f>
        <v>56787</v>
      </c>
      <c r="N42" s="182"/>
      <c r="O42" s="182"/>
      <c r="P42" s="182">
        <f>'実質公債費比率（分子）の構造'!O$52</f>
        <v>54715</v>
      </c>
    </row>
    <row r="43" spans="1:16" x14ac:dyDescent="0.15">
      <c r="A43" s="182" t="s">
        <v>64</v>
      </c>
      <c r="B43" s="182">
        <f>'実質公債費比率（分子）の構造'!K$51</f>
        <v>6</v>
      </c>
      <c r="C43" s="182"/>
      <c r="D43" s="182"/>
      <c r="E43" s="182">
        <f>'実質公債費比率（分子）の構造'!L$51</f>
        <v>7</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211</v>
      </c>
      <c r="C44" s="182"/>
      <c r="D44" s="182"/>
      <c r="E44" s="182">
        <f>'実質公債費比率（分子）の構造'!L$50</f>
        <v>211</v>
      </c>
      <c r="F44" s="182"/>
      <c r="G44" s="182"/>
      <c r="H44" s="182">
        <f>'実質公債費比率（分子）の構造'!M$50</f>
        <v>211</v>
      </c>
      <c r="I44" s="182"/>
      <c r="J44" s="182"/>
      <c r="K44" s="182">
        <f>'実質公債費比率（分子）の構造'!N$50</f>
        <v>211</v>
      </c>
      <c r="L44" s="182"/>
      <c r="M44" s="182"/>
      <c r="N44" s="182">
        <f>'実質公債費比率（分子）の構造'!O$50</f>
        <v>211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7231</v>
      </c>
      <c r="C46" s="182"/>
      <c r="D46" s="182"/>
      <c r="E46" s="182">
        <f>'実質公債費比率（分子）の構造'!L$48</f>
        <v>6917</v>
      </c>
      <c r="F46" s="182"/>
      <c r="G46" s="182"/>
      <c r="H46" s="182">
        <f>'実質公債費比率（分子）の構造'!M$48</f>
        <v>6761</v>
      </c>
      <c r="I46" s="182"/>
      <c r="J46" s="182"/>
      <c r="K46" s="182">
        <f>'実質公債費比率（分子）の構造'!N$48</f>
        <v>5616</v>
      </c>
      <c r="L46" s="182"/>
      <c r="M46" s="182"/>
      <c r="N46" s="182">
        <f>'実質公債費比率（分子）の構造'!O$48</f>
        <v>5570</v>
      </c>
      <c r="O46" s="182"/>
      <c r="P46" s="182"/>
    </row>
    <row r="47" spans="1:16" x14ac:dyDescent="0.15">
      <c r="A47" s="182" t="s">
        <v>68</v>
      </c>
      <c r="B47" s="182">
        <f>'実質公債費比率（分子）の構造'!K$47</f>
        <v>34660</v>
      </c>
      <c r="C47" s="182"/>
      <c r="D47" s="182"/>
      <c r="E47" s="182">
        <f>'実質公債費比率（分子）の構造'!L$47</f>
        <v>34927</v>
      </c>
      <c r="F47" s="182"/>
      <c r="G47" s="182"/>
      <c r="H47" s="182">
        <f>'実質公債費比率（分子）の構造'!M$47</f>
        <v>34859</v>
      </c>
      <c r="I47" s="182"/>
      <c r="J47" s="182"/>
      <c r="K47" s="182">
        <f>'実質公債費比率（分子）の構造'!N$47</f>
        <v>34690</v>
      </c>
      <c r="L47" s="182"/>
      <c r="M47" s="182"/>
      <c r="N47" s="182">
        <f>'実質公債費比率（分子）の構造'!O$47</f>
        <v>34444</v>
      </c>
      <c r="O47" s="182"/>
      <c r="P47" s="182"/>
    </row>
    <row r="48" spans="1:16" x14ac:dyDescent="0.15">
      <c r="A48" s="182" t="s">
        <v>69</v>
      </c>
      <c r="B48" s="182">
        <f>'実質公債費比率（分子）の構造'!K$46</f>
        <v>7016</v>
      </c>
      <c r="C48" s="182"/>
      <c r="D48" s="182"/>
      <c r="E48" s="182">
        <f>'実質公債費比率（分子）の構造'!L$46</f>
        <v>4111</v>
      </c>
      <c r="F48" s="182"/>
      <c r="G48" s="182"/>
      <c r="H48" s="182">
        <f>'実質公債費比率（分子）の構造'!M$46</f>
        <v>5841</v>
      </c>
      <c r="I48" s="182"/>
      <c r="J48" s="182"/>
      <c r="K48" s="182">
        <f>'実質公債費比率（分子）の構造'!N$46</f>
        <v>5787</v>
      </c>
      <c r="L48" s="182"/>
      <c r="M48" s="182"/>
      <c r="N48" s="182">
        <f>'実質公債費比率（分子）の構造'!O$46</f>
        <v>5608</v>
      </c>
      <c r="O48" s="182"/>
      <c r="P48" s="182"/>
    </row>
    <row r="49" spans="1:16" x14ac:dyDescent="0.15">
      <c r="A49" s="182" t="s">
        <v>70</v>
      </c>
      <c r="B49" s="182">
        <f>'実質公債費比率（分子）の構造'!K$45</f>
        <v>37703</v>
      </c>
      <c r="C49" s="182"/>
      <c r="D49" s="182"/>
      <c r="E49" s="182">
        <f>'実質公債費比率（分子）の構造'!L$45</f>
        <v>33941</v>
      </c>
      <c r="F49" s="182"/>
      <c r="G49" s="182"/>
      <c r="H49" s="182">
        <f>'実質公債費比率（分子）の構造'!M$45</f>
        <v>33682</v>
      </c>
      <c r="I49" s="182"/>
      <c r="J49" s="182"/>
      <c r="K49" s="182">
        <f>'実質公債費比率（分子）の構造'!N$45</f>
        <v>35007</v>
      </c>
      <c r="L49" s="182"/>
      <c r="M49" s="182"/>
      <c r="N49" s="182">
        <f>'実質公債費比率（分子）の構造'!O$45</f>
        <v>36590</v>
      </c>
      <c r="O49" s="182"/>
      <c r="P49" s="182"/>
    </row>
    <row r="50" spans="1:16" x14ac:dyDescent="0.15">
      <c r="A50" s="182" t="s">
        <v>71</v>
      </c>
      <c r="B50" s="182" t="e">
        <f>NA()</f>
        <v>#N/A</v>
      </c>
      <c r="C50" s="182">
        <f>IF(ISNUMBER('実質公債費比率（分子）の構造'!K$53),'実質公債費比率（分子）の構造'!K$53,NA())</f>
        <v>28882</v>
      </c>
      <c r="D50" s="182" t="e">
        <f>NA()</f>
        <v>#N/A</v>
      </c>
      <c r="E50" s="182" t="e">
        <f>NA()</f>
        <v>#N/A</v>
      </c>
      <c r="F50" s="182">
        <f>IF(ISNUMBER('実質公債費比率（分子）の構造'!L$53),'実質公債費比率（分子）の構造'!L$53,NA())</f>
        <v>21805</v>
      </c>
      <c r="G50" s="182" t="e">
        <f>NA()</f>
        <v>#N/A</v>
      </c>
      <c r="H50" s="182" t="e">
        <f>NA()</f>
        <v>#N/A</v>
      </c>
      <c r="I50" s="182">
        <f>IF(ISNUMBER('実質公債費比率（分子）の構造'!M$53),'実質公債費比率（分子）の構造'!M$53,NA())</f>
        <v>25071</v>
      </c>
      <c r="J50" s="182" t="e">
        <f>NA()</f>
        <v>#N/A</v>
      </c>
      <c r="K50" s="182" t="e">
        <f>NA()</f>
        <v>#N/A</v>
      </c>
      <c r="L50" s="182">
        <f>IF(ISNUMBER('実質公債費比率（分子）の構造'!N$53),'実質公債費比率（分子）の構造'!N$53,NA())</f>
        <v>24524</v>
      </c>
      <c r="M50" s="182" t="e">
        <f>NA()</f>
        <v>#N/A</v>
      </c>
      <c r="N50" s="182" t="e">
        <f>NA()</f>
        <v>#N/A</v>
      </c>
      <c r="O50" s="182">
        <f>IF(ISNUMBER('実質公債費比率（分子）の構造'!O$53),'実質公債費比率（分子）の構造'!O$53,NA())</f>
        <v>27708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513677</v>
      </c>
      <c r="E56" s="181"/>
      <c r="F56" s="181"/>
      <c r="G56" s="181">
        <f>'将来負担比率（分子）の構造'!J$52</f>
        <v>524488</v>
      </c>
      <c r="H56" s="181"/>
      <c r="I56" s="181"/>
      <c r="J56" s="181">
        <f>'将来負担比率（分子）の構造'!K$52</f>
        <v>534851</v>
      </c>
      <c r="K56" s="181"/>
      <c r="L56" s="181"/>
      <c r="M56" s="181">
        <f>'将来負担比率（分子）の構造'!L$52</f>
        <v>547605</v>
      </c>
      <c r="N56" s="181"/>
      <c r="O56" s="181"/>
      <c r="P56" s="181">
        <f>'将来負担比率（分子）の構造'!M$52</f>
        <v>553133</v>
      </c>
    </row>
    <row r="57" spans="1:16" x14ac:dyDescent="0.15">
      <c r="A57" s="181" t="s">
        <v>42</v>
      </c>
      <c r="B57" s="181"/>
      <c r="C57" s="181"/>
      <c r="D57" s="181">
        <f>'将来負担比率（分子）の構造'!I$51</f>
        <v>177239</v>
      </c>
      <c r="E57" s="181"/>
      <c r="F57" s="181"/>
      <c r="G57" s="181">
        <f>'将来負担比率（分子）の構造'!J$51</f>
        <v>174150</v>
      </c>
      <c r="H57" s="181"/>
      <c r="I57" s="181"/>
      <c r="J57" s="181">
        <f>'将来負担比率（分子）の構造'!K$51</f>
        <v>185575</v>
      </c>
      <c r="K57" s="181"/>
      <c r="L57" s="181"/>
      <c r="M57" s="181">
        <f>'将来負担比率（分子）の構造'!L$51</f>
        <v>189826</v>
      </c>
      <c r="N57" s="181"/>
      <c r="O57" s="181"/>
      <c r="P57" s="181">
        <f>'将来負担比率（分子）の構造'!M$51</f>
        <v>191652</v>
      </c>
    </row>
    <row r="58" spans="1:16" x14ac:dyDescent="0.15">
      <c r="A58" s="181" t="s">
        <v>41</v>
      </c>
      <c r="B58" s="181"/>
      <c r="C58" s="181"/>
      <c r="D58" s="181">
        <f>'将来負担比率（分子）の構造'!I$50</f>
        <v>157937</v>
      </c>
      <c r="E58" s="181"/>
      <c r="F58" s="181"/>
      <c r="G58" s="181">
        <f>'将来負担比率（分子）の構造'!J$50</f>
        <v>160568</v>
      </c>
      <c r="H58" s="181"/>
      <c r="I58" s="181"/>
      <c r="J58" s="181">
        <f>'将来負担比率（分子）の構造'!K$50</f>
        <v>172727</v>
      </c>
      <c r="K58" s="181"/>
      <c r="L58" s="181"/>
      <c r="M58" s="181">
        <f>'将来負担比率（分子）の構造'!L$50</f>
        <v>184818</v>
      </c>
      <c r="N58" s="181"/>
      <c r="O58" s="181"/>
      <c r="P58" s="181">
        <f>'将来負担比率（分子）の構造'!M$50</f>
        <v>196291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2752</v>
      </c>
      <c r="C61" s="181"/>
      <c r="D61" s="181"/>
      <c r="E61" s="181">
        <f>'将来負担比率（分子）の構造'!J$46</f>
        <v>2128</v>
      </c>
      <c r="F61" s="181"/>
      <c r="G61" s="181"/>
      <c r="H61" s="181">
        <f>'将来負担比率（分子）の構造'!K$46</f>
        <v>853</v>
      </c>
      <c r="I61" s="181"/>
      <c r="J61" s="181"/>
      <c r="K61" s="181">
        <f>'将来負担比率（分子）の構造'!L$46</f>
        <v>2891</v>
      </c>
      <c r="L61" s="181"/>
      <c r="M61" s="181"/>
      <c r="N61" s="181">
        <f>'将来負担比率（分子）の構造'!M$46</f>
        <v>1867</v>
      </c>
      <c r="O61" s="181"/>
      <c r="P61" s="181"/>
    </row>
    <row r="62" spans="1:16" x14ac:dyDescent="0.15">
      <c r="A62" s="181" t="s">
        <v>35</v>
      </c>
      <c r="B62" s="181">
        <f>'将来負担比率（分子）の構造'!I$45</f>
        <v>54449</v>
      </c>
      <c r="C62" s="181"/>
      <c r="D62" s="181"/>
      <c r="E62" s="181">
        <f>'将来負担比率（分子）の構造'!J$45</f>
        <v>86703</v>
      </c>
      <c r="F62" s="181"/>
      <c r="G62" s="181"/>
      <c r="H62" s="181">
        <f>'将来負担比率（分子）の構造'!K$45</f>
        <v>80023</v>
      </c>
      <c r="I62" s="181"/>
      <c r="J62" s="181"/>
      <c r="K62" s="181">
        <f>'将来負担比率（分子）の構造'!L$45</f>
        <v>76790</v>
      </c>
      <c r="L62" s="181"/>
      <c r="M62" s="181"/>
      <c r="N62" s="181">
        <f>'将来負担比率（分子）の構造'!M$45</f>
        <v>74163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77471</v>
      </c>
      <c r="C64" s="181"/>
      <c r="D64" s="181"/>
      <c r="E64" s="181">
        <f>'将来負担比率（分子）の構造'!J$43</f>
        <v>76297</v>
      </c>
      <c r="F64" s="181"/>
      <c r="G64" s="181"/>
      <c r="H64" s="181">
        <f>'将来負担比率（分子）の構造'!K$43</f>
        <v>81223</v>
      </c>
      <c r="I64" s="181"/>
      <c r="J64" s="181"/>
      <c r="K64" s="181">
        <f>'将来負担比率（分子）の構造'!L$43</f>
        <v>69970</v>
      </c>
      <c r="L64" s="181"/>
      <c r="M64" s="181"/>
      <c r="N64" s="181">
        <f>'将来負担比率（分子）の構造'!M$43</f>
        <v>61841</v>
      </c>
      <c r="O64" s="181"/>
      <c r="P64" s="181"/>
    </row>
    <row r="65" spans="1:16" x14ac:dyDescent="0.15">
      <c r="A65" s="181" t="s">
        <v>32</v>
      </c>
      <c r="B65" s="181">
        <f>'将来負担比率（分子）の構造'!I$42</f>
        <v>1996</v>
      </c>
      <c r="C65" s="181"/>
      <c r="D65" s="181"/>
      <c r="E65" s="181">
        <f>'将来負担比率（分子）の構造'!J$42</f>
        <v>1785</v>
      </c>
      <c r="F65" s="181"/>
      <c r="G65" s="181"/>
      <c r="H65" s="181">
        <f>'将来負担比率（分子）の構造'!K$42</f>
        <v>1574</v>
      </c>
      <c r="I65" s="181"/>
      <c r="J65" s="181"/>
      <c r="K65" s="181">
        <f>'将来負担比率（分子）の構造'!L$42</f>
        <v>1363</v>
      </c>
      <c r="L65" s="181"/>
      <c r="M65" s="181"/>
      <c r="N65" s="181">
        <f>'将来負担比率（分子）の構造'!M$42</f>
        <v>1152</v>
      </c>
      <c r="O65" s="181"/>
      <c r="P65" s="181"/>
    </row>
    <row r="66" spans="1:16" x14ac:dyDescent="0.15">
      <c r="A66" s="181" t="s">
        <v>31</v>
      </c>
      <c r="B66" s="181">
        <f>'将来負担比率（分子）の構造'!I$41</f>
        <v>1096357</v>
      </c>
      <c r="C66" s="181"/>
      <c r="D66" s="181"/>
      <c r="E66" s="181">
        <f>'将来負担比率（分子）の構造'!J$41</f>
        <v>1113235</v>
      </c>
      <c r="F66" s="181"/>
      <c r="G66" s="181"/>
      <c r="H66" s="181">
        <f>'将来負担比率（分子）の構造'!K$41</f>
        <v>1142443</v>
      </c>
      <c r="I66" s="181"/>
      <c r="J66" s="181"/>
      <c r="K66" s="181">
        <f>'将来負担比率（分子）の構造'!L$41</f>
        <v>1182941</v>
      </c>
      <c r="L66" s="181"/>
      <c r="M66" s="181"/>
      <c r="N66" s="181">
        <f>'将来負担比率（分子）の構造'!M$41</f>
        <v>1199143</v>
      </c>
      <c r="O66" s="181"/>
      <c r="P66" s="181"/>
    </row>
    <row r="67" spans="1:16" x14ac:dyDescent="0.15">
      <c r="A67" s="181" t="s">
        <v>75</v>
      </c>
      <c r="B67" s="181" t="e">
        <f>NA()</f>
        <v>#N/A</v>
      </c>
      <c r="C67" s="181">
        <f>IF(ISNUMBER('将来負担比率（分子）の構造'!I$53), IF('将来負担比率（分子）の構造'!I$53 &lt; 0, 0, '将来負担比率（分子）の構造'!I$53), NA())</f>
        <v>384172</v>
      </c>
      <c r="D67" s="181" t="e">
        <f>NA()</f>
        <v>#N/A</v>
      </c>
      <c r="E67" s="181" t="e">
        <f>NA()</f>
        <v>#N/A</v>
      </c>
      <c r="F67" s="181">
        <f>IF(ISNUMBER('将来負担比率（分子）の構造'!J$53), IF('将来負担比率（分子）の構造'!J$53 &lt; 0, 0, '将来負担比率（分子）の構造'!J$53), NA())</f>
        <v>420942</v>
      </c>
      <c r="G67" s="181" t="e">
        <f>NA()</f>
        <v>#N/A</v>
      </c>
      <c r="H67" s="181" t="e">
        <f>NA()</f>
        <v>#N/A</v>
      </c>
      <c r="I67" s="181">
        <f>IF(ISNUMBER('将来負担比率（分子）の構造'!K$53), IF('将来負担比率（分子）の構造'!K$53 &lt; 0, 0, '将来負担比率（分子）の構造'!K$53), NA())</f>
        <v>412963</v>
      </c>
      <c r="J67" s="181" t="e">
        <f>NA()</f>
        <v>#N/A</v>
      </c>
      <c r="K67" s="181" t="e">
        <f>NA()</f>
        <v>#N/A</v>
      </c>
      <c r="L67" s="181">
        <f>IF(ISNUMBER('将来負担比率（分子）の構造'!L$53), IF('将来負担比率（分子）の構造'!L$53 &lt; 0, 0, '将来負担比率（分子）の構造'!L$53), NA())</f>
        <v>411707</v>
      </c>
      <c r="M67" s="181" t="e">
        <f>NA()</f>
        <v>#N/A</v>
      </c>
      <c r="N67" s="181" t="e">
        <f>NA()</f>
        <v>#N/A</v>
      </c>
      <c r="O67" s="181">
        <f>IF(ISNUMBER('将来負担比率（分子）の構造'!M$53), IF('将来負担比率（分子）の構造'!M$53 &lt; 0, 0, '将来負担比率（分子）の構造'!M$53), NA())</f>
        <v>397089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8636</v>
      </c>
      <c r="C72" s="185">
        <f>基金残高に係る経年分析!G55</f>
        <v>8123</v>
      </c>
      <c r="D72" s="185">
        <f>基金残高に係る経年分析!H55</f>
        <v>8025</v>
      </c>
    </row>
    <row r="73" spans="1:16" x14ac:dyDescent="0.15">
      <c r="A73" s="184" t="s">
        <v>78</v>
      </c>
      <c r="B73" s="185">
        <f>基金残高に係る経年分析!F56</f>
        <v>12388</v>
      </c>
      <c r="C73" s="185">
        <f>基金残高に係る経年分析!G56</f>
        <v>12107</v>
      </c>
      <c r="D73" s="185">
        <f>基金残高に係る経年分析!H56</f>
        <v>10874</v>
      </c>
    </row>
    <row r="74" spans="1:16" x14ac:dyDescent="0.15">
      <c r="A74" s="184" t="s">
        <v>79</v>
      </c>
      <c r="B74" s="185">
        <f>基金残高に係る経年分析!F57</f>
        <v>17765</v>
      </c>
      <c r="C74" s="185">
        <f>基金残高に係る経年分析!G57</f>
        <v>16474</v>
      </c>
      <c r="D74" s="185">
        <f>基金残高に係る経年分析!H57</f>
        <v>16889</v>
      </c>
    </row>
  </sheetData>
  <sheetProtection algorithmName="SHA-512" hashValue="prnoWUgsyYKhCdMww7UMO0DOVkXsr3XuJ24MarObhN98e/iRNr44lB7UaekUj4b6EOKHsy+Ia0EvQMej4XiRuQ==" saltValue="sVIBUcy0szqzwD+jfs5C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174595776</v>
      </c>
      <c r="S5" s="637"/>
      <c r="T5" s="637"/>
      <c r="U5" s="637"/>
      <c r="V5" s="637"/>
      <c r="W5" s="637"/>
      <c r="X5" s="637"/>
      <c r="Y5" s="638"/>
      <c r="Z5" s="639">
        <v>25.6</v>
      </c>
      <c r="AA5" s="639"/>
      <c r="AB5" s="639"/>
      <c r="AC5" s="639"/>
      <c r="AD5" s="640">
        <v>161599009</v>
      </c>
      <c r="AE5" s="640"/>
      <c r="AF5" s="640"/>
      <c r="AG5" s="640"/>
      <c r="AH5" s="640"/>
      <c r="AI5" s="640"/>
      <c r="AJ5" s="640"/>
      <c r="AK5" s="640"/>
      <c r="AL5" s="641">
        <v>62.5</v>
      </c>
      <c r="AM5" s="642"/>
      <c r="AN5" s="642"/>
      <c r="AO5" s="643"/>
      <c r="AP5" s="633" t="s">
        <v>228</v>
      </c>
      <c r="AQ5" s="634"/>
      <c r="AR5" s="634"/>
      <c r="AS5" s="634"/>
      <c r="AT5" s="634"/>
      <c r="AU5" s="634"/>
      <c r="AV5" s="634"/>
      <c r="AW5" s="634"/>
      <c r="AX5" s="634"/>
      <c r="AY5" s="634"/>
      <c r="AZ5" s="634"/>
      <c r="BA5" s="634"/>
      <c r="BB5" s="634"/>
      <c r="BC5" s="634"/>
      <c r="BD5" s="634"/>
      <c r="BE5" s="634"/>
      <c r="BF5" s="635"/>
      <c r="BG5" s="647">
        <v>154403841</v>
      </c>
      <c r="BH5" s="648"/>
      <c r="BI5" s="648"/>
      <c r="BJ5" s="648"/>
      <c r="BK5" s="648"/>
      <c r="BL5" s="648"/>
      <c r="BM5" s="648"/>
      <c r="BN5" s="649"/>
      <c r="BO5" s="650">
        <v>88.4</v>
      </c>
      <c r="BP5" s="650"/>
      <c r="BQ5" s="650"/>
      <c r="BR5" s="650"/>
      <c r="BS5" s="651">
        <v>1432381</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3031359</v>
      </c>
      <c r="S6" s="648"/>
      <c r="T6" s="648"/>
      <c r="U6" s="648"/>
      <c r="V6" s="648"/>
      <c r="W6" s="648"/>
      <c r="X6" s="648"/>
      <c r="Y6" s="649"/>
      <c r="Z6" s="650">
        <v>0.4</v>
      </c>
      <c r="AA6" s="650"/>
      <c r="AB6" s="650"/>
      <c r="AC6" s="650"/>
      <c r="AD6" s="651">
        <v>3031359</v>
      </c>
      <c r="AE6" s="651"/>
      <c r="AF6" s="651"/>
      <c r="AG6" s="651"/>
      <c r="AH6" s="651"/>
      <c r="AI6" s="651"/>
      <c r="AJ6" s="651"/>
      <c r="AK6" s="651"/>
      <c r="AL6" s="652">
        <v>1.2</v>
      </c>
      <c r="AM6" s="653"/>
      <c r="AN6" s="653"/>
      <c r="AO6" s="654"/>
      <c r="AP6" s="644" t="s">
        <v>233</v>
      </c>
      <c r="AQ6" s="645"/>
      <c r="AR6" s="645"/>
      <c r="AS6" s="645"/>
      <c r="AT6" s="645"/>
      <c r="AU6" s="645"/>
      <c r="AV6" s="645"/>
      <c r="AW6" s="645"/>
      <c r="AX6" s="645"/>
      <c r="AY6" s="645"/>
      <c r="AZ6" s="645"/>
      <c r="BA6" s="645"/>
      <c r="BB6" s="645"/>
      <c r="BC6" s="645"/>
      <c r="BD6" s="645"/>
      <c r="BE6" s="645"/>
      <c r="BF6" s="646"/>
      <c r="BG6" s="647">
        <v>154403841</v>
      </c>
      <c r="BH6" s="648"/>
      <c r="BI6" s="648"/>
      <c r="BJ6" s="648"/>
      <c r="BK6" s="648"/>
      <c r="BL6" s="648"/>
      <c r="BM6" s="648"/>
      <c r="BN6" s="649"/>
      <c r="BO6" s="650">
        <v>88.4</v>
      </c>
      <c r="BP6" s="650"/>
      <c r="BQ6" s="650"/>
      <c r="BR6" s="650"/>
      <c r="BS6" s="651">
        <v>1432381</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1572004</v>
      </c>
      <c r="CS6" s="648"/>
      <c r="CT6" s="648"/>
      <c r="CU6" s="648"/>
      <c r="CV6" s="648"/>
      <c r="CW6" s="648"/>
      <c r="CX6" s="648"/>
      <c r="CY6" s="649"/>
      <c r="CZ6" s="641">
        <v>0.2</v>
      </c>
      <c r="DA6" s="642"/>
      <c r="DB6" s="642"/>
      <c r="DC6" s="661"/>
      <c r="DD6" s="656" t="s">
        <v>129</v>
      </c>
      <c r="DE6" s="648"/>
      <c r="DF6" s="648"/>
      <c r="DG6" s="648"/>
      <c r="DH6" s="648"/>
      <c r="DI6" s="648"/>
      <c r="DJ6" s="648"/>
      <c r="DK6" s="648"/>
      <c r="DL6" s="648"/>
      <c r="DM6" s="648"/>
      <c r="DN6" s="648"/>
      <c r="DO6" s="648"/>
      <c r="DP6" s="649"/>
      <c r="DQ6" s="656">
        <v>1571877</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85086</v>
      </c>
      <c r="S7" s="648"/>
      <c r="T7" s="648"/>
      <c r="U7" s="648"/>
      <c r="V7" s="648"/>
      <c r="W7" s="648"/>
      <c r="X7" s="648"/>
      <c r="Y7" s="649"/>
      <c r="Z7" s="650">
        <v>0</v>
      </c>
      <c r="AA7" s="650"/>
      <c r="AB7" s="650"/>
      <c r="AC7" s="650"/>
      <c r="AD7" s="651">
        <v>85086</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74951662</v>
      </c>
      <c r="BH7" s="648"/>
      <c r="BI7" s="648"/>
      <c r="BJ7" s="648"/>
      <c r="BK7" s="648"/>
      <c r="BL7" s="648"/>
      <c r="BM7" s="648"/>
      <c r="BN7" s="649"/>
      <c r="BO7" s="650">
        <v>42.9</v>
      </c>
      <c r="BP7" s="650"/>
      <c r="BQ7" s="650"/>
      <c r="BR7" s="650"/>
      <c r="BS7" s="651">
        <v>1432381</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133491397</v>
      </c>
      <c r="CS7" s="648"/>
      <c r="CT7" s="648"/>
      <c r="CU7" s="648"/>
      <c r="CV7" s="648"/>
      <c r="CW7" s="648"/>
      <c r="CX7" s="648"/>
      <c r="CY7" s="649"/>
      <c r="CZ7" s="650">
        <v>19.7</v>
      </c>
      <c r="DA7" s="650"/>
      <c r="DB7" s="650"/>
      <c r="DC7" s="650"/>
      <c r="DD7" s="656">
        <v>1200678</v>
      </c>
      <c r="DE7" s="648"/>
      <c r="DF7" s="648"/>
      <c r="DG7" s="648"/>
      <c r="DH7" s="648"/>
      <c r="DI7" s="648"/>
      <c r="DJ7" s="648"/>
      <c r="DK7" s="648"/>
      <c r="DL7" s="648"/>
      <c r="DM7" s="648"/>
      <c r="DN7" s="648"/>
      <c r="DO7" s="648"/>
      <c r="DP7" s="649"/>
      <c r="DQ7" s="656">
        <v>31768734</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426774</v>
      </c>
      <c r="S8" s="648"/>
      <c r="T8" s="648"/>
      <c r="U8" s="648"/>
      <c r="V8" s="648"/>
      <c r="W8" s="648"/>
      <c r="X8" s="648"/>
      <c r="Y8" s="649"/>
      <c r="Z8" s="650">
        <v>0.1</v>
      </c>
      <c r="AA8" s="650"/>
      <c r="AB8" s="650"/>
      <c r="AC8" s="650"/>
      <c r="AD8" s="651">
        <v>426774</v>
      </c>
      <c r="AE8" s="651"/>
      <c r="AF8" s="651"/>
      <c r="AG8" s="651"/>
      <c r="AH8" s="651"/>
      <c r="AI8" s="651"/>
      <c r="AJ8" s="651"/>
      <c r="AK8" s="651"/>
      <c r="AL8" s="652">
        <v>0.2</v>
      </c>
      <c r="AM8" s="653"/>
      <c r="AN8" s="653"/>
      <c r="AO8" s="654"/>
      <c r="AP8" s="644" t="s">
        <v>239</v>
      </c>
      <c r="AQ8" s="645"/>
      <c r="AR8" s="645"/>
      <c r="AS8" s="645"/>
      <c r="AT8" s="645"/>
      <c r="AU8" s="645"/>
      <c r="AV8" s="645"/>
      <c r="AW8" s="645"/>
      <c r="AX8" s="645"/>
      <c r="AY8" s="645"/>
      <c r="AZ8" s="645"/>
      <c r="BA8" s="645"/>
      <c r="BB8" s="645"/>
      <c r="BC8" s="645"/>
      <c r="BD8" s="645"/>
      <c r="BE8" s="645"/>
      <c r="BF8" s="646"/>
      <c r="BG8" s="647">
        <v>1540422</v>
      </c>
      <c r="BH8" s="648"/>
      <c r="BI8" s="648"/>
      <c r="BJ8" s="648"/>
      <c r="BK8" s="648"/>
      <c r="BL8" s="648"/>
      <c r="BM8" s="648"/>
      <c r="BN8" s="649"/>
      <c r="BO8" s="650">
        <v>0.9</v>
      </c>
      <c r="BP8" s="650"/>
      <c r="BQ8" s="650"/>
      <c r="BR8" s="650"/>
      <c r="BS8" s="656" t="s">
        <v>129</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211689762</v>
      </c>
      <c r="CS8" s="648"/>
      <c r="CT8" s="648"/>
      <c r="CU8" s="648"/>
      <c r="CV8" s="648"/>
      <c r="CW8" s="648"/>
      <c r="CX8" s="648"/>
      <c r="CY8" s="649"/>
      <c r="CZ8" s="650">
        <v>31.3</v>
      </c>
      <c r="DA8" s="650"/>
      <c r="DB8" s="650"/>
      <c r="DC8" s="650"/>
      <c r="DD8" s="656">
        <v>2010472</v>
      </c>
      <c r="DE8" s="648"/>
      <c r="DF8" s="648"/>
      <c r="DG8" s="648"/>
      <c r="DH8" s="648"/>
      <c r="DI8" s="648"/>
      <c r="DJ8" s="648"/>
      <c r="DK8" s="648"/>
      <c r="DL8" s="648"/>
      <c r="DM8" s="648"/>
      <c r="DN8" s="648"/>
      <c r="DO8" s="648"/>
      <c r="DP8" s="649"/>
      <c r="DQ8" s="656">
        <v>97757362</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555570</v>
      </c>
      <c r="S9" s="648"/>
      <c r="T9" s="648"/>
      <c r="U9" s="648"/>
      <c r="V9" s="648"/>
      <c r="W9" s="648"/>
      <c r="X9" s="648"/>
      <c r="Y9" s="649"/>
      <c r="Z9" s="650">
        <v>0.1</v>
      </c>
      <c r="AA9" s="650"/>
      <c r="AB9" s="650"/>
      <c r="AC9" s="650"/>
      <c r="AD9" s="651">
        <v>555570</v>
      </c>
      <c r="AE9" s="651"/>
      <c r="AF9" s="651"/>
      <c r="AG9" s="651"/>
      <c r="AH9" s="651"/>
      <c r="AI9" s="651"/>
      <c r="AJ9" s="651"/>
      <c r="AK9" s="651"/>
      <c r="AL9" s="652">
        <v>0.2</v>
      </c>
      <c r="AM9" s="653"/>
      <c r="AN9" s="653"/>
      <c r="AO9" s="654"/>
      <c r="AP9" s="644" t="s">
        <v>242</v>
      </c>
      <c r="AQ9" s="645"/>
      <c r="AR9" s="645"/>
      <c r="AS9" s="645"/>
      <c r="AT9" s="645"/>
      <c r="AU9" s="645"/>
      <c r="AV9" s="645"/>
      <c r="AW9" s="645"/>
      <c r="AX9" s="645"/>
      <c r="AY9" s="645"/>
      <c r="AZ9" s="645"/>
      <c r="BA9" s="645"/>
      <c r="BB9" s="645"/>
      <c r="BC9" s="645"/>
      <c r="BD9" s="645"/>
      <c r="BE9" s="645"/>
      <c r="BF9" s="646"/>
      <c r="BG9" s="647">
        <v>62925218</v>
      </c>
      <c r="BH9" s="648"/>
      <c r="BI9" s="648"/>
      <c r="BJ9" s="648"/>
      <c r="BK9" s="648"/>
      <c r="BL9" s="648"/>
      <c r="BM9" s="648"/>
      <c r="BN9" s="649"/>
      <c r="BO9" s="650">
        <v>36</v>
      </c>
      <c r="BP9" s="650"/>
      <c r="BQ9" s="650"/>
      <c r="BR9" s="650"/>
      <c r="BS9" s="656" t="s">
        <v>243</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37121788</v>
      </c>
      <c r="CS9" s="648"/>
      <c r="CT9" s="648"/>
      <c r="CU9" s="648"/>
      <c r="CV9" s="648"/>
      <c r="CW9" s="648"/>
      <c r="CX9" s="648"/>
      <c r="CY9" s="649"/>
      <c r="CZ9" s="650">
        <v>5.5</v>
      </c>
      <c r="DA9" s="650"/>
      <c r="DB9" s="650"/>
      <c r="DC9" s="650"/>
      <c r="DD9" s="656">
        <v>3928271</v>
      </c>
      <c r="DE9" s="648"/>
      <c r="DF9" s="648"/>
      <c r="DG9" s="648"/>
      <c r="DH9" s="648"/>
      <c r="DI9" s="648"/>
      <c r="DJ9" s="648"/>
      <c r="DK9" s="648"/>
      <c r="DL9" s="648"/>
      <c r="DM9" s="648"/>
      <c r="DN9" s="648"/>
      <c r="DO9" s="648"/>
      <c r="DP9" s="649"/>
      <c r="DQ9" s="656">
        <v>22680950</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v>146736</v>
      </c>
      <c r="S10" s="648"/>
      <c r="T10" s="648"/>
      <c r="U10" s="648"/>
      <c r="V10" s="648"/>
      <c r="W10" s="648"/>
      <c r="X10" s="648"/>
      <c r="Y10" s="649"/>
      <c r="Z10" s="650">
        <v>0</v>
      </c>
      <c r="AA10" s="650"/>
      <c r="AB10" s="650"/>
      <c r="AC10" s="650"/>
      <c r="AD10" s="651">
        <v>146736</v>
      </c>
      <c r="AE10" s="651"/>
      <c r="AF10" s="651"/>
      <c r="AG10" s="651"/>
      <c r="AH10" s="651"/>
      <c r="AI10" s="651"/>
      <c r="AJ10" s="651"/>
      <c r="AK10" s="651"/>
      <c r="AL10" s="652">
        <v>0.1</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3512318</v>
      </c>
      <c r="BH10" s="648"/>
      <c r="BI10" s="648"/>
      <c r="BJ10" s="648"/>
      <c r="BK10" s="648"/>
      <c r="BL10" s="648"/>
      <c r="BM10" s="648"/>
      <c r="BN10" s="649"/>
      <c r="BO10" s="650">
        <v>2</v>
      </c>
      <c r="BP10" s="650"/>
      <c r="BQ10" s="650"/>
      <c r="BR10" s="650"/>
      <c r="BS10" s="656">
        <v>574823</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505095</v>
      </c>
      <c r="CS10" s="648"/>
      <c r="CT10" s="648"/>
      <c r="CU10" s="648"/>
      <c r="CV10" s="648"/>
      <c r="CW10" s="648"/>
      <c r="CX10" s="648"/>
      <c r="CY10" s="649"/>
      <c r="CZ10" s="650">
        <v>0.1</v>
      </c>
      <c r="DA10" s="650"/>
      <c r="DB10" s="650"/>
      <c r="DC10" s="650"/>
      <c r="DD10" s="656" t="s">
        <v>243</v>
      </c>
      <c r="DE10" s="648"/>
      <c r="DF10" s="648"/>
      <c r="DG10" s="648"/>
      <c r="DH10" s="648"/>
      <c r="DI10" s="648"/>
      <c r="DJ10" s="648"/>
      <c r="DK10" s="648"/>
      <c r="DL10" s="648"/>
      <c r="DM10" s="648"/>
      <c r="DN10" s="648"/>
      <c r="DO10" s="648"/>
      <c r="DP10" s="649"/>
      <c r="DQ10" s="656">
        <v>388992</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20975410</v>
      </c>
      <c r="S11" s="648"/>
      <c r="T11" s="648"/>
      <c r="U11" s="648"/>
      <c r="V11" s="648"/>
      <c r="W11" s="648"/>
      <c r="X11" s="648"/>
      <c r="Y11" s="649"/>
      <c r="Z11" s="652">
        <v>3.1</v>
      </c>
      <c r="AA11" s="653"/>
      <c r="AB11" s="653"/>
      <c r="AC11" s="665"/>
      <c r="AD11" s="656">
        <v>20975410</v>
      </c>
      <c r="AE11" s="648"/>
      <c r="AF11" s="648"/>
      <c r="AG11" s="648"/>
      <c r="AH11" s="648"/>
      <c r="AI11" s="648"/>
      <c r="AJ11" s="648"/>
      <c r="AK11" s="649"/>
      <c r="AL11" s="652">
        <v>8.1</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6973704</v>
      </c>
      <c r="BH11" s="648"/>
      <c r="BI11" s="648"/>
      <c r="BJ11" s="648"/>
      <c r="BK11" s="648"/>
      <c r="BL11" s="648"/>
      <c r="BM11" s="648"/>
      <c r="BN11" s="649"/>
      <c r="BO11" s="650">
        <v>4</v>
      </c>
      <c r="BP11" s="650"/>
      <c r="BQ11" s="650"/>
      <c r="BR11" s="650"/>
      <c r="BS11" s="656">
        <v>857558</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2028447</v>
      </c>
      <c r="CS11" s="648"/>
      <c r="CT11" s="648"/>
      <c r="CU11" s="648"/>
      <c r="CV11" s="648"/>
      <c r="CW11" s="648"/>
      <c r="CX11" s="648"/>
      <c r="CY11" s="649"/>
      <c r="CZ11" s="650">
        <v>0.3</v>
      </c>
      <c r="DA11" s="650"/>
      <c r="DB11" s="650"/>
      <c r="DC11" s="650"/>
      <c r="DD11" s="656">
        <v>796094</v>
      </c>
      <c r="DE11" s="648"/>
      <c r="DF11" s="648"/>
      <c r="DG11" s="648"/>
      <c r="DH11" s="648"/>
      <c r="DI11" s="648"/>
      <c r="DJ11" s="648"/>
      <c r="DK11" s="648"/>
      <c r="DL11" s="648"/>
      <c r="DM11" s="648"/>
      <c r="DN11" s="648"/>
      <c r="DO11" s="648"/>
      <c r="DP11" s="649"/>
      <c r="DQ11" s="656">
        <v>1271053</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v>37741</v>
      </c>
      <c r="S12" s="648"/>
      <c r="T12" s="648"/>
      <c r="U12" s="648"/>
      <c r="V12" s="648"/>
      <c r="W12" s="648"/>
      <c r="X12" s="648"/>
      <c r="Y12" s="649"/>
      <c r="Z12" s="650">
        <v>0</v>
      </c>
      <c r="AA12" s="650"/>
      <c r="AB12" s="650"/>
      <c r="AC12" s="650"/>
      <c r="AD12" s="651">
        <v>37741</v>
      </c>
      <c r="AE12" s="651"/>
      <c r="AF12" s="651"/>
      <c r="AG12" s="651"/>
      <c r="AH12" s="651"/>
      <c r="AI12" s="651"/>
      <c r="AJ12" s="651"/>
      <c r="AK12" s="651"/>
      <c r="AL12" s="652">
        <v>0</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70601773</v>
      </c>
      <c r="BH12" s="648"/>
      <c r="BI12" s="648"/>
      <c r="BJ12" s="648"/>
      <c r="BK12" s="648"/>
      <c r="BL12" s="648"/>
      <c r="BM12" s="648"/>
      <c r="BN12" s="649"/>
      <c r="BO12" s="650">
        <v>40.4</v>
      </c>
      <c r="BP12" s="650"/>
      <c r="BQ12" s="650"/>
      <c r="BR12" s="650"/>
      <c r="BS12" s="656" t="s">
        <v>129</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47273366</v>
      </c>
      <c r="CS12" s="648"/>
      <c r="CT12" s="648"/>
      <c r="CU12" s="648"/>
      <c r="CV12" s="648"/>
      <c r="CW12" s="648"/>
      <c r="CX12" s="648"/>
      <c r="CY12" s="649"/>
      <c r="CZ12" s="650">
        <v>7</v>
      </c>
      <c r="DA12" s="650"/>
      <c r="DB12" s="650"/>
      <c r="DC12" s="650"/>
      <c r="DD12" s="656">
        <v>395480</v>
      </c>
      <c r="DE12" s="648"/>
      <c r="DF12" s="648"/>
      <c r="DG12" s="648"/>
      <c r="DH12" s="648"/>
      <c r="DI12" s="648"/>
      <c r="DJ12" s="648"/>
      <c r="DK12" s="648"/>
      <c r="DL12" s="648"/>
      <c r="DM12" s="648"/>
      <c r="DN12" s="648"/>
      <c r="DO12" s="648"/>
      <c r="DP12" s="649"/>
      <c r="DQ12" s="656">
        <v>11688305</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243</v>
      </c>
      <c r="S13" s="648"/>
      <c r="T13" s="648"/>
      <c r="U13" s="648"/>
      <c r="V13" s="648"/>
      <c r="W13" s="648"/>
      <c r="X13" s="648"/>
      <c r="Y13" s="649"/>
      <c r="Z13" s="650" t="s">
        <v>129</v>
      </c>
      <c r="AA13" s="650"/>
      <c r="AB13" s="650"/>
      <c r="AC13" s="650"/>
      <c r="AD13" s="651" t="s">
        <v>243</v>
      </c>
      <c r="AE13" s="651"/>
      <c r="AF13" s="651"/>
      <c r="AG13" s="651"/>
      <c r="AH13" s="651"/>
      <c r="AI13" s="651"/>
      <c r="AJ13" s="651"/>
      <c r="AK13" s="651"/>
      <c r="AL13" s="652" t="s">
        <v>243</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68771087</v>
      </c>
      <c r="BH13" s="648"/>
      <c r="BI13" s="648"/>
      <c r="BJ13" s="648"/>
      <c r="BK13" s="648"/>
      <c r="BL13" s="648"/>
      <c r="BM13" s="648"/>
      <c r="BN13" s="649"/>
      <c r="BO13" s="650">
        <v>39.4</v>
      </c>
      <c r="BP13" s="650"/>
      <c r="BQ13" s="650"/>
      <c r="BR13" s="650"/>
      <c r="BS13" s="656" t="s">
        <v>129</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76789515</v>
      </c>
      <c r="CS13" s="648"/>
      <c r="CT13" s="648"/>
      <c r="CU13" s="648"/>
      <c r="CV13" s="648"/>
      <c r="CW13" s="648"/>
      <c r="CX13" s="648"/>
      <c r="CY13" s="649"/>
      <c r="CZ13" s="650">
        <v>11.3</v>
      </c>
      <c r="DA13" s="650"/>
      <c r="DB13" s="650"/>
      <c r="DC13" s="650"/>
      <c r="DD13" s="656">
        <v>51722033</v>
      </c>
      <c r="DE13" s="648"/>
      <c r="DF13" s="648"/>
      <c r="DG13" s="648"/>
      <c r="DH13" s="648"/>
      <c r="DI13" s="648"/>
      <c r="DJ13" s="648"/>
      <c r="DK13" s="648"/>
      <c r="DL13" s="648"/>
      <c r="DM13" s="648"/>
      <c r="DN13" s="648"/>
      <c r="DO13" s="648"/>
      <c r="DP13" s="649"/>
      <c r="DQ13" s="656">
        <v>22446353</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129</v>
      </c>
      <c r="S14" s="648"/>
      <c r="T14" s="648"/>
      <c r="U14" s="648"/>
      <c r="V14" s="648"/>
      <c r="W14" s="648"/>
      <c r="X14" s="648"/>
      <c r="Y14" s="649"/>
      <c r="Z14" s="650" t="s">
        <v>243</v>
      </c>
      <c r="AA14" s="650"/>
      <c r="AB14" s="650"/>
      <c r="AC14" s="650"/>
      <c r="AD14" s="651" t="s">
        <v>243</v>
      </c>
      <c r="AE14" s="651"/>
      <c r="AF14" s="651"/>
      <c r="AG14" s="651"/>
      <c r="AH14" s="651"/>
      <c r="AI14" s="651"/>
      <c r="AJ14" s="651"/>
      <c r="AK14" s="651"/>
      <c r="AL14" s="652" t="s">
        <v>243</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2057323</v>
      </c>
      <c r="BH14" s="648"/>
      <c r="BI14" s="648"/>
      <c r="BJ14" s="648"/>
      <c r="BK14" s="648"/>
      <c r="BL14" s="648"/>
      <c r="BM14" s="648"/>
      <c r="BN14" s="649"/>
      <c r="BO14" s="650">
        <v>1.2</v>
      </c>
      <c r="BP14" s="650"/>
      <c r="BQ14" s="650"/>
      <c r="BR14" s="650"/>
      <c r="BS14" s="656" t="s">
        <v>129</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12380546</v>
      </c>
      <c r="CS14" s="648"/>
      <c r="CT14" s="648"/>
      <c r="CU14" s="648"/>
      <c r="CV14" s="648"/>
      <c r="CW14" s="648"/>
      <c r="CX14" s="648"/>
      <c r="CY14" s="649"/>
      <c r="CZ14" s="650">
        <v>1.8</v>
      </c>
      <c r="DA14" s="650"/>
      <c r="DB14" s="650"/>
      <c r="DC14" s="650"/>
      <c r="DD14" s="656">
        <v>1442596</v>
      </c>
      <c r="DE14" s="648"/>
      <c r="DF14" s="648"/>
      <c r="DG14" s="648"/>
      <c r="DH14" s="648"/>
      <c r="DI14" s="648"/>
      <c r="DJ14" s="648"/>
      <c r="DK14" s="648"/>
      <c r="DL14" s="648"/>
      <c r="DM14" s="648"/>
      <c r="DN14" s="648"/>
      <c r="DO14" s="648"/>
      <c r="DP14" s="649"/>
      <c r="DQ14" s="656">
        <v>10933804</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v>5296465</v>
      </c>
      <c r="S15" s="648"/>
      <c r="T15" s="648"/>
      <c r="U15" s="648"/>
      <c r="V15" s="648"/>
      <c r="W15" s="648"/>
      <c r="X15" s="648"/>
      <c r="Y15" s="649"/>
      <c r="Z15" s="650">
        <v>0.8</v>
      </c>
      <c r="AA15" s="650"/>
      <c r="AB15" s="650"/>
      <c r="AC15" s="650"/>
      <c r="AD15" s="651">
        <v>5296465</v>
      </c>
      <c r="AE15" s="651"/>
      <c r="AF15" s="651"/>
      <c r="AG15" s="651"/>
      <c r="AH15" s="651"/>
      <c r="AI15" s="651"/>
      <c r="AJ15" s="651"/>
      <c r="AK15" s="651"/>
      <c r="AL15" s="652">
        <v>2</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6765503</v>
      </c>
      <c r="BH15" s="648"/>
      <c r="BI15" s="648"/>
      <c r="BJ15" s="648"/>
      <c r="BK15" s="648"/>
      <c r="BL15" s="648"/>
      <c r="BM15" s="648"/>
      <c r="BN15" s="649"/>
      <c r="BO15" s="650">
        <v>3.9</v>
      </c>
      <c r="BP15" s="650"/>
      <c r="BQ15" s="650"/>
      <c r="BR15" s="650"/>
      <c r="BS15" s="656" t="s">
        <v>129</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82381006</v>
      </c>
      <c r="CS15" s="648"/>
      <c r="CT15" s="648"/>
      <c r="CU15" s="648"/>
      <c r="CV15" s="648"/>
      <c r="CW15" s="648"/>
      <c r="CX15" s="648"/>
      <c r="CY15" s="649"/>
      <c r="CZ15" s="650">
        <v>12.2</v>
      </c>
      <c r="DA15" s="650"/>
      <c r="DB15" s="650"/>
      <c r="DC15" s="650"/>
      <c r="DD15" s="656">
        <v>7393516</v>
      </c>
      <c r="DE15" s="648"/>
      <c r="DF15" s="648"/>
      <c r="DG15" s="648"/>
      <c r="DH15" s="648"/>
      <c r="DI15" s="648"/>
      <c r="DJ15" s="648"/>
      <c r="DK15" s="648"/>
      <c r="DL15" s="648"/>
      <c r="DM15" s="648"/>
      <c r="DN15" s="648"/>
      <c r="DO15" s="648"/>
      <c r="DP15" s="649"/>
      <c r="DQ15" s="656">
        <v>62663724</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433672</v>
      </c>
      <c r="S16" s="648"/>
      <c r="T16" s="648"/>
      <c r="U16" s="648"/>
      <c r="V16" s="648"/>
      <c r="W16" s="648"/>
      <c r="X16" s="648"/>
      <c r="Y16" s="649"/>
      <c r="Z16" s="650">
        <v>0.1</v>
      </c>
      <c r="AA16" s="650"/>
      <c r="AB16" s="650"/>
      <c r="AC16" s="650"/>
      <c r="AD16" s="651">
        <v>433672</v>
      </c>
      <c r="AE16" s="651"/>
      <c r="AF16" s="651"/>
      <c r="AG16" s="651"/>
      <c r="AH16" s="651"/>
      <c r="AI16" s="651"/>
      <c r="AJ16" s="651"/>
      <c r="AK16" s="651"/>
      <c r="AL16" s="652">
        <v>0.2</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v>27524</v>
      </c>
      <c r="BH16" s="648"/>
      <c r="BI16" s="648"/>
      <c r="BJ16" s="648"/>
      <c r="BK16" s="648"/>
      <c r="BL16" s="648"/>
      <c r="BM16" s="648"/>
      <c r="BN16" s="649"/>
      <c r="BO16" s="650">
        <v>0</v>
      </c>
      <c r="BP16" s="650"/>
      <c r="BQ16" s="650"/>
      <c r="BR16" s="650"/>
      <c r="BS16" s="656" t="s">
        <v>243</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t="s">
        <v>129</v>
      </c>
      <c r="CS16" s="648"/>
      <c r="CT16" s="648"/>
      <c r="CU16" s="648"/>
      <c r="CV16" s="648"/>
      <c r="CW16" s="648"/>
      <c r="CX16" s="648"/>
      <c r="CY16" s="649"/>
      <c r="CZ16" s="650" t="s">
        <v>129</v>
      </c>
      <c r="DA16" s="650"/>
      <c r="DB16" s="650"/>
      <c r="DC16" s="650"/>
      <c r="DD16" s="656" t="s">
        <v>129</v>
      </c>
      <c r="DE16" s="648"/>
      <c r="DF16" s="648"/>
      <c r="DG16" s="648"/>
      <c r="DH16" s="648"/>
      <c r="DI16" s="648"/>
      <c r="DJ16" s="648"/>
      <c r="DK16" s="648"/>
      <c r="DL16" s="648"/>
      <c r="DM16" s="648"/>
      <c r="DN16" s="648"/>
      <c r="DO16" s="648"/>
      <c r="DP16" s="649"/>
      <c r="DQ16" s="656" t="s">
        <v>129</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1131934</v>
      </c>
      <c r="S17" s="648"/>
      <c r="T17" s="648"/>
      <c r="U17" s="648"/>
      <c r="V17" s="648"/>
      <c r="W17" s="648"/>
      <c r="X17" s="648"/>
      <c r="Y17" s="649"/>
      <c r="Z17" s="650">
        <v>0.2</v>
      </c>
      <c r="AA17" s="650"/>
      <c r="AB17" s="650"/>
      <c r="AC17" s="650"/>
      <c r="AD17" s="651">
        <v>1131934</v>
      </c>
      <c r="AE17" s="651"/>
      <c r="AF17" s="651"/>
      <c r="AG17" s="651"/>
      <c r="AH17" s="651"/>
      <c r="AI17" s="651"/>
      <c r="AJ17" s="651"/>
      <c r="AK17" s="651"/>
      <c r="AL17" s="652">
        <v>0.4</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v>56</v>
      </c>
      <c r="BH17" s="648"/>
      <c r="BI17" s="648"/>
      <c r="BJ17" s="648"/>
      <c r="BK17" s="648"/>
      <c r="BL17" s="648"/>
      <c r="BM17" s="648"/>
      <c r="BN17" s="649"/>
      <c r="BO17" s="650">
        <v>0</v>
      </c>
      <c r="BP17" s="650"/>
      <c r="BQ17" s="650"/>
      <c r="BR17" s="650"/>
      <c r="BS17" s="656" t="s">
        <v>129</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71526073</v>
      </c>
      <c r="CS17" s="648"/>
      <c r="CT17" s="648"/>
      <c r="CU17" s="648"/>
      <c r="CV17" s="648"/>
      <c r="CW17" s="648"/>
      <c r="CX17" s="648"/>
      <c r="CY17" s="649"/>
      <c r="CZ17" s="650">
        <v>10.6</v>
      </c>
      <c r="DA17" s="650"/>
      <c r="DB17" s="650"/>
      <c r="DC17" s="650"/>
      <c r="DD17" s="656" t="s">
        <v>243</v>
      </c>
      <c r="DE17" s="648"/>
      <c r="DF17" s="648"/>
      <c r="DG17" s="648"/>
      <c r="DH17" s="648"/>
      <c r="DI17" s="648"/>
      <c r="DJ17" s="648"/>
      <c r="DK17" s="648"/>
      <c r="DL17" s="648"/>
      <c r="DM17" s="648"/>
      <c r="DN17" s="648"/>
      <c r="DO17" s="648"/>
      <c r="DP17" s="649"/>
      <c r="DQ17" s="656">
        <v>67391582</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1239894</v>
      </c>
      <c r="S18" s="648"/>
      <c r="T18" s="648"/>
      <c r="U18" s="648"/>
      <c r="V18" s="648"/>
      <c r="W18" s="648"/>
      <c r="X18" s="648"/>
      <c r="Y18" s="649"/>
      <c r="Z18" s="650">
        <v>0.2</v>
      </c>
      <c r="AA18" s="650"/>
      <c r="AB18" s="650"/>
      <c r="AC18" s="650"/>
      <c r="AD18" s="651">
        <v>1239894</v>
      </c>
      <c r="AE18" s="651"/>
      <c r="AF18" s="651"/>
      <c r="AG18" s="651"/>
      <c r="AH18" s="651"/>
      <c r="AI18" s="651"/>
      <c r="AJ18" s="651"/>
      <c r="AK18" s="651"/>
      <c r="AL18" s="652">
        <v>0.5</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129</v>
      </c>
      <c r="BP18" s="650"/>
      <c r="BQ18" s="650"/>
      <c r="BR18" s="650"/>
      <c r="BS18" s="656" t="s">
        <v>129</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v>377766</v>
      </c>
      <c r="CS18" s="648"/>
      <c r="CT18" s="648"/>
      <c r="CU18" s="648"/>
      <c r="CV18" s="648"/>
      <c r="CW18" s="648"/>
      <c r="CX18" s="648"/>
      <c r="CY18" s="649"/>
      <c r="CZ18" s="650">
        <v>0.1</v>
      </c>
      <c r="DA18" s="650"/>
      <c r="DB18" s="650"/>
      <c r="DC18" s="650"/>
      <c r="DD18" s="656" t="s">
        <v>243</v>
      </c>
      <c r="DE18" s="648"/>
      <c r="DF18" s="648"/>
      <c r="DG18" s="648"/>
      <c r="DH18" s="648"/>
      <c r="DI18" s="648"/>
      <c r="DJ18" s="648"/>
      <c r="DK18" s="648"/>
      <c r="DL18" s="648"/>
      <c r="DM18" s="648"/>
      <c r="DN18" s="648"/>
      <c r="DO18" s="648"/>
      <c r="DP18" s="649"/>
      <c r="DQ18" s="656">
        <v>377766</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994447</v>
      </c>
      <c r="S19" s="648"/>
      <c r="T19" s="648"/>
      <c r="U19" s="648"/>
      <c r="V19" s="648"/>
      <c r="W19" s="648"/>
      <c r="X19" s="648"/>
      <c r="Y19" s="649"/>
      <c r="Z19" s="650">
        <v>0.1</v>
      </c>
      <c r="AA19" s="650"/>
      <c r="AB19" s="650"/>
      <c r="AC19" s="650"/>
      <c r="AD19" s="651">
        <v>994447</v>
      </c>
      <c r="AE19" s="651"/>
      <c r="AF19" s="651"/>
      <c r="AG19" s="651"/>
      <c r="AH19" s="651"/>
      <c r="AI19" s="651"/>
      <c r="AJ19" s="651"/>
      <c r="AK19" s="651"/>
      <c r="AL19" s="652">
        <v>0.4</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20191935</v>
      </c>
      <c r="BH19" s="648"/>
      <c r="BI19" s="648"/>
      <c r="BJ19" s="648"/>
      <c r="BK19" s="648"/>
      <c r="BL19" s="648"/>
      <c r="BM19" s="648"/>
      <c r="BN19" s="649"/>
      <c r="BO19" s="650">
        <v>11.6</v>
      </c>
      <c r="BP19" s="650"/>
      <c r="BQ19" s="650"/>
      <c r="BR19" s="650"/>
      <c r="BS19" s="656" t="s">
        <v>243</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129</v>
      </c>
      <c r="DA19" s="650"/>
      <c r="DB19" s="650"/>
      <c r="DC19" s="650"/>
      <c r="DD19" s="656" t="s">
        <v>243</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201079</v>
      </c>
      <c r="S20" s="648"/>
      <c r="T20" s="648"/>
      <c r="U20" s="648"/>
      <c r="V20" s="648"/>
      <c r="W20" s="648"/>
      <c r="X20" s="648"/>
      <c r="Y20" s="649"/>
      <c r="Z20" s="650">
        <v>0</v>
      </c>
      <c r="AA20" s="650"/>
      <c r="AB20" s="650"/>
      <c r="AC20" s="650"/>
      <c r="AD20" s="651">
        <v>201079</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19303170</v>
      </c>
      <c r="BH20" s="648"/>
      <c r="BI20" s="648"/>
      <c r="BJ20" s="648"/>
      <c r="BK20" s="648"/>
      <c r="BL20" s="648"/>
      <c r="BM20" s="648"/>
      <c r="BN20" s="649"/>
      <c r="BO20" s="650">
        <v>11.1</v>
      </c>
      <c r="BP20" s="650"/>
      <c r="BQ20" s="650"/>
      <c r="BR20" s="650"/>
      <c r="BS20" s="656" t="s">
        <v>129</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677136765</v>
      </c>
      <c r="CS20" s="648"/>
      <c r="CT20" s="648"/>
      <c r="CU20" s="648"/>
      <c r="CV20" s="648"/>
      <c r="CW20" s="648"/>
      <c r="CX20" s="648"/>
      <c r="CY20" s="649"/>
      <c r="CZ20" s="650">
        <v>100</v>
      </c>
      <c r="DA20" s="650"/>
      <c r="DB20" s="650"/>
      <c r="DC20" s="650"/>
      <c r="DD20" s="656">
        <v>68889140</v>
      </c>
      <c r="DE20" s="648"/>
      <c r="DF20" s="648"/>
      <c r="DG20" s="648"/>
      <c r="DH20" s="648"/>
      <c r="DI20" s="648"/>
      <c r="DJ20" s="648"/>
      <c r="DK20" s="648"/>
      <c r="DL20" s="648"/>
      <c r="DM20" s="648"/>
      <c r="DN20" s="648"/>
      <c r="DO20" s="648"/>
      <c r="DP20" s="649"/>
      <c r="DQ20" s="656">
        <v>330940502</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44368</v>
      </c>
      <c r="S21" s="648"/>
      <c r="T21" s="648"/>
      <c r="U21" s="648"/>
      <c r="V21" s="648"/>
      <c r="W21" s="648"/>
      <c r="X21" s="648"/>
      <c r="Y21" s="649"/>
      <c r="Z21" s="650">
        <v>0</v>
      </c>
      <c r="AA21" s="650"/>
      <c r="AB21" s="650"/>
      <c r="AC21" s="650"/>
      <c r="AD21" s="651">
        <v>44368</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9081</v>
      </c>
      <c r="BH21" s="648"/>
      <c r="BI21" s="648"/>
      <c r="BJ21" s="648"/>
      <c r="BK21" s="648"/>
      <c r="BL21" s="648"/>
      <c r="BM21" s="648"/>
      <c r="BN21" s="649"/>
      <c r="BO21" s="650">
        <v>0</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63659532</v>
      </c>
      <c r="S22" s="648"/>
      <c r="T22" s="648"/>
      <c r="U22" s="648"/>
      <c r="V22" s="648"/>
      <c r="W22" s="648"/>
      <c r="X22" s="648"/>
      <c r="Y22" s="649"/>
      <c r="Z22" s="650">
        <v>9.3000000000000007</v>
      </c>
      <c r="AA22" s="650"/>
      <c r="AB22" s="650"/>
      <c r="AC22" s="650"/>
      <c r="AD22" s="651">
        <v>61126058</v>
      </c>
      <c r="AE22" s="651"/>
      <c r="AF22" s="651"/>
      <c r="AG22" s="651"/>
      <c r="AH22" s="651"/>
      <c r="AI22" s="651"/>
      <c r="AJ22" s="651"/>
      <c r="AK22" s="651"/>
      <c r="AL22" s="652">
        <v>23.6</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v>7186087</v>
      </c>
      <c r="BH22" s="648"/>
      <c r="BI22" s="648"/>
      <c r="BJ22" s="648"/>
      <c r="BK22" s="648"/>
      <c r="BL22" s="648"/>
      <c r="BM22" s="648"/>
      <c r="BN22" s="649"/>
      <c r="BO22" s="650">
        <v>4.0999999999999996</v>
      </c>
      <c r="BP22" s="650"/>
      <c r="BQ22" s="650"/>
      <c r="BR22" s="650"/>
      <c r="BS22" s="656" t="s">
        <v>243</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61126058</v>
      </c>
      <c r="S23" s="648"/>
      <c r="T23" s="648"/>
      <c r="U23" s="648"/>
      <c r="V23" s="648"/>
      <c r="W23" s="648"/>
      <c r="X23" s="648"/>
      <c r="Y23" s="649"/>
      <c r="Z23" s="650">
        <v>9</v>
      </c>
      <c r="AA23" s="650"/>
      <c r="AB23" s="650"/>
      <c r="AC23" s="650"/>
      <c r="AD23" s="651">
        <v>61126058</v>
      </c>
      <c r="AE23" s="651"/>
      <c r="AF23" s="651"/>
      <c r="AG23" s="651"/>
      <c r="AH23" s="651"/>
      <c r="AI23" s="651"/>
      <c r="AJ23" s="651"/>
      <c r="AK23" s="651"/>
      <c r="AL23" s="652">
        <v>23.6</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12108002</v>
      </c>
      <c r="BH23" s="648"/>
      <c r="BI23" s="648"/>
      <c r="BJ23" s="648"/>
      <c r="BK23" s="648"/>
      <c r="BL23" s="648"/>
      <c r="BM23" s="648"/>
      <c r="BN23" s="649"/>
      <c r="BO23" s="650">
        <v>6.9</v>
      </c>
      <c r="BP23" s="650"/>
      <c r="BQ23" s="650"/>
      <c r="BR23" s="650"/>
      <c r="BS23" s="656" t="s">
        <v>243</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2533406</v>
      </c>
      <c r="S24" s="648"/>
      <c r="T24" s="648"/>
      <c r="U24" s="648"/>
      <c r="V24" s="648"/>
      <c r="W24" s="648"/>
      <c r="X24" s="648"/>
      <c r="Y24" s="649"/>
      <c r="Z24" s="650">
        <v>0.4</v>
      </c>
      <c r="AA24" s="650"/>
      <c r="AB24" s="650"/>
      <c r="AC24" s="650"/>
      <c r="AD24" s="651" t="s">
        <v>243</v>
      </c>
      <c r="AE24" s="651"/>
      <c r="AF24" s="651"/>
      <c r="AG24" s="651"/>
      <c r="AH24" s="651"/>
      <c r="AI24" s="651"/>
      <c r="AJ24" s="651"/>
      <c r="AK24" s="651"/>
      <c r="AL24" s="652" t="s">
        <v>129</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243</v>
      </c>
      <c r="BH24" s="648"/>
      <c r="BI24" s="648"/>
      <c r="BJ24" s="648"/>
      <c r="BK24" s="648"/>
      <c r="BL24" s="648"/>
      <c r="BM24" s="648"/>
      <c r="BN24" s="649"/>
      <c r="BO24" s="650" t="s">
        <v>129</v>
      </c>
      <c r="BP24" s="650"/>
      <c r="BQ24" s="650"/>
      <c r="BR24" s="650"/>
      <c r="BS24" s="656" t="s">
        <v>129</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322319626</v>
      </c>
      <c r="CS24" s="637"/>
      <c r="CT24" s="637"/>
      <c r="CU24" s="637"/>
      <c r="CV24" s="637"/>
      <c r="CW24" s="637"/>
      <c r="CX24" s="637"/>
      <c r="CY24" s="638"/>
      <c r="CZ24" s="641">
        <v>47.6</v>
      </c>
      <c r="DA24" s="642"/>
      <c r="DB24" s="642"/>
      <c r="DC24" s="661"/>
      <c r="DD24" s="686">
        <v>202802970</v>
      </c>
      <c r="DE24" s="637"/>
      <c r="DF24" s="637"/>
      <c r="DG24" s="637"/>
      <c r="DH24" s="637"/>
      <c r="DI24" s="637"/>
      <c r="DJ24" s="637"/>
      <c r="DK24" s="638"/>
      <c r="DL24" s="686">
        <v>198021487</v>
      </c>
      <c r="DM24" s="637"/>
      <c r="DN24" s="637"/>
      <c r="DO24" s="637"/>
      <c r="DP24" s="637"/>
      <c r="DQ24" s="637"/>
      <c r="DR24" s="637"/>
      <c r="DS24" s="637"/>
      <c r="DT24" s="637"/>
      <c r="DU24" s="637"/>
      <c r="DV24" s="638"/>
      <c r="DW24" s="641">
        <v>68.599999999999994</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v>68</v>
      </c>
      <c r="S25" s="648"/>
      <c r="T25" s="648"/>
      <c r="U25" s="648"/>
      <c r="V25" s="648"/>
      <c r="W25" s="648"/>
      <c r="X25" s="648"/>
      <c r="Y25" s="649"/>
      <c r="Z25" s="650">
        <v>0</v>
      </c>
      <c r="AA25" s="650"/>
      <c r="AB25" s="650"/>
      <c r="AC25" s="650"/>
      <c r="AD25" s="651" t="s">
        <v>129</v>
      </c>
      <c r="AE25" s="651"/>
      <c r="AF25" s="651"/>
      <c r="AG25" s="651"/>
      <c r="AH25" s="651"/>
      <c r="AI25" s="651"/>
      <c r="AJ25" s="651"/>
      <c r="AK25" s="651"/>
      <c r="AL25" s="652" t="s">
        <v>129</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v>888765</v>
      </c>
      <c r="BH25" s="648"/>
      <c r="BI25" s="648"/>
      <c r="BJ25" s="648"/>
      <c r="BK25" s="648"/>
      <c r="BL25" s="648"/>
      <c r="BM25" s="648"/>
      <c r="BN25" s="649"/>
      <c r="BO25" s="650">
        <v>0.5</v>
      </c>
      <c r="BP25" s="650"/>
      <c r="BQ25" s="650"/>
      <c r="BR25" s="650"/>
      <c r="BS25" s="656" t="s">
        <v>129</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109321631</v>
      </c>
      <c r="CS25" s="683"/>
      <c r="CT25" s="683"/>
      <c r="CU25" s="683"/>
      <c r="CV25" s="683"/>
      <c r="CW25" s="683"/>
      <c r="CX25" s="683"/>
      <c r="CY25" s="684"/>
      <c r="CZ25" s="652">
        <v>16.100000000000001</v>
      </c>
      <c r="DA25" s="681"/>
      <c r="DB25" s="681"/>
      <c r="DC25" s="685"/>
      <c r="DD25" s="656">
        <v>94388052</v>
      </c>
      <c r="DE25" s="683"/>
      <c r="DF25" s="683"/>
      <c r="DG25" s="683"/>
      <c r="DH25" s="683"/>
      <c r="DI25" s="683"/>
      <c r="DJ25" s="683"/>
      <c r="DK25" s="684"/>
      <c r="DL25" s="656">
        <v>92852149</v>
      </c>
      <c r="DM25" s="683"/>
      <c r="DN25" s="683"/>
      <c r="DO25" s="683"/>
      <c r="DP25" s="683"/>
      <c r="DQ25" s="683"/>
      <c r="DR25" s="683"/>
      <c r="DS25" s="683"/>
      <c r="DT25" s="683"/>
      <c r="DU25" s="683"/>
      <c r="DV25" s="684"/>
      <c r="DW25" s="652">
        <v>32.200000000000003</v>
      </c>
      <c r="DX25" s="681"/>
      <c r="DY25" s="681"/>
      <c r="DZ25" s="681"/>
      <c r="EA25" s="681"/>
      <c r="EB25" s="681"/>
      <c r="EC25" s="682"/>
    </row>
    <row r="26" spans="2:133" ht="11.25" customHeight="1" x14ac:dyDescent="0.15">
      <c r="B26" s="644" t="s">
        <v>296</v>
      </c>
      <c r="C26" s="645"/>
      <c r="D26" s="645"/>
      <c r="E26" s="645"/>
      <c r="F26" s="645"/>
      <c r="G26" s="645"/>
      <c r="H26" s="645"/>
      <c r="I26" s="645"/>
      <c r="J26" s="645"/>
      <c r="K26" s="645"/>
      <c r="L26" s="645"/>
      <c r="M26" s="645"/>
      <c r="N26" s="645"/>
      <c r="O26" s="645"/>
      <c r="P26" s="645"/>
      <c r="Q26" s="646"/>
      <c r="R26" s="647">
        <v>271615949</v>
      </c>
      <c r="S26" s="648"/>
      <c r="T26" s="648"/>
      <c r="U26" s="648"/>
      <c r="V26" s="648"/>
      <c r="W26" s="648"/>
      <c r="X26" s="648"/>
      <c r="Y26" s="649"/>
      <c r="Z26" s="650">
        <v>39.799999999999997</v>
      </c>
      <c r="AA26" s="650"/>
      <c r="AB26" s="650"/>
      <c r="AC26" s="650"/>
      <c r="AD26" s="651">
        <v>256085708</v>
      </c>
      <c r="AE26" s="651"/>
      <c r="AF26" s="651"/>
      <c r="AG26" s="651"/>
      <c r="AH26" s="651"/>
      <c r="AI26" s="651"/>
      <c r="AJ26" s="651"/>
      <c r="AK26" s="651"/>
      <c r="AL26" s="652">
        <v>99</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243</v>
      </c>
      <c r="BP26" s="650"/>
      <c r="BQ26" s="650"/>
      <c r="BR26" s="650"/>
      <c r="BS26" s="656" t="s">
        <v>243</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74954656</v>
      </c>
      <c r="CS26" s="648"/>
      <c r="CT26" s="648"/>
      <c r="CU26" s="648"/>
      <c r="CV26" s="648"/>
      <c r="CW26" s="648"/>
      <c r="CX26" s="648"/>
      <c r="CY26" s="649"/>
      <c r="CZ26" s="652">
        <v>11.1</v>
      </c>
      <c r="DA26" s="681"/>
      <c r="DB26" s="681"/>
      <c r="DC26" s="685"/>
      <c r="DD26" s="656">
        <v>61329658</v>
      </c>
      <c r="DE26" s="648"/>
      <c r="DF26" s="648"/>
      <c r="DG26" s="648"/>
      <c r="DH26" s="648"/>
      <c r="DI26" s="648"/>
      <c r="DJ26" s="648"/>
      <c r="DK26" s="649"/>
      <c r="DL26" s="656" t="s">
        <v>129</v>
      </c>
      <c r="DM26" s="648"/>
      <c r="DN26" s="648"/>
      <c r="DO26" s="648"/>
      <c r="DP26" s="648"/>
      <c r="DQ26" s="648"/>
      <c r="DR26" s="648"/>
      <c r="DS26" s="648"/>
      <c r="DT26" s="648"/>
      <c r="DU26" s="648"/>
      <c r="DV26" s="649"/>
      <c r="DW26" s="652" t="s">
        <v>129</v>
      </c>
      <c r="DX26" s="681"/>
      <c r="DY26" s="681"/>
      <c r="DZ26" s="681"/>
      <c r="EA26" s="681"/>
      <c r="EB26" s="681"/>
      <c r="EC26" s="682"/>
    </row>
    <row r="27" spans="2:133" ht="11.25" customHeight="1" x14ac:dyDescent="0.15">
      <c r="B27" s="644" t="s">
        <v>299</v>
      </c>
      <c r="C27" s="645"/>
      <c r="D27" s="645"/>
      <c r="E27" s="645"/>
      <c r="F27" s="645"/>
      <c r="G27" s="645"/>
      <c r="H27" s="645"/>
      <c r="I27" s="645"/>
      <c r="J27" s="645"/>
      <c r="K27" s="645"/>
      <c r="L27" s="645"/>
      <c r="M27" s="645"/>
      <c r="N27" s="645"/>
      <c r="O27" s="645"/>
      <c r="P27" s="645"/>
      <c r="Q27" s="646"/>
      <c r="R27" s="647">
        <v>418521</v>
      </c>
      <c r="S27" s="648"/>
      <c r="T27" s="648"/>
      <c r="U27" s="648"/>
      <c r="V27" s="648"/>
      <c r="W27" s="648"/>
      <c r="X27" s="648"/>
      <c r="Y27" s="649"/>
      <c r="Z27" s="650">
        <v>0.1</v>
      </c>
      <c r="AA27" s="650"/>
      <c r="AB27" s="650"/>
      <c r="AC27" s="650"/>
      <c r="AD27" s="651">
        <v>418521</v>
      </c>
      <c r="AE27" s="651"/>
      <c r="AF27" s="651"/>
      <c r="AG27" s="651"/>
      <c r="AH27" s="651"/>
      <c r="AI27" s="651"/>
      <c r="AJ27" s="651"/>
      <c r="AK27" s="651"/>
      <c r="AL27" s="652">
        <v>0.2</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174595776</v>
      </c>
      <c r="BH27" s="648"/>
      <c r="BI27" s="648"/>
      <c r="BJ27" s="648"/>
      <c r="BK27" s="648"/>
      <c r="BL27" s="648"/>
      <c r="BM27" s="648"/>
      <c r="BN27" s="649"/>
      <c r="BO27" s="650">
        <v>100</v>
      </c>
      <c r="BP27" s="650"/>
      <c r="BQ27" s="650"/>
      <c r="BR27" s="650"/>
      <c r="BS27" s="656">
        <v>1432381</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141874429</v>
      </c>
      <c r="CS27" s="683"/>
      <c r="CT27" s="683"/>
      <c r="CU27" s="683"/>
      <c r="CV27" s="683"/>
      <c r="CW27" s="683"/>
      <c r="CX27" s="683"/>
      <c r="CY27" s="684"/>
      <c r="CZ27" s="652">
        <v>21</v>
      </c>
      <c r="DA27" s="681"/>
      <c r="DB27" s="681"/>
      <c r="DC27" s="685"/>
      <c r="DD27" s="656">
        <v>41425843</v>
      </c>
      <c r="DE27" s="683"/>
      <c r="DF27" s="683"/>
      <c r="DG27" s="683"/>
      <c r="DH27" s="683"/>
      <c r="DI27" s="683"/>
      <c r="DJ27" s="683"/>
      <c r="DK27" s="684"/>
      <c r="DL27" s="656">
        <v>40626023</v>
      </c>
      <c r="DM27" s="683"/>
      <c r="DN27" s="683"/>
      <c r="DO27" s="683"/>
      <c r="DP27" s="683"/>
      <c r="DQ27" s="683"/>
      <c r="DR27" s="683"/>
      <c r="DS27" s="683"/>
      <c r="DT27" s="683"/>
      <c r="DU27" s="683"/>
      <c r="DV27" s="684"/>
      <c r="DW27" s="652">
        <v>14.1</v>
      </c>
      <c r="DX27" s="681"/>
      <c r="DY27" s="681"/>
      <c r="DZ27" s="681"/>
      <c r="EA27" s="681"/>
      <c r="EB27" s="681"/>
      <c r="EC27" s="682"/>
    </row>
    <row r="28" spans="2:133" ht="11.25" customHeight="1" x14ac:dyDescent="0.15">
      <c r="B28" s="644" t="s">
        <v>302</v>
      </c>
      <c r="C28" s="645"/>
      <c r="D28" s="645"/>
      <c r="E28" s="645"/>
      <c r="F28" s="645"/>
      <c r="G28" s="645"/>
      <c r="H28" s="645"/>
      <c r="I28" s="645"/>
      <c r="J28" s="645"/>
      <c r="K28" s="645"/>
      <c r="L28" s="645"/>
      <c r="M28" s="645"/>
      <c r="N28" s="645"/>
      <c r="O28" s="645"/>
      <c r="P28" s="645"/>
      <c r="Q28" s="646"/>
      <c r="R28" s="647">
        <v>2918849</v>
      </c>
      <c r="S28" s="648"/>
      <c r="T28" s="648"/>
      <c r="U28" s="648"/>
      <c r="V28" s="648"/>
      <c r="W28" s="648"/>
      <c r="X28" s="648"/>
      <c r="Y28" s="649"/>
      <c r="Z28" s="650">
        <v>0.4</v>
      </c>
      <c r="AA28" s="650"/>
      <c r="AB28" s="650"/>
      <c r="AC28" s="650"/>
      <c r="AD28" s="651" t="s">
        <v>243</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71123566</v>
      </c>
      <c r="CS28" s="648"/>
      <c r="CT28" s="648"/>
      <c r="CU28" s="648"/>
      <c r="CV28" s="648"/>
      <c r="CW28" s="648"/>
      <c r="CX28" s="648"/>
      <c r="CY28" s="649"/>
      <c r="CZ28" s="652">
        <v>10.5</v>
      </c>
      <c r="DA28" s="681"/>
      <c r="DB28" s="681"/>
      <c r="DC28" s="685"/>
      <c r="DD28" s="656">
        <v>66989075</v>
      </c>
      <c r="DE28" s="648"/>
      <c r="DF28" s="648"/>
      <c r="DG28" s="648"/>
      <c r="DH28" s="648"/>
      <c r="DI28" s="648"/>
      <c r="DJ28" s="648"/>
      <c r="DK28" s="649"/>
      <c r="DL28" s="656">
        <v>64543315</v>
      </c>
      <c r="DM28" s="648"/>
      <c r="DN28" s="648"/>
      <c r="DO28" s="648"/>
      <c r="DP28" s="648"/>
      <c r="DQ28" s="648"/>
      <c r="DR28" s="648"/>
      <c r="DS28" s="648"/>
      <c r="DT28" s="648"/>
      <c r="DU28" s="648"/>
      <c r="DV28" s="649"/>
      <c r="DW28" s="652">
        <v>22.4</v>
      </c>
      <c r="DX28" s="681"/>
      <c r="DY28" s="681"/>
      <c r="DZ28" s="681"/>
      <c r="EA28" s="681"/>
      <c r="EB28" s="681"/>
      <c r="EC28" s="682"/>
    </row>
    <row r="29" spans="2:133" ht="11.25" customHeight="1" x14ac:dyDescent="0.15">
      <c r="B29" s="644" t="s">
        <v>304</v>
      </c>
      <c r="C29" s="645"/>
      <c r="D29" s="645"/>
      <c r="E29" s="645"/>
      <c r="F29" s="645"/>
      <c r="G29" s="645"/>
      <c r="H29" s="645"/>
      <c r="I29" s="645"/>
      <c r="J29" s="645"/>
      <c r="K29" s="645"/>
      <c r="L29" s="645"/>
      <c r="M29" s="645"/>
      <c r="N29" s="645"/>
      <c r="O29" s="645"/>
      <c r="P29" s="645"/>
      <c r="Q29" s="646"/>
      <c r="R29" s="647">
        <v>10588579</v>
      </c>
      <c r="S29" s="648"/>
      <c r="T29" s="648"/>
      <c r="U29" s="648"/>
      <c r="V29" s="648"/>
      <c r="W29" s="648"/>
      <c r="X29" s="648"/>
      <c r="Y29" s="649"/>
      <c r="Z29" s="650">
        <v>1.6</v>
      </c>
      <c r="AA29" s="650"/>
      <c r="AB29" s="650"/>
      <c r="AC29" s="650"/>
      <c r="AD29" s="651">
        <v>1374465</v>
      </c>
      <c r="AE29" s="651"/>
      <c r="AF29" s="651"/>
      <c r="AG29" s="651"/>
      <c r="AH29" s="651"/>
      <c r="AI29" s="651"/>
      <c r="AJ29" s="651"/>
      <c r="AK29" s="651"/>
      <c r="AL29" s="652">
        <v>0.5</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305</v>
      </c>
      <c r="CE29" s="692"/>
      <c r="CF29" s="662" t="s">
        <v>306</v>
      </c>
      <c r="CG29" s="663"/>
      <c r="CH29" s="663"/>
      <c r="CI29" s="663"/>
      <c r="CJ29" s="663"/>
      <c r="CK29" s="663"/>
      <c r="CL29" s="663"/>
      <c r="CM29" s="663"/>
      <c r="CN29" s="663"/>
      <c r="CO29" s="663"/>
      <c r="CP29" s="663"/>
      <c r="CQ29" s="664"/>
      <c r="CR29" s="647">
        <v>71117666</v>
      </c>
      <c r="CS29" s="683"/>
      <c r="CT29" s="683"/>
      <c r="CU29" s="683"/>
      <c r="CV29" s="683"/>
      <c r="CW29" s="683"/>
      <c r="CX29" s="683"/>
      <c r="CY29" s="684"/>
      <c r="CZ29" s="652">
        <v>10.5</v>
      </c>
      <c r="DA29" s="681"/>
      <c r="DB29" s="681"/>
      <c r="DC29" s="685"/>
      <c r="DD29" s="656">
        <v>66983175</v>
      </c>
      <c r="DE29" s="683"/>
      <c r="DF29" s="683"/>
      <c r="DG29" s="683"/>
      <c r="DH29" s="683"/>
      <c r="DI29" s="683"/>
      <c r="DJ29" s="683"/>
      <c r="DK29" s="684"/>
      <c r="DL29" s="656">
        <v>64537415</v>
      </c>
      <c r="DM29" s="683"/>
      <c r="DN29" s="683"/>
      <c r="DO29" s="683"/>
      <c r="DP29" s="683"/>
      <c r="DQ29" s="683"/>
      <c r="DR29" s="683"/>
      <c r="DS29" s="683"/>
      <c r="DT29" s="683"/>
      <c r="DU29" s="683"/>
      <c r="DV29" s="684"/>
      <c r="DW29" s="652">
        <v>22.4</v>
      </c>
      <c r="DX29" s="681"/>
      <c r="DY29" s="681"/>
      <c r="DZ29" s="681"/>
      <c r="EA29" s="681"/>
      <c r="EB29" s="681"/>
      <c r="EC29" s="682"/>
    </row>
    <row r="30" spans="2:133" ht="11.25" customHeight="1" x14ac:dyDescent="0.15">
      <c r="B30" s="644" t="s">
        <v>307</v>
      </c>
      <c r="C30" s="645"/>
      <c r="D30" s="645"/>
      <c r="E30" s="645"/>
      <c r="F30" s="645"/>
      <c r="G30" s="645"/>
      <c r="H30" s="645"/>
      <c r="I30" s="645"/>
      <c r="J30" s="645"/>
      <c r="K30" s="645"/>
      <c r="L30" s="645"/>
      <c r="M30" s="645"/>
      <c r="N30" s="645"/>
      <c r="O30" s="645"/>
      <c r="P30" s="645"/>
      <c r="Q30" s="646"/>
      <c r="R30" s="647">
        <v>4151894</v>
      </c>
      <c r="S30" s="648"/>
      <c r="T30" s="648"/>
      <c r="U30" s="648"/>
      <c r="V30" s="648"/>
      <c r="W30" s="648"/>
      <c r="X30" s="648"/>
      <c r="Y30" s="649"/>
      <c r="Z30" s="650">
        <v>0.6</v>
      </c>
      <c r="AA30" s="650"/>
      <c r="AB30" s="650"/>
      <c r="AC30" s="650"/>
      <c r="AD30" s="651">
        <v>4</v>
      </c>
      <c r="AE30" s="651"/>
      <c r="AF30" s="651"/>
      <c r="AG30" s="651"/>
      <c r="AH30" s="651"/>
      <c r="AI30" s="651"/>
      <c r="AJ30" s="651"/>
      <c r="AK30" s="651"/>
      <c r="AL30" s="652">
        <v>0</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700"/>
      <c r="BI30" s="700"/>
      <c r="BJ30" s="700"/>
      <c r="BK30" s="700"/>
      <c r="BL30" s="700"/>
      <c r="BM30" s="700"/>
      <c r="BN30" s="700"/>
      <c r="BO30" s="700"/>
      <c r="BP30" s="700"/>
      <c r="BQ30" s="701"/>
      <c r="BR30" s="626" t="s">
        <v>309</v>
      </c>
      <c r="BS30" s="700"/>
      <c r="BT30" s="700"/>
      <c r="BU30" s="700"/>
      <c r="BV30" s="700"/>
      <c r="BW30" s="700"/>
      <c r="BX30" s="700"/>
      <c r="BY30" s="700"/>
      <c r="BZ30" s="700"/>
      <c r="CA30" s="700"/>
      <c r="CB30" s="701"/>
      <c r="CD30" s="693"/>
      <c r="CE30" s="694"/>
      <c r="CF30" s="662" t="s">
        <v>310</v>
      </c>
      <c r="CG30" s="663"/>
      <c r="CH30" s="663"/>
      <c r="CI30" s="663"/>
      <c r="CJ30" s="663"/>
      <c r="CK30" s="663"/>
      <c r="CL30" s="663"/>
      <c r="CM30" s="663"/>
      <c r="CN30" s="663"/>
      <c r="CO30" s="663"/>
      <c r="CP30" s="663"/>
      <c r="CQ30" s="664"/>
      <c r="CR30" s="647">
        <v>62397787</v>
      </c>
      <c r="CS30" s="648"/>
      <c r="CT30" s="648"/>
      <c r="CU30" s="648"/>
      <c r="CV30" s="648"/>
      <c r="CW30" s="648"/>
      <c r="CX30" s="648"/>
      <c r="CY30" s="649"/>
      <c r="CZ30" s="652">
        <v>9.1999999999999993</v>
      </c>
      <c r="DA30" s="681"/>
      <c r="DB30" s="681"/>
      <c r="DC30" s="685"/>
      <c r="DD30" s="656">
        <v>58569238</v>
      </c>
      <c r="DE30" s="648"/>
      <c r="DF30" s="648"/>
      <c r="DG30" s="648"/>
      <c r="DH30" s="648"/>
      <c r="DI30" s="648"/>
      <c r="DJ30" s="648"/>
      <c r="DK30" s="649"/>
      <c r="DL30" s="656">
        <v>56141935</v>
      </c>
      <c r="DM30" s="648"/>
      <c r="DN30" s="648"/>
      <c r="DO30" s="648"/>
      <c r="DP30" s="648"/>
      <c r="DQ30" s="648"/>
      <c r="DR30" s="648"/>
      <c r="DS30" s="648"/>
      <c r="DT30" s="648"/>
      <c r="DU30" s="648"/>
      <c r="DV30" s="649"/>
      <c r="DW30" s="652">
        <v>19.399999999999999</v>
      </c>
      <c r="DX30" s="681"/>
      <c r="DY30" s="681"/>
      <c r="DZ30" s="681"/>
      <c r="EA30" s="681"/>
      <c r="EB30" s="681"/>
      <c r="EC30" s="682"/>
    </row>
    <row r="31" spans="2:133" ht="11.25" customHeight="1" x14ac:dyDescent="0.15">
      <c r="B31" s="644" t="s">
        <v>311</v>
      </c>
      <c r="C31" s="645"/>
      <c r="D31" s="645"/>
      <c r="E31" s="645"/>
      <c r="F31" s="645"/>
      <c r="G31" s="645"/>
      <c r="H31" s="645"/>
      <c r="I31" s="645"/>
      <c r="J31" s="645"/>
      <c r="K31" s="645"/>
      <c r="L31" s="645"/>
      <c r="M31" s="645"/>
      <c r="N31" s="645"/>
      <c r="O31" s="645"/>
      <c r="P31" s="645"/>
      <c r="Q31" s="646"/>
      <c r="R31" s="647">
        <v>227843352</v>
      </c>
      <c r="S31" s="648"/>
      <c r="T31" s="648"/>
      <c r="U31" s="648"/>
      <c r="V31" s="648"/>
      <c r="W31" s="648"/>
      <c r="X31" s="648"/>
      <c r="Y31" s="649"/>
      <c r="Z31" s="650">
        <v>33.4</v>
      </c>
      <c r="AA31" s="650"/>
      <c r="AB31" s="650"/>
      <c r="AC31" s="650"/>
      <c r="AD31" s="651" t="s">
        <v>129</v>
      </c>
      <c r="AE31" s="651"/>
      <c r="AF31" s="651"/>
      <c r="AG31" s="651"/>
      <c r="AH31" s="651"/>
      <c r="AI31" s="651"/>
      <c r="AJ31" s="651"/>
      <c r="AK31" s="651"/>
      <c r="AL31" s="652" t="s">
        <v>243</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15">
        <v>98.5</v>
      </c>
      <c r="BH31" s="702"/>
      <c r="BI31" s="702"/>
      <c r="BJ31" s="702"/>
      <c r="BK31" s="702"/>
      <c r="BL31" s="702"/>
      <c r="BM31" s="642">
        <v>97.6</v>
      </c>
      <c r="BN31" s="702"/>
      <c r="BO31" s="702"/>
      <c r="BP31" s="702"/>
      <c r="BQ31" s="703"/>
      <c r="BR31" s="715">
        <v>99.3</v>
      </c>
      <c r="BS31" s="702"/>
      <c r="BT31" s="702"/>
      <c r="BU31" s="702"/>
      <c r="BV31" s="702"/>
      <c r="BW31" s="702"/>
      <c r="BX31" s="642">
        <v>98.4</v>
      </c>
      <c r="BY31" s="702"/>
      <c r="BZ31" s="702"/>
      <c r="CA31" s="702"/>
      <c r="CB31" s="703"/>
      <c r="CD31" s="693"/>
      <c r="CE31" s="694"/>
      <c r="CF31" s="662" t="s">
        <v>314</v>
      </c>
      <c r="CG31" s="663"/>
      <c r="CH31" s="663"/>
      <c r="CI31" s="663"/>
      <c r="CJ31" s="663"/>
      <c r="CK31" s="663"/>
      <c r="CL31" s="663"/>
      <c r="CM31" s="663"/>
      <c r="CN31" s="663"/>
      <c r="CO31" s="663"/>
      <c r="CP31" s="663"/>
      <c r="CQ31" s="664"/>
      <c r="CR31" s="647">
        <v>8719879</v>
      </c>
      <c r="CS31" s="683"/>
      <c r="CT31" s="683"/>
      <c r="CU31" s="683"/>
      <c r="CV31" s="683"/>
      <c r="CW31" s="683"/>
      <c r="CX31" s="683"/>
      <c r="CY31" s="684"/>
      <c r="CZ31" s="652">
        <v>1.3</v>
      </c>
      <c r="DA31" s="681"/>
      <c r="DB31" s="681"/>
      <c r="DC31" s="685"/>
      <c r="DD31" s="656">
        <v>8413937</v>
      </c>
      <c r="DE31" s="683"/>
      <c r="DF31" s="683"/>
      <c r="DG31" s="683"/>
      <c r="DH31" s="683"/>
      <c r="DI31" s="683"/>
      <c r="DJ31" s="683"/>
      <c r="DK31" s="684"/>
      <c r="DL31" s="656">
        <v>8395480</v>
      </c>
      <c r="DM31" s="683"/>
      <c r="DN31" s="683"/>
      <c r="DO31" s="683"/>
      <c r="DP31" s="683"/>
      <c r="DQ31" s="683"/>
      <c r="DR31" s="683"/>
      <c r="DS31" s="683"/>
      <c r="DT31" s="683"/>
      <c r="DU31" s="683"/>
      <c r="DV31" s="684"/>
      <c r="DW31" s="652">
        <v>2.9</v>
      </c>
      <c r="DX31" s="681"/>
      <c r="DY31" s="681"/>
      <c r="DZ31" s="681"/>
      <c r="EA31" s="681"/>
      <c r="EB31" s="681"/>
      <c r="EC31" s="682"/>
    </row>
    <row r="32" spans="2:133" ht="11.25" customHeight="1" x14ac:dyDescent="0.15">
      <c r="B32" s="697" t="s">
        <v>315</v>
      </c>
      <c r="C32" s="698"/>
      <c r="D32" s="698"/>
      <c r="E32" s="698"/>
      <c r="F32" s="698"/>
      <c r="G32" s="698"/>
      <c r="H32" s="698"/>
      <c r="I32" s="698"/>
      <c r="J32" s="698"/>
      <c r="K32" s="698"/>
      <c r="L32" s="698"/>
      <c r="M32" s="698"/>
      <c r="N32" s="698"/>
      <c r="O32" s="698"/>
      <c r="P32" s="698"/>
      <c r="Q32" s="699"/>
      <c r="R32" s="647">
        <v>30228</v>
      </c>
      <c r="S32" s="648"/>
      <c r="T32" s="648"/>
      <c r="U32" s="648"/>
      <c r="V32" s="648"/>
      <c r="W32" s="648"/>
      <c r="X32" s="648"/>
      <c r="Y32" s="649"/>
      <c r="Z32" s="650">
        <v>0</v>
      </c>
      <c r="AA32" s="650"/>
      <c r="AB32" s="650"/>
      <c r="AC32" s="650"/>
      <c r="AD32" s="651">
        <v>30228</v>
      </c>
      <c r="AE32" s="651"/>
      <c r="AF32" s="651"/>
      <c r="AG32" s="651"/>
      <c r="AH32" s="651"/>
      <c r="AI32" s="651"/>
      <c r="AJ32" s="651"/>
      <c r="AK32" s="651"/>
      <c r="AL32" s="652">
        <v>0</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6">
        <v>98.9</v>
      </c>
      <c r="BH32" s="683"/>
      <c r="BI32" s="683"/>
      <c r="BJ32" s="683"/>
      <c r="BK32" s="683"/>
      <c r="BL32" s="683"/>
      <c r="BM32" s="653">
        <v>97.9</v>
      </c>
      <c r="BN32" s="713"/>
      <c r="BO32" s="713"/>
      <c r="BP32" s="713"/>
      <c r="BQ32" s="714"/>
      <c r="BR32" s="716">
        <v>99.1</v>
      </c>
      <c r="BS32" s="683"/>
      <c r="BT32" s="683"/>
      <c r="BU32" s="683"/>
      <c r="BV32" s="683"/>
      <c r="BW32" s="683"/>
      <c r="BX32" s="653">
        <v>98.3</v>
      </c>
      <c r="BY32" s="713"/>
      <c r="BZ32" s="713"/>
      <c r="CA32" s="713"/>
      <c r="CB32" s="714"/>
      <c r="CD32" s="695"/>
      <c r="CE32" s="696"/>
      <c r="CF32" s="662" t="s">
        <v>318</v>
      </c>
      <c r="CG32" s="663"/>
      <c r="CH32" s="663"/>
      <c r="CI32" s="663"/>
      <c r="CJ32" s="663"/>
      <c r="CK32" s="663"/>
      <c r="CL32" s="663"/>
      <c r="CM32" s="663"/>
      <c r="CN32" s="663"/>
      <c r="CO32" s="663"/>
      <c r="CP32" s="663"/>
      <c r="CQ32" s="664"/>
      <c r="CR32" s="647">
        <v>5900</v>
      </c>
      <c r="CS32" s="648"/>
      <c r="CT32" s="648"/>
      <c r="CU32" s="648"/>
      <c r="CV32" s="648"/>
      <c r="CW32" s="648"/>
      <c r="CX32" s="648"/>
      <c r="CY32" s="649"/>
      <c r="CZ32" s="652">
        <v>0</v>
      </c>
      <c r="DA32" s="681"/>
      <c r="DB32" s="681"/>
      <c r="DC32" s="685"/>
      <c r="DD32" s="656">
        <v>5900</v>
      </c>
      <c r="DE32" s="648"/>
      <c r="DF32" s="648"/>
      <c r="DG32" s="648"/>
      <c r="DH32" s="648"/>
      <c r="DI32" s="648"/>
      <c r="DJ32" s="648"/>
      <c r="DK32" s="649"/>
      <c r="DL32" s="656">
        <v>5900</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319</v>
      </c>
      <c r="C33" s="645"/>
      <c r="D33" s="645"/>
      <c r="E33" s="645"/>
      <c r="F33" s="645"/>
      <c r="G33" s="645"/>
      <c r="H33" s="645"/>
      <c r="I33" s="645"/>
      <c r="J33" s="645"/>
      <c r="K33" s="645"/>
      <c r="L33" s="645"/>
      <c r="M33" s="645"/>
      <c r="N33" s="645"/>
      <c r="O33" s="645"/>
      <c r="P33" s="645"/>
      <c r="Q33" s="646"/>
      <c r="R33" s="647">
        <v>29563763</v>
      </c>
      <c r="S33" s="648"/>
      <c r="T33" s="648"/>
      <c r="U33" s="648"/>
      <c r="V33" s="648"/>
      <c r="W33" s="648"/>
      <c r="X33" s="648"/>
      <c r="Y33" s="649"/>
      <c r="Z33" s="650">
        <v>4.3</v>
      </c>
      <c r="AA33" s="650"/>
      <c r="AB33" s="650"/>
      <c r="AC33" s="650"/>
      <c r="AD33" s="651" t="s">
        <v>243</v>
      </c>
      <c r="AE33" s="651"/>
      <c r="AF33" s="651"/>
      <c r="AG33" s="651"/>
      <c r="AH33" s="651"/>
      <c r="AI33" s="651"/>
      <c r="AJ33" s="651"/>
      <c r="AK33" s="651"/>
      <c r="AL33" s="652" t="s">
        <v>129</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97.9</v>
      </c>
      <c r="BH33" s="718"/>
      <c r="BI33" s="718"/>
      <c r="BJ33" s="718"/>
      <c r="BK33" s="718"/>
      <c r="BL33" s="718"/>
      <c r="BM33" s="719">
        <v>97.1</v>
      </c>
      <c r="BN33" s="718"/>
      <c r="BO33" s="718"/>
      <c r="BP33" s="718"/>
      <c r="BQ33" s="720"/>
      <c r="BR33" s="717">
        <v>99.3</v>
      </c>
      <c r="BS33" s="718"/>
      <c r="BT33" s="718"/>
      <c r="BU33" s="718"/>
      <c r="BV33" s="718"/>
      <c r="BW33" s="718"/>
      <c r="BX33" s="719">
        <v>98.5</v>
      </c>
      <c r="BY33" s="718"/>
      <c r="BZ33" s="718"/>
      <c r="CA33" s="718"/>
      <c r="CB33" s="720"/>
      <c r="CD33" s="662" t="s">
        <v>321</v>
      </c>
      <c r="CE33" s="663"/>
      <c r="CF33" s="663"/>
      <c r="CG33" s="663"/>
      <c r="CH33" s="663"/>
      <c r="CI33" s="663"/>
      <c r="CJ33" s="663"/>
      <c r="CK33" s="663"/>
      <c r="CL33" s="663"/>
      <c r="CM33" s="663"/>
      <c r="CN33" s="663"/>
      <c r="CO33" s="663"/>
      <c r="CP33" s="663"/>
      <c r="CQ33" s="664"/>
      <c r="CR33" s="647">
        <v>285927999</v>
      </c>
      <c r="CS33" s="683"/>
      <c r="CT33" s="683"/>
      <c r="CU33" s="683"/>
      <c r="CV33" s="683"/>
      <c r="CW33" s="683"/>
      <c r="CX33" s="683"/>
      <c r="CY33" s="684"/>
      <c r="CZ33" s="652">
        <v>42.2</v>
      </c>
      <c r="DA33" s="681"/>
      <c r="DB33" s="681"/>
      <c r="DC33" s="685"/>
      <c r="DD33" s="656">
        <v>120890542</v>
      </c>
      <c r="DE33" s="683"/>
      <c r="DF33" s="683"/>
      <c r="DG33" s="683"/>
      <c r="DH33" s="683"/>
      <c r="DI33" s="683"/>
      <c r="DJ33" s="683"/>
      <c r="DK33" s="684"/>
      <c r="DL33" s="656">
        <v>89095619</v>
      </c>
      <c r="DM33" s="683"/>
      <c r="DN33" s="683"/>
      <c r="DO33" s="683"/>
      <c r="DP33" s="683"/>
      <c r="DQ33" s="683"/>
      <c r="DR33" s="683"/>
      <c r="DS33" s="683"/>
      <c r="DT33" s="683"/>
      <c r="DU33" s="683"/>
      <c r="DV33" s="684"/>
      <c r="DW33" s="652">
        <v>30.9</v>
      </c>
      <c r="DX33" s="681"/>
      <c r="DY33" s="681"/>
      <c r="DZ33" s="681"/>
      <c r="EA33" s="681"/>
      <c r="EB33" s="681"/>
      <c r="EC33" s="682"/>
    </row>
    <row r="34" spans="2:133" ht="11.25" customHeight="1" x14ac:dyDescent="0.15">
      <c r="B34" s="644" t="s">
        <v>322</v>
      </c>
      <c r="C34" s="645"/>
      <c r="D34" s="645"/>
      <c r="E34" s="645"/>
      <c r="F34" s="645"/>
      <c r="G34" s="645"/>
      <c r="H34" s="645"/>
      <c r="I34" s="645"/>
      <c r="J34" s="645"/>
      <c r="K34" s="645"/>
      <c r="L34" s="645"/>
      <c r="M34" s="645"/>
      <c r="N34" s="645"/>
      <c r="O34" s="645"/>
      <c r="P34" s="645"/>
      <c r="Q34" s="646"/>
      <c r="R34" s="647">
        <v>5945956</v>
      </c>
      <c r="S34" s="648"/>
      <c r="T34" s="648"/>
      <c r="U34" s="648"/>
      <c r="V34" s="648"/>
      <c r="W34" s="648"/>
      <c r="X34" s="648"/>
      <c r="Y34" s="649"/>
      <c r="Z34" s="650">
        <v>0.9</v>
      </c>
      <c r="AA34" s="650"/>
      <c r="AB34" s="650"/>
      <c r="AC34" s="650"/>
      <c r="AD34" s="651">
        <v>437505</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61327861</v>
      </c>
      <c r="CS34" s="648"/>
      <c r="CT34" s="648"/>
      <c r="CU34" s="648"/>
      <c r="CV34" s="648"/>
      <c r="CW34" s="648"/>
      <c r="CX34" s="648"/>
      <c r="CY34" s="649"/>
      <c r="CZ34" s="652">
        <v>9.1</v>
      </c>
      <c r="DA34" s="681"/>
      <c r="DB34" s="681"/>
      <c r="DC34" s="685"/>
      <c r="DD34" s="656">
        <v>43120124</v>
      </c>
      <c r="DE34" s="648"/>
      <c r="DF34" s="648"/>
      <c r="DG34" s="648"/>
      <c r="DH34" s="648"/>
      <c r="DI34" s="648"/>
      <c r="DJ34" s="648"/>
      <c r="DK34" s="649"/>
      <c r="DL34" s="656">
        <v>33485422</v>
      </c>
      <c r="DM34" s="648"/>
      <c r="DN34" s="648"/>
      <c r="DO34" s="648"/>
      <c r="DP34" s="648"/>
      <c r="DQ34" s="648"/>
      <c r="DR34" s="648"/>
      <c r="DS34" s="648"/>
      <c r="DT34" s="648"/>
      <c r="DU34" s="648"/>
      <c r="DV34" s="649"/>
      <c r="DW34" s="652">
        <v>11.6</v>
      </c>
      <c r="DX34" s="681"/>
      <c r="DY34" s="681"/>
      <c r="DZ34" s="681"/>
      <c r="EA34" s="681"/>
      <c r="EB34" s="681"/>
      <c r="EC34" s="682"/>
    </row>
    <row r="35" spans="2:133" ht="11.25" customHeight="1" x14ac:dyDescent="0.15">
      <c r="B35" s="644" t="s">
        <v>324</v>
      </c>
      <c r="C35" s="645"/>
      <c r="D35" s="645"/>
      <c r="E35" s="645"/>
      <c r="F35" s="645"/>
      <c r="G35" s="645"/>
      <c r="H35" s="645"/>
      <c r="I35" s="645"/>
      <c r="J35" s="645"/>
      <c r="K35" s="645"/>
      <c r="L35" s="645"/>
      <c r="M35" s="645"/>
      <c r="N35" s="645"/>
      <c r="O35" s="645"/>
      <c r="P35" s="645"/>
      <c r="Q35" s="646"/>
      <c r="R35" s="647">
        <v>1759384</v>
      </c>
      <c r="S35" s="648"/>
      <c r="T35" s="648"/>
      <c r="U35" s="648"/>
      <c r="V35" s="648"/>
      <c r="W35" s="648"/>
      <c r="X35" s="648"/>
      <c r="Y35" s="649"/>
      <c r="Z35" s="650">
        <v>0.3</v>
      </c>
      <c r="AA35" s="650"/>
      <c r="AB35" s="650"/>
      <c r="AC35" s="650"/>
      <c r="AD35" s="651" t="s">
        <v>129</v>
      </c>
      <c r="AE35" s="651"/>
      <c r="AF35" s="651"/>
      <c r="AG35" s="651"/>
      <c r="AH35" s="651"/>
      <c r="AI35" s="651"/>
      <c r="AJ35" s="651"/>
      <c r="AK35" s="651"/>
      <c r="AL35" s="652" t="s">
        <v>129</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7387544</v>
      </c>
      <c r="CS35" s="683"/>
      <c r="CT35" s="683"/>
      <c r="CU35" s="683"/>
      <c r="CV35" s="683"/>
      <c r="CW35" s="683"/>
      <c r="CX35" s="683"/>
      <c r="CY35" s="684"/>
      <c r="CZ35" s="652">
        <v>1.1000000000000001</v>
      </c>
      <c r="DA35" s="681"/>
      <c r="DB35" s="681"/>
      <c r="DC35" s="685"/>
      <c r="DD35" s="656">
        <v>3819118</v>
      </c>
      <c r="DE35" s="683"/>
      <c r="DF35" s="683"/>
      <c r="DG35" s="683"/>
      <c r="DH35" s="683"/>
      <c r="DI35" s="683"/>
      <c r="DJ35" s="683"/>
      <c r="DK35" s="684"/>
      <c r="DL35" s="656">
        <v>3819118</v>
      </c>
      <c r="DM35" s="683"/>
      <c r="DN35" s="683"/>
      <c r="DO35" s="683"/>
      <c r="DP35" s="683"/>
      <c r="DQ35" s="683"/>
      <c r="DR35" s="683"/>
      <c r="DS35" s="683"/>
      <c r="DT35" s="683"/>
      <c r="DU35" s="683"/>
      <c r="DV35" s="684"/>
      <c r="DW35" s="652">
        <v>1.3</v>
      </c>
      <c r="DX35" s="681"/>
      <c r="DY35" s="681"/>
      <c r="DZ35" s="681"/>
      <c r="EA35" s="681"/>
      <c r="EB35" s="681"/>
      <c r="EC35" s="682"/>
    </row>
    <row r="36" spans="2:133" ht="11.25" customHeight="1" x14ac:dyDescent="0.15">
      <c r="B36" s="644" t="s">
        <v>328</v>
      </c>
      <c r="C36" s="645"/>
      <c r="D36" s="645"/>
      <c r="E36" s="645"/>
      <c r="F36" s="645"/>
      <c r="G36" s="645"/>
      <c r="H36" s="645"/>
      <c r="I36" s="645"/>
      <c r="J36" s="645"/>
      <c r="K36" s="645"/>
      <c r="L36" s="645"/>
      <c r="M36" s="645"/>
      <c r="N36" s="645"/>
      <c r="O36" s="645"/>
      <c r="P36" s="645"/>
      <c r="Q36" s="646"/>
      <c r="R36" s="647">
        <v>6098566</v>
      </c>
      <c r="S36" s="648"/>
      <c r="T36" s="648"/>
      <c r="U36" s="648"/>
      <c r="V36" s="648"/>
      <c r="W36" s="648"/>
      <c r="X36" s="648"/>
      <c r="Y36" s="649"/>
      <c r="Z36" s="650">
        <v>0.9</v>
      </c>
      <c r="AA36" s="650"/>
      <c r="AB36" s="650"/>
      <c r="AC36" s="650"/>
      <c r="AD36" s="651" t="s">
        <v>129</v>
      </c>
      <c r="AE36" s="651"/>
      <c r="AF36" s="651"/>
      <c r="AG36" s="651"/>
      <c r="AH36" s="651"/>
      <c r="AI36" s="651"/>
      <c r="AJ36" s="651"/>
      <c r="AK36" s="651"/>
      <c r="AL36" s="652" t="s">
        <v>243</v>
      </c>
      <c r="AM36" s="653"/>
      <c r="AN36" s="653"/>
      <c r="AO36" s="654"/>
      <c r="AP36" s="235"/>
      <c r="AQ36" s="721" t="s">
        <v>329</v>
      </c>
      <c r="AR36" s="722"/>
      <c r="AS36" s="722"/>
      <c r="AT36" s="722"/>
      <c r="AU36" s="722"/>
      <c r="AV36" s="722"/>
      <c r="AW36" s="722"/>
      <c r="AX36" s="722"/>
      <c r="AY36" s="723"/>
      <c r="AZ36" s="636">
        <v>52317976</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3408383</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131971993</v>
      </c>
      <c r="CS36" s="648"/>
      <c r="CT36" s="648"/>
      <c r="CU36" s="648"/>
      <c r="CV36" s="648"/>
      <c r="CW36" s="648"/>
      <c r="CX36" s="648"/>
      <c r="CY36" s="649"/>
      <c r="CZ36" s="652">
        <v>19.5</v>
      </c>
      <c r="DA36" s="681"/>
      <c r="DB36" s="681"/>
      <c r="DC36" s="685"/>
      <c r="DD36" s="656">
        <v>33438289</v>
      </c>
      <c r="DE36" s="648"/>
      <c r="DF36" s="648"/>
      <c r="DG36" s="648"/>
      <c r="DH36" s="648"/>
      <c r="DI36" s="648"/>
      <c r="DJ36" s="648"/>
      <c r="DK36" s="649"/>
      <c r="DL36" s="656">
        <v>18430177</v>
      </c>
      <c r="DM36" s="648"/>
      <c r="DN36" s="648"/>
      <c r="DO36" s="648"/>
      <c r="DP36" s="648"/>
      <c r="DQ36" s="648"/>
      <c r="DR36" s="648"/>
      <c r="DS36" s="648"/>
      <c r="DT36" s="648"/>
      <c r="DU36" s="648"/>
      <c r="DV36" s="649"/>
      <c r="DW36" s="652">
        <v>6.4</v>
      </c>
      <c r="DX36" s="681"/>
      <c r="DY36" s="681"/>
      <c r="DZ36" s="681"/>
      <c r="EA36" s="681"/>
      <c r="EB36" s="681"/>
      <c r="EC36" s="682"/>
    </row>
    <row r="37" spans="2:133" ht="11.25" customHeight="1" x14ac:dyDescent="0.15">
      <c r="B37" s="644" t="s">
        <v>332</v>
      </c>
      <c r="C37" s="645"/>
      <c r="D37" s="645"/>
      <c r="E37" s="645"/>
      <c r="F37" s="645"/>
      <c r="G37" s="645"/>
      <c r="H37" s="645"/>
      <c r="I37" s="645"/>
      <c r="J37" s="645"/>
      <c r="K37" s="645"/>
      <c r="L37" s="645"/>
      <c r="M37" s="645"/>
      <c r="N37" s="645"/>
      <c r="O37" s="645"/>
      <c r="P37" s="645"/>
      <c r="Q37" s="646"/>
      <c r="R37" s="647">
        <v>4486727</v>
      </c>
      <c r="S37" s="648"/>
      <c r="T37" s="648"/>
      <c r="U37" s="648"/>
      <c r="V37" s="648"/>
      <c r="W37" s="648"/>
      <c r="X37" s="648"/>
      <c r="Y37" s="649"/>
      <c r="Z37" s="650">
        <v>0.7</v>
      </c>
      <c r="AA37" s="650"/>
      <c r="AB37" s="650"/>
      <c r="AC37" s="650"/>
      <c r="AD37" s="651" t="s">
        <v>129</v>
      </c>
      <c r="AE37" s="651"/>
      <c r="AF37" s="651"/>
      <c r="AG37" s="651"/>
      <c r="AH37" s="651"/>
      <c r="AI37" s="651"/>
      <c r="AJ37" s="651"/>
      <c r="AK37" s="651"/>
      <c r="AL37" s="652" t="s">
        <v>129</v>
      </c>
      <c r="AM37" s="653"/>
      <c r="AN37" s="653"/>
      <c r="AO37" s="654"/>
      <c r="AQ37" s="725" t="s">
        <v>333</v>
      </c>
      <c r="AR37" s="726"/>
      <c r="AS37" s="726"/>
      <c r="AT37" s="726"/>
      <c r="AU37" s="726"/>
      <c r="AV37" s="726"/>
      <c r="AW37" s="726"/>
      <c r="AX37" s="726"/>
      <c r="AY37" s="727"/>
      <c r="AZ37" s="647">
        <v>6319175</v>
      </c>
      <c r="BA37" s="648"/>
      <c r="BB37" s="648"/>
      <c r="BC37" s="648"/>
      <c r="BD37" s="683"/>
      <c r="BE37" s="683"/>
      <c r="BF37" s="714"/>
      <c r="BG37" s="662" t="s">
        <v>334</v>
      </c>
      <c r="BH37" s="663"/>
      <c r="BI37" s="663"/>
      <c r="BJ37" s="663"/>
      <c r="BK37" s="663"/>
      <c r="BL37" s="663"/>
      <c r="BM37" s="663"/>
      <c r="BN37" s="663"/>
      <c r="BO37" s="663"/>
      <c r="BP37" s="663"/>
      <c r="BQ37" s="663"/>
      <c r="BR37" s="663"/>
      <c r="BS37" s="663"/>
      <c r="BT37" s="663"/>
      <c r="BU37" s="664"/>
      <c r="BV37" s="647">
        <v>662966</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12482</v>
      </c>
      <c r="CS37" s="683"/>
      <c r="CT37" s="683"/>
      <c r="CU37" s="683"/>
      <c r="CV37" s="683"/>
      <c r="CW37" s="683"/>
      <c r="CX37" s="683"/>
      <c r="CY37" s="684"/>
      <c r="CZ37" s="652">
        <v>0</v>
      </c>
      <c r="DA37" s="681"/>
      <c r="DB37" s="681"/>
      <c r="DC37" s="685"/>
      <c r="DD37" s="656">
        <v>12482</v>
      </c>
      <c r="DE37" s="683"/>
      <c r="DF37" s="683"/>
      <c r="DG37" s="683"/>
      <c r="DH37" s="683"/>
      <c r="DI37" s="683"/>
      <c r="DJ37" s="683"/>
      <c r="DK37" s="684"/>
      <c r="DL37" s="656">
        <v>12482</v>
      </c>
      <c r="DM37" s="683"/>
      <c r="DN37" s="683"/>
      <c r="DO37" s="683"/>
      <c r="DP37" s="683"/>
      <c r="DQ37" s="683"/>
      <c r="DR37" s="683"/>
      <c r="DS37" s="683"/>
      <c r="DT37" s="683"/>
      <c r="DU37" s="683"/>
      <c r="DV37" s="684"/>
      <c r="DW37" s="652">
        <v>0</v>
      </c>
      <c r="DX37" s="681"/>
      <c r="DY37" s="681"/>
      <c r="DZ37" s="681"/>
      <c r="EA37" s="681"/>
      <c r="EB37" s="681"/>
      <c r="EC37" s="682"/>
    </row>
    <row r="38" spans="2:133" ht="11.25" customHeight="1" x14ac:dyDescent="0.15">
      <c r="B38" s="644" t="s">
        <v>336</v>
      </c>
      <c r="C38" s="645"/>
      <c r="D38" s="645"/>
      <c r="E38" s="645"/>
      <c r="F38" s="645"/>
      <c r="G38" s="645"/>
      <c r="H38" s="645"/>
      <c r="I38" s="645"/>
      <c r="J38" s="645"/>
      <c r="K38" s="645"/>
      <c r="L38" s="645"/>
      <c r="M38" s="645"/>
      <c r="N38" s="645"/>
      <c r="O38" s="645"/>
      <c r="P38" s="645"/>
      <c r="Q38" s="646"/>
      <c r="R38" s="647">
        <v>49333431</v>
      </c>
      <c r="S38" s="648"/>
      <c r="T38" s="648"/>
      <c r="U38" s="648"/>
      <c r="V38" s="648"/>
      <c r="W38" s="648"/>
      <c r="X38" s="648"/>
      <c r="Y38" s="649"/>
      <c r="Z38" s="650">
        <v>7.2</v>
      </c>
      <c r="AA38" s="650"/>
      <c r="AB38" s="650"/>
      <c r="AC38" s="650"/>
      <c r="AD38" s="651">
        <v>406412</v>
      </c>
      <c r="AE38" s="651"/>
      <c r="AF38" s="651"/>
      <c r="AG38" s="651"/>
      <c r="AH38" s="651"/>
      <c r="AI38" s="651"/>
      <c r="AJ38" s="651"/>
      <c r="AK38" s="651"/>
      <c r="AL38" s="652">
        <v>0.2</v>
      </c>
      <c r="AM38" s="653"/>
      <c r="AN38" s="653"/>
      <c r="AO38" s="654"/>
      <c r="AQ38" s="725" t="s">
        <v>337</v>
      </c>
      <c r="AR38" s="726"/>
      <c r="AS38" s="726"/>
      <c r="AT38" s="726"/>
      <c r="AU38" s="726"/>
      <c r="AV38" s="726"/>
      <c r="AW38" s="726"/>
      <c r="AX38" s="726"/>
      <c r="AY38" s="727"/>
      <c r="AZ38" s="647">
        <v>556511</v>
      </c>
      <c r="BA38" s="648"/>
      <c r="BB38" s="648"/>
      <c r="BC38" s="648"/>
      <c r="BD38" s="683"/>
      <c r="BE38" s="683"/>
      <c r="BF38" s="714"/>
      <c r="BG38" s="662" t="s">
        <v>338</v>
      </c>
      <c r="BH38" s="663"/>
      <c r="BI38" s="663"/>
      <c r="BJ38" s="663"/>
      <c r="BK38" s="663"/>
      <c r="BL38" s="663"/>
      <c r="BM38" s="663"/>
      <c r="BN38" s="663"/>
      <c r="BO38" s="663"/>
      <c r="BP38" s="663"/>
      <c r="BQ38" s="663"/>
      <c r="BR38" s="663"/>
      <c r="BS38" s="663"/>
      <c r="BT38" s="663"/>
      <c r="BU38" s="664"/>
      <c r="BV38" s="647">
        <v>131127</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45197638</v>
      </c>
      <c r="CS38" s="648"/>
      <c r="CT38" s="648"/>
      <c r="CU38" s="648"/>
      <c r="CV38" s="648"/>
      <c r="CW38" s="648"/>
      <c r="CX38" s="648"/>
      <c r="CY38" s="649"/>
      <c r="CZ38" s="652">
        <v>6.7</v>
      </c>
      <c r="DA38" s="681"/>
      <c r="DB38" s="681"/>
      <c r="DC38" s="685"/>
      <c r="DD38" s="656">
        <v>36919287</v>
      </c>
      <c r="DE38" s="648"/>
      <c r="DF38" s="648"/>
      <c r="DG38" s="648"/>
      <c r="DH38" s="648"/>
      <c r="DI38" s="648"/>
      <c r="DJ38" s="648"/>
      <c r="DK38" s="649"/>
      <c r="DL38" s="656">
        <v>33360902</v>
      </c>
      <c r="DM38" s="648"/>
      <c r="DN38" s="648"/>
      <c r="DO38" s="648"/>
      <c r="DP38" s="648"/>
      <c r="DQ38" s="648"/>
      <c r="DR38" s="648"/>
      <c r="DS38" s="648"/>
      <c r="DT38" s="648"/>
      <c r="DU38" s="648"/>
      <c r="DV38" s="649"/>
      <c r="DW38" s="652">
        <v>11.6</v>
      </c>
      <c r="DX38" s="681"/>
      <c r="DY38" s="681"/>
      <c r="DZ38" s="681"/>
      <c r="EA38" s="681"/>
      <c r="EB38" s="681"/>
      <c r="EC38" s="682"/>
    </row>
    <row r="39" spans="2:133" ht="11.25" customHeight="1" x14ac:dyDescent="0.15">
      <c r="B39" s="644" t="s">
        <v>340</v>
      </c>
      <c r="C39" s="645"/>
      <c r="D39" s="645"/>
      <c r="E39" s="645"/>
      <c r="F39" s="645"/>
      <c r="G39" s="645"/>
      <c r="H39" s="645"/>
      <c r="I39" s="645"/>
      <c r="J39" s="645"/>
      <c r="K39" s="645"/>
      <c r="L39" s="645"/>
      <c r="M39" s="645"/>
      <c r="N39" s="645"/>
      <c r="O39" s="645"/>
      <c r="P39" s="645"/>
      <c r="Q39" s="646"/>
      <c r="R39" s="647">
        <v>67583900</v>
      </c>
      <c r="S39" s="648"/>
      <c r="T39" s="648"/>
      <c r="U39" s="648"/>
      <c r="V39" s="648"/>
      <c r="W39" s="648"/>
      <c r="X39" s="648"/>
      <c r="Y39" s="649"/>
      <c r="Z39" s="650">
        <v>9.9</v>
      </c>
      <c r="AA39" s="650"/>
      <c r="AB39" s="650"/>
      <c r="AC39" s="650"/>
      <c r="AD39" s="651" t="s">
        <v>129</v>
      </c>
      <c r="AE39" s="651"/>
      <c r="AF39" s="651"/>
      <c r="AG39" s="651"/>
      <c r="AH39" s="651"/>
      <c r="AI39" s="651"/>
      <c r="AJ39" s="651"/>
      <c r="AK39" s="651"/>
      <c r="AL39" s="652" t="s">
        <v>243</v>
      </c>
      <c r="AM39" s="653"/>
      <c r="AN39" s="653"/>
      <c r="AO39" s="654"/>
      <c r="AQ39" s="725" t="s">
        <v>341</v>
      </c>
      <c r="AR39" s="726"/>
      <c r="AS39" s="726"/>
      <c r="AT39" s="726"/>
      <c r="AU39" s="726"/>
      <c r="AV39" s="726"/>
      <c r="AW39" s="726"/>
      <c r="AX39" s="726"/>
      <c r="AY39" s="727"/>
      <c r="AZ39" s="647">
        <v>374250</v>
      </c>
      <c r="BA39" s="648"/>
      <c r="BB39" s="648"/>
      <c r="BC39" s="648"/>
      <c r="BD39" s="683"/>
      <c r="BE39" s="683"/>
      <c r="BF39" s="714"/>
      <c r="BG39" s="662" t="s">
        <v>342</v>
      </c>
      <c r="BH39" s="663"/>
      <c r="BI39" s="663"/>
      <c r="BJ39" s="663"/>
      <c r="BK39" s="663"/>
      <c r="BL39" s="663"/>
      <c r="BM39" s="663"/>
      <c r="BN39" s="663"/>
      <c r="BO39" s="663"/>
      <c r="BP39" s="663"/>
      <c r="BQ39" s="663"/>
      <c r="BR39" s="663"/>
      <c r="BS39" s="663"/>
      <c r="BT39" s="663"/>
      <c r="BU39" s="664"/>
      <c r="BV39" s="647">
        <v>194067</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4851656</v>
      </c>
      <c r="CS39" s="683"/>
      <c r="CT39" s="683"/>
      <c r="CU39" s="683"/>
      <c r="CV39" s="683"/>
      <c r="CW39" s="683"/>
      <c r="CX39" s="683"/>
      <c r="CY39" s="684"/>
      <c r="CZ39" s="652">
        <v>0.7</v>
      </c>
      <c r="DA39" s="681"/>
      <c r="DB39" s="681"/>
      <c r="DC39" s="685"/>
      <c r="DD39" s="656">
        <v>3183805</v>
      </c>
      <c r="DE39" s="683"/>
      <c r="DF39" s="683"/>
      <c r="DG39" s="683"/>
      <c r="DH39" s="683"/>
      <c r="DI39" s="683"/>
      <c r="DJ39" s="683"/>
      <c r="DK39" s="684"/>
      <c r="DL39" s="656" t="s">
        <v>129</v>
      </c>
      <c r="DM39" s="683"/>
      <c r="DN39" s="683"/>
      <c r="DO39" s="683"/>
      <c r="DP39" s="683"/>
      <c r="DQ39" s="683"/>
      <c r="DR39" s="683"/>
      <c r="DS39" s="683"/>
      <c r="DT39" s="683"/>
      <c r="DU39" s="683"/>
      <c r="DV39" s="684"/>
      <c r="DW39" s="652" t="s">
        <v>129</v>
      </c>
      <c r="DX39" s="681"/>
      <c r="DY39" s="681"/>
      <c r="DZ39" s="681"/>
      <c r="EA39" s="681"/>
      <c r="EB39" s="681"/>
      <c r="EC39" s="682"/>
    </row>
    <row r="40" spans="2:133" ht="11.25" customHeight="1" x14ac:dyDescent="0.15">
      <c r="B40" s="644" t="s">
        <v>344</v>
      </c>
      <c r="C40" s="645"/>
      <c r="D40" s="645"/>
      <c r="E40" s="645"/>
      <c r="F40" s="645"/>
      <c r="G40" s="645"/>
      <c r="H40" s="645"/>
      <c r="I40" s="645"/>
      <c r="J40" s="645"/>
      <c r="K40" s="645"/>
      <c r="L40" s="645"/>
      <c r="M40" s="645"/>
      <c r="N40" s="645"/>
      <c r="O40" s="645"/>
      <c r="P40" s="645"/>
      <c r="Q40" s="646"/>
      <c r="R40" s="647">
        <v>2392000</v>
      </c>
      <c r="S40" s="648"/>
      <c r="T40" s="648"/>
      <c r="U40" s="648"/>
      <c r="V40" s="648"/>
      <c r="W40" s="648"/>
      <c r="X40" s="648"/>
      <c r="Y40" s="649"/>
      <c r="Z40" s="650">
        <v>0.4</v>
      </c>
      <c r="AA40" s="650"/>
      <c r="AB40" s="650"/>
      <c r="AC40" s="650"/>
      <c r="AD40" s="651" t="s">
        <v>129</v>
      </c>
      <c r="AE40" s="651"/>
      <c r="AF40" s="651"/>
      <c r="AG40" s="651"/>
      <c r="AH40" s="651"/>
      <c r="AI40" s="651"/>
      <c r="AJ40" s="651"/>
      <c r="AK40" s="651"/>
      <c r="AL40" s="652" t="s">
        <v>129</v>
      </c>
      <c r="AM40" s="653"/>
      <c r="AN40" s="653"/>
      <c r="AO40" s="654"/>
      <c r="AQ40" s="725" t="s">
        <v>345</v>
      </c>
      <c r="AR40" s="726"/>
      <c r="AS40" s="726"/>
      <c r="AT40" s="726"/>
      <c r="AU40" s="726"/>
      <c r="AV40" s="726"/>
      <c r="AW40" s="726"/>
      <c r="AX40" s="726"/>
      <c r="AY40" s="727"/>
      <c r="AZ40" s="647">
        <v>158832</v>
      </c>
      <c r="BA40" s="648"/>
      <c r="BB40" s="648"/>
      <c r="BC40" s="648"/>
      <c r="BD40" s="683"/>
      <c r="BE40" s="683"/>
      <c r="BF40" s="714"/>
      <c r="BG40" s="734" t="s">
        <v>346</v>
      </c>
      <c r="BH40" s="735"/>
      <c r="BI40" s="735"/>
      <c r="BJ40" s="735"/>
      <c r="BK40" s="735"/>
      <c r="BL40" s="236"/>
      <c r="BM40" s="663" t="s">
        <v>347</v>
      </c>
      <c r="BN40" s="663"/>
      <c r="BO40" s="663"/>
      <c r="BP40" s="663"/>
      <c r="BQ40" s="663"/>
      <c r="BR40" s="663"/>
      <c r="BS40" s="663"/>
      <c r="BT40" s="663"/>
      <c r="BU40" s="664"/>
      <c r="BV40" s="647">
        <v>81</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35191307</v>
      </c>
      <c r="CS40" s="648"/>
      <c r="CT40" s="648"/>
      <c r="CU40" s="648"/>
      <c r="CV40" s="648"/>
      <c r="CW40" s="648"/>
      <c r="CX40" s="648"/>
      <c r="CY40" s="649"/>
      <c r="CZ40" s="652">
        <v>5.2</v>
      </c>
      <c r="DA40" s="681"/>
      <c r="DB40" s="681"/>
      <c r="DC40" s="685"/>
      <c r="DD40" s="656">
        <v>409919</v>
      </c>
      <c r="DE40" s="648"/>
      <c r="DF40" s="648"/>
      <c r="DG40" s="648"/>
      <c r="DH40" s="648"/>
      <c r="DI40" s="648"/>
      <c r="DJ40" s="648"/>
      <c r="DK40" s="649"/>
      <c r="DL40" s="656" t="s">
        <v>243</v>
      </c>
      <c r="DM40" s="648"/>
      <c r="DN40" s="648"/>
      <c r="DO40" s="648"/>
      <c r="DP40" s="648"/>
      <c r="DQ40" s="648"/>
      <c r="DR40" s="648"/>
      <c r="DS40" s="648"/>
      <c r="DT40" s="648"/>
      <c r="DU40" s="648"/>
      <c r="DV40" s="649"/>
      <c r="DW40" s="652" t="s">
        <v>243</v>
      </c>
      <c r="DX40" s="681"/>
      <c r="DY40" s="681"/>
      <c r="DZ40" s="681"/>
      <c r="EA40" s="681"/>
      <c r="EB40" s="681"/>
      <c r="EC40" s="682"/>
    </row>
    <row r="41" spans="2:133" ht="11.25" customHeight="1" x14ac:dyDescent="0.15">
      <c r="B41" s="644" t="s">
        <v>349</v>
      </c>
      <c r="C41" s="645"/>
      <c r="D41" s="645"/>
      <c r="E41" s="645"/>
      <c r="F41" s="645"/>
      <c r="G41" s="645"/>
      <c r="H41" s="645"/>
      <c r="I41" s="645"/>
      <c r="J41" s="645"/>
      <c r="K41" s="645"/>
      <c r="L41" s="645"/>
      <c r="M41" s="645"/>
      <c r="N41" s="645"/>
      <c r="O41" s="645"/>
      <c r="P41" s="645"/>
      <c r="Q41" s="646"/>
      <c r="R41" s="647">
        <v>1912000</v>
      </c>
      <c r="S41" s="648"/>
      <c r="T41" s="648"/>
      <c r="U41" s="648"/>
      <c r="V41" s="648"/>
      <c r="W41" s="648"/>
      <c r="X41" s="648"/>
      <c r="Y41" s="649"/>
      <c r="Z41" s="650">
        <v>0.3</v>
      </c>
      <c r="AA41" s="650"/>
      <c r="AB41" s="650"/>
      <c r="AC41" s="650"/>
      <c r="AD41" s="651" t="s">
        <v>243</v>
      </c>
      <c r="AE41" s="651"/>
      <c r="AF41" s="651"/>
      <c r="AG41" s="651"/>
      <c r="AH41" s="651"/>
      <c r="AI41" s="651"/>
      <c r="AJ41" s="651"/>
      <c r="AK41" s="651"/>
      <c r="AL41" s="652" t="s">
        <v>243</v>
      </c>
      <c r="AM41" s="653"/>
      <c r="AN41" s="653"/>
      <c r="AO41" s="654"/>
      <c r="AQ41" s="725" t="s">
        <v>350</v>
      </c>
      <c r="AR41" s="726"/>
      <c r="AS41" s="726"/>
      <c r="AT41" s="726"/>
      <c r="AU41" s="726"/>
      <c r="AV41" s="726"/>
      <c r="AW41" s="726"/>
      <c r="AX41" s="726"/>
      <c r="AY41" s="727"/>
      <c r="AZ41" s="647">
        <v>10397521</v>
      </c>
      <c r="BA41" s="648"/>
      <c r="BB41" s="648"/>
      <c r="BC41" s="648"/>
      <c r="BD41" s="683"/>
      <c r="BE41" s="683"/>
      <c r="BF41" s="714"/>
      <c r="BG41" s="734"/>
      <c r="BH41" s="735"/>
      <c r="BI41" s="735"/>
      <c r="BJ41" s="735"/>
      <c r="BK41" s="735"/>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129</v>
      </c>
      <c r="CS41" s="683"/>
      <c r="CT41" s="683"/>
      <c r="CU41" s="683"/>
      <c r="CV41" s="683"/>
      <c r="CW41" s="683"/>
      <c r="CX41" s="683"/>
      <c r="CY41" s="684"/>
      <c r="CZ41" s="652" t="s">
        <v>243</v>
      </c>
      <c r="DA41" s="681"/>
      <c r="DB41" s="681"/>
      <c r="DC41" s="685"/>
      <c r="DD41" s="656" t="s">
        <v>129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353</v>
      </c>
      <c r="C42" s="645"/>
      <c r="D42" s="645"/>
      <c r="E42" s="645"/>
      <c r="F42" s="645"/>
      <c r="G42" s="645"/>
      <c r="H42" s="645"/>
      <c r="I42" s="645"/>
      <c r="J42" s="645"/>
      <c r="K42" s="645"/>
      <c r="L42" s="645"/>
      <c r="M42" s="645"/>
      <c r="N42" s="645"/>
      <c r="O42" s="645"/>
      <c r="P42" s="645"/>
      <c r="Q42" s="646"/>
      <c r="R42" s="647">
        <v>25657000</v>
      </c>
      <c r="S42" s="648"/>
      <c r="T42" s="648"/>
      <c r="U42" s="648"/>
      <c r="V42" s="648"/>
      <c r="W42" s="648"/>
      <c r="X42" s="648"/>
      <c r="Y42" s="649"/>
      <c r="Z42" s="650">
        <v>3.8</v>
      </c>
      <c r="AA42" s="650"/>
      <c r="AB42" s="650"/>
      <c r="AC42" s="650"/>
      <c r="AD42" s="651" t="s">
        <v>243</v>
      </c>
      <c r="AE42" s="651"/>
      <c r="AF42" s="651"/>
      <c r="AG42" s="651"/>
      <c r="AH42" s="651"/>
      <c r="AI42" s="651"/>
      <c r="AJ42" s="651"/>
      <c r="AK42" s="651"/>
      <c r="AL42" s="652" t="s">
        <v>243</v>
      </c>
      <c r="AM42" s="653"/>
      <c r="AN42" s="653"/>
      <c r="AO42" s="654"/>
      <c r="AQ42" s="746" t="s">
        <v>354</v>
      </c>
      <c r="AR42" s="747"/>
      <c r="AS42" s="747"/>
      <c r="AT42" s="747"/>
      <c r="AU42" s="747"/>
      <c r="AV42" s="747"/>
      <c r="AW42" s="747"/>
      <c r="AX42" s="747"/>
      <c r="AY42" s="748"/>
      <c r="AZ42" s="738">
        <v>34511687</v>
      </c>
      <c r="BA42" s="739"/>
      <c r="BB42" s="739"/>
      <c r="BC42" s="739"/>
      <c r="BD42" s="718"/>
      <c r="BE42" s="718"/>
      <c r="BF42" s="720"/>
      <c r="BG42" s="736"/>
      <c r="BH42" s="737"/>
      <c r="BI42" s="737"/>
      <c r="BJ42" s="737"/>
      <c r="BK42" s="737"/>
      <c r="BL42" s="237"/>
      <c r="BM42" s="673" t="s">
        <v>355</v>
      </c>
      <c r="BN42" s="673"/>
      <c r="BO42" s="673"/>
      <c r="BP42" s="673"/>
      <c r="BQ42" s="673"/>
      <c r="BR42" s="673"/>
      <c r="BS42" s="673"/>
      <c r="BT42" s="673"/>
      <c r="BU42" s="674"/>
      <c r="BV42" s="738">
        <v>353</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68889140</v>
      </c>
      <c r="CS42" s="648"/>
      <c r="CT42" s="648"/>
      <c r="CU42" s="648"/>
      <c r="CV42" s="648"/>
      <c r="CW42" s="648"/>
      <c r="CX42" s="648"/>
      <c r="CY42" s="649"/>
      <c r="CZ42" s="652">
        <v>10.199999999999999</v>
      </c>
      <c r="DA42" s="653"/>
      <c r="DB42" s="653"/>
      <c r="DC42" s="665"/>
      <c r="DD42" s="656">
        <v>7246990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357</v>
      </c>
      <c r="C43" s="689"/>
      <c r="D43" s="689"/>
      <c r="E43" s="689"/>
      <c r="F43" s="689"/>
      <c r="G43" s="689"/>
      <c r="H43" s="689"/>
      <c r="I43" s="689"/>
      <c r="J43" s="689"/>
      <c r="K43" s="689"/>
      <c r="L43" s="689"/>
      <c r="M43" s="689"/>
      <c r="N43" s="689"/>
      <c r="O43" s="689"/>
      <c r="P43" s="689"/>
      <c r="Q43" s="690"/>
      <c r="R43" s="738">
        <v>682339099</v>
      </c>
      <c r="S43" s="739"/>
      <c r="T43" s="739"/>
      <c r="U43" s="739"/>
      <c r="V43" s="739"/>
      <c r="W43" s="739"/>
      <c r="X43" s="739"/>
      <c r="Y43" s="740"/>
      <c r="Z43" s="741">
        <v>100</v>
      </c>
      <c r="AA43" s="741"/>
      <c r="AB43" s="741"/>
      <c r="AC43" s="741"/>
      <c r="AD43" s="742">
        <v>258752843</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580389</v>
      </c>
      <c r="CS43" s="683"/>
      <c r="CT43" s="683"/>
      <c r="CU43" s="683"/>
      <c r="CV43" s="683"/>
      <c r="CW43" s="683"/>
      <c r="CX43" s="683"/>
      <c r="CY43" s="684"/>
      <c r="CZ43" s="652">
        <v>0.1</v>
      </c>
      <c r="DA43" s="681"/>
      <c r="DB43" s="681"/>
      <c r="DC43" s="685"/>
      <c r="DD43" s="656">
        <v>61056</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68889140</v>
      </c>
      <c r="CS44" s="648"/>
      <c r="CT44" s="648"/>
      <c r="CU44" s="648"/>
      <c r="CV44" s="648"/>
      <c r="CW44" s="648"/>
      <c r="CX44" s="648"/>
      <c r="CY44" s="649"/>
      <c r="CZ44" s="652">
        <v>10.199999999999999</v>
      </c>
      <c r="DA44" s="653"/>
      <c r="DB44" s="653"/>
      <c r="DC44" s="665"/>
      <c r="DD44" s="656">
        <v>7246990</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44828582</v>
      </c>
      <c r="CS45" s="683"/>
      <c r="CT45" s="683"/>
      <c r="CU45" s="683"/>
      <c r="CV45" s="683"/>
      <c r="CW45" s="683"/>
      <c r="CX45" s="683"/>
      <c r="CY45" s="684"/>
      <c r="CZ45" s="652">
        <v>6.6</v>
      </c>
      <c r="DA45" s="681"/>
      <c r="DB45" s="681"/>
      <c r="DC45" s="685"/>
      <c r="DD45" s="656">
        <v>1355479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20536571</v>
      </c>
      <c r="CS46" s="648"/>
      <c r="CT46" s="648"/>
      <c r="CU46" s="648"/>
      <c r="CV46" s="648"/>
      <c r="CW46" s="648"/>
      <c r="CX46" s="648"/>
      <c r="CY46" s="649"/>
      <c r="CZ46" s="652">
        <v>3</v>
      </c>
      <c r="DA46" s="653"/>
      <c r="DB46" s="653"/>
      <c r="DC46" s="665"/>
      <c r="DD46" s="656">
        <v>5662724</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t="s">
        <v>129</v>
      </c>
      <c r="CS47" s="683"/>
      <c r="CT47" s="683"/>
      <c r="CU47" s="683"/>
      <c r="CV47" s="683"/>
      <c r="CW47" s="683"/>
      <c r="CX47" s="683"/>
      <c r="CY47" s="684"/>
      <c r="CZ47" s="652" t="s">
        <v>129</v>
      </c>
      <c r="DA47" s="681"/>
      <c r="DB47" s="681"/>
      <c r="DC47" s="685"/>
      <c r="DD47" s="656" t="s">
        <v>129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129</v>
      </c>
      <c r="CS48" s="648"/>
      <c r="CT48" s="648"/>
      <c r="CU48" s="648"/>
      <c r="CV48" s="648"/>
      <c r="CW48" s="648"/>
      <c r="CX48" s="648"/>
      <c r="CY48" s="649"/>
      <c r="CZ48" s="652" t="s">
        <v>129</v>
      </c>
      <c r="DA48" s="653"/>
      <c r="DB48" s="653"/>
      <c r="DC48" s="665"/>
      <c r="DD48" s="656" t="s">
        <v>129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677136765</v>
      </c>
      <c r="CS49" s="718"/>
      <c r="CT49" s="718"/>
      <c r="CU49" s="718"/>
      <c r="CV49" s="718"/>
      <c r="CW49" s="718"/>
      <c r="CX49" s="718"/>
      <c r="CY49" s="749"/>
      <c r="CZ49" s="743">
        <v>100</v>
      </c>
      <c r="DA49" s="750"/>
      <c r="DB49" s="750"/>
      <c r="DC49" s="751"/>
      <c r="DD49" s="752">
        <v>330940502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KV6IyzgwVp+pMipssjvIXJYYtDvYXEcLYz7zxLt5OKDI0nl4xT2mL8L6vRbi2YSswNNqduj7KyTxFOYv9frCOA==" saltValue="6cha5uohIhJ7JYBZB5CXi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70" zoomScaleNormal="25" zoomScaleSheetLayoutView="70" workbookViewId="0">
      <selection activeCell="CW9" sqref="CW9:DA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678357</v>
      </c>
      <c r="R7" s="783"/>
      <c r="S7" s="783"/>
      <c r="T7" s="783"/>
      <c r="U7" s="783"/>
      <c r="V7" s="783">
        <v>674011</v>
      </c>
      <c r="W7" s="783"/>
      <c r="X7" s="783"/>
      <c r="Y7" s="783"/>
      <c r="Z7" s="783"/>
      <c r="AA7" s="783">
        <v>4346</v>
      </c>
      <c r="AB7" s="783"/>
      <c r="AC7" s="783"/>
      <c r="AD7" s="783"/>
      <c r="AE7" s="784"/>
      <c r="AF7" s="785">
        <v>1183</v>
      </c>
      <c r="AG7" s="786"/>
      <c r="AH7" s="786"/>
      <c r="AI7" s="786"/>
      <c r="AJ7" s="787"/>
      <c r="AK7" s="822">
        <v>7801</v>
      </c>
      <c r="AL7" s="823"/>
      <c r="AM7" s="823"/>
      <c r="AN7" s="823"/>
      <c r="AO7" s="823"/>
      <c r="AP7" s="823">
        <v>1171190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624</v>
      </c>
      <c r="BT7" s="827"/>
      <c r="BU7" s="827"/>
      <c r="BV7" s="827"/>
      <c r="BW7" s="827"/>
      <c r="BX7" s="827"/>
      <c r="BY7" s="827"/>
      <c r="BZ7" s="827"/>
      <c r="CA7" s="827"/>
      <c r="CB7" s="827"/>
      <c r="CC7" s="827"/>
      <c r="CD7" s="827"/>
      <c r="CE7" s="827"/>
      <c r="CF7" s="827"/>
      <c r="CG7" s="828"/>
      <c r="CH7" s="819">
        <v>99</v>
      </c>
      <c r="CI7" s="820"/>
      <c r="CJ7" s="820"/>
      <c r="CK7" s="820"/>
      <c r="CL7" s="821"/>
      <c r="CM7" s="819">
        <v>7432</v>
      </c>
      <c r="CN7" s="820"/>
      <c r="CO7" s="820"/>
      <c r="CP7" s="820"/>
      <c r="CQ7" s="821"/>
      <c r="CR7" s="819">
        <v>10</v>
      </c>
      <c r="CS7" s="820"/>
      <c r="CT7" s="820"/>
      <c r="CU7" s="820"/>
      <c r="CV7" s="821"/>
      <c r="CW7" s="819">
        <v>8</v>
      </c>
      <c r="CX7" s="820"/>
      <c r="CY7" s="820"/>
      <c r="CZ7" s="820"/>
      <c r="DA7" s="821"/>
      <c r="DB7" s="819">
        <v>759</v>
      </c>
      <c r="DC7" s="820"/>
      <c r="DD7" s="820"/>
      <c r="DE7" s="820"/>
      <c r="DF7" s="821"/>
      <c r="DG7" s="819">
        <v>0</v>
      </c>
      <c r="DH7" s="820"/>
      <c r="DI7" s="820"/>
      <c r="DJ7" s="820"/>
      <c r="DK7" s="821"/>
      <c r="DL7" s="819">
        <v>0</v>
      </c>
      <c r="DM7" s="820"/>
      <c r="DN7" s="820"/>
      <c r="DO7" s="820"/>
      <c r="DP7" s="821"/>
      <c r="DQ7" s="819">
        <v>0</v>
      </c>
      <c r="DR7" s="820"/>
      <c r="DS7" s="820"/>
      <c r="DT7" s="820"/>
      <c r="DU7" s="821"/>
      <c r="DV7" s="800"/>
      <c r="DW7" s="801"/>
      <c r="DX7" s="801"/>
      <c r="DY7" s="801"/>
      <c r="DZ7" s="802"/>
      <c r="EA7" s="256"/>
    </row>
    <row r="8" spans="1:131" s="257" customFormat="1" ht="26.25" customHeight="1" x14ac:dyDescent="0.15">
      <c r="A8" s="263">
        <v>2</v>
      </c>
      <c r="B8" s="803" t="s">
        <v>391</v>
      </c>
      <c r="C8" s="804"/>
      <c r="D8" s="804"/>
      <c r="E8" s="804"/>
      <c r="F8" s="804"/>
      <c r="G8" s="804"/>
      <c r="H8" s="804"/>
      <c r="I8" s="804"/>
      <c r="J8" s="804"/>
      <c r="K8" s="804"/>
      <c r="L8" s="804"/>
      <c r="M8" s="804"/>
      <c r="N8" s="804"/>
      <c r="O8" s="804"/>
      <c r="P8" s="805"/>
      <c r="Q8" s="806">
        <v>1981</v>
      </c>
      <c r="R8" s="807"/>
      <c r="S8" s="807"/>
      <c r="T8" s="807"/>
      <c r="U8" s="807"/>
      <c r="V8" s="807">
        <v>1827</v>
      </c>
      <c r="W8" s="807"/>
      <c r="X8" s="807"/>
      <c r="Y8" s="807"/>
      <c r="Z8" s="807"/>
      <c r="AA8" s="807">
        <v>154</v>
      </c>
      <c r="AB8" s="807"/>
      <c r="AC8" s="807"/>
      <c r="AD8" s="807"/>
      <c r="AE8" s="808"/>
      <c r="AF8" s="809">
        <v>98</v>
      </c>
      <c r="AG8" s="810"/>
      <c r="AH8" s="810"/>
      <c r="AI8" s="810"/>
      <c r="AJ8" s="811"/>
      <c r="AK8" s="812">
        <v>669</v>
      </c>
      <c r="AL8" s="813"/>
      <c r="AM8" s="813"/>
      <c r="AN8" s="813"/>
      <c r="AO8" s="813"/>
      <c r="AP8" s="813">
        <v>7327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t="s">
        <v>650</v>
      </c>
      <c r="BS8" s="816" t="s">
        <v>625</v>
      </c>
      <c r="BT8" s="817"/>
      <c r="BU8" s="817"/>
      <c r="BV8" s="817"/>
      <c r="BW8" s="817"/>
      <c r="BX8" s="817"/>
      <c r="BY8" s="817"/>
      <c r="BZ8" s="817"/>
      <c r="CA8" s="817"/>
      <c r="CB8" s="817"/>
      <c r="CC8" s="817"/>
      <c r="CD8" s="817"/>
      <c r="CE8" s="817"/>
      <c r="CF8" s="817"/>
      <c r="CG8" s="818"/>
      <c r="CH8" s="829">
        <v>25</v>
      </c>
      <c r="CI8" s="830"/>
      <c r="CJ8" s="830"/>
      <c r="CK8" s="830"/>
      <c r="CL8" s="831"/>
      <c r="CM8" s="829">
        <v>225755</v>
      </c>
      <c r="CN8" s="830"/>
      <c r="CO8" s="830"/>
      <c r="CP8" s="830"/>
      <c r="CQ8" s="831"/>
      <c r="CR8" s="829">
        <v>28748</v>
      </c>
      <c r="CS8" s="830"/>
      <c r="CT8" s="830"/>
      <c r="CU8" s="830"/>
      <c r="CV8" s="831"/>
      <c r="CW8" s="829">
        <v>0</v>
      </c>
      <c r="CX8" s="830"/>
      <c r="CY8" s="830"/>
      <c r="CZ8" s="830"/>
      <c r="DA8" s="831"/>
      <c r="DB8" s="829">
        <v>15885</v>
      </c>
      <c r="DC8" s="830"/>
      <c r="DD8" s="830"/>
      <c r="DE8" s="830"/>
      <c r="DF8" s="831"/>
      <c r="DG8" s="829">
        <v>82184</v>
      </c>
      <c r="DH8" s="830"/>
      <c r="DI8" s="830"/>
      <c r="DJ8" s="830"/>
      <c r="DK8" s="831"/>
      <c r="DL8" s="829">
        <v>0</v>
      </c>
      <c r="DM8" s="830"/>
      <c r="DN8" s="830"/>
      <c r="DO8" s="830"/>
      <c r="DP8" s="831"/>
      <c r="DQ8" s="829">
        <v>0</v>
      </c>
      <c r="DR8" s="830"/>
      <c r="DS8" s="830"/>
      <c r="DT8" s="830"/>
      <c r="DU8" s="831"/>
      <c r="DV8" s="832"/>
      <c r="DW8" s="833"/>
      <c r="DX8" s="833"/>
      <c r="DY8" s="833"/>
      <c r="DZ8" s="834"/>
      <c r="EA8" s="256"/>
    </row>
    <row r="9" spans="1:131" s="257" customFormat="1" ht="26.25" customHeight="1" x14ac:dyDescent="0.15">
      <c r="A9" s="263">
        <v>3</v>
      </c>
      <c r="B9" s="803" t="s">
        <v>392</v>
      </c>
      <c r="C9" s="804"/>
      <c r="D9" s="804"/>
      <c r="E9" s="804"/>
      <c r="F9" s="804"/>
      <c r="G9" s="804"/>
      <c r="H9" s="804"/>
      <c r="I9" s="804"/>
      <c r="J9" s="804"/>
      <c r="K9" s="804"/>
      <c r="L9" s="804"/>
      <c r="M9" s="804"/>
      <c r="N9" s="804"/>
      <c r="O9" s="804"/>
      <c r="P9" s="805"/>
      <c r="Q9" s="806">
        <v>2</v>
      </c>
      <c r="R9" s="807"/>
      <c r="S9" s="807"/>
      <c r="T9" s="807"/>
      <c r="U9" s="807"/>
      <c r="V9" s="807">
        <v>1</v>
      </c>
      <c r="W9" s="807"/>
      <c r="X9" s="807"/>
      <c r="Y9" s="807"/>
      <c r="Z9" s="807"/>
      <c r="AA9" s="807">
        <v>1</v>
      </c>
      <c r="AB9" s="807"/>
      <c r="AC9" s="807"/>
      <c r="AD9" s="807"/>
      <c r="AE9" s="808"/>
      <c r="AF9" s="809">
        <v>2</v>
      </c>
      <c r="AG9" s="810"/>
      <c r="AH9" s="810"/>
      <c r="AI9" s="810"/>
      <c r="AJ9" s="811"/>
      <c r="AK9" s="812">
        <v>0</v>
      </c>
      <c r="AL9" s="813"/>
      <c r="AM9" s="813"/>
      <c r="AN9" s="813"/>
      <c r="AO9" s="813"/>
      <c r="AP9" s="813">
        <v>0</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626</v>
      </c>
      <c r="BT9" s="817"/>
      <c r="BU9" s="817"/>
      <c r="BV9" s="817"/>
      <c r="BW9" s="817"/>
      <c r="BX9" s="817"/>
      <c r="BY9" s="817"/>
      <c r="BZ9" s="817"/>
      <c r="CA9" s="817"/>
      <c r="CB9" s="817"/>
      <c r="CC9" s="817"/>
      <c r="CD9" s="817"/>
      <c r="CE9" s="817"/>
      <c r="CF9" s="817"/>
      <c r="CG9" s="818"/>
      <c r="CH9" s="829">
        <v>33</v>
      </c>
      <c r="CI9" s="830"/>
      <c r="CJ9" s="830"/>
      <c r="CK9" s="830"/>
      <c r="CL9" s="831"/>
      <c r="CM9" s="829">
        <v>13852</v>
      </c>
      <c r="CN9" s="830"/>
      <c r="CO9" s="830"/>
      <c r="CP9" s="830"/>
      <c r="CQ9" s="831"/>
      <c r="CR9" s="829">
        <v>18300</v>
      </c>
      <c r="CS9" s="830"/>
      <c r="CT9" s="830"/>
      <c r="CU9" s="830"/>
      <c r="CV9" s="831"/>
      <c r="CW9" s="829">
        <v>2487</v>
      </c>
      <c r="CX9" s="830"/>
      <c r="CY9" s="830"/>
      <c r="CZ9" s="830"/>
      <c r="DA9" s="831"/>
      <c r="DB9" s="829">
        <v>0</v>
      </c>
      <c r="DC9" s="830"/>
      <c r="DD9" s="830"/>
      <c r="DE9" s="830"/>
      <c r="DF9" s="831"/>
      <c r="DG9" s="829">
        <v>0</v>
      </c>
      <c r="DH9" s="830"/>
      <c r="DI9" s="830"/>
      <c r="DJ9" s="830"/>
      <c r="DK9" s="831"/>
      <c r="DL9" s="829">
        <v>0</v>
      </c>
      <c r="DM9" s="830"/>
      <c r="DN9" s="830"/>
      <c r="DO9" s="830"/>
      <c r="DP9" s="831"/>
      <c r="DQ9" s="829">
        <v>0</v>
      </c>
      <c r="DR9" s="830"/>
      <c r="DS9" s="830"/>
      <c r="DT9" s="830"/>
      <c r="DU9" s="831"/>
      <c r="DV9" s="832"/>
      <c r="DW9" s="833"/>
      <c r="DX9" s="833"/>
      <c r="DY9" s="833"/>
      <c r="DZ9" s="834"/>
      <c r="EA9" s="256"/>
    </row>
    <row r="10" spans="1:131" s="257" customFormat="1" ht="26.25" customHeight="1" x14ac:dyDescent="0.15">
      <c r="A10" s="263">
        <v>4</v>
      </c>
      <c r="B10" s="803" t="s">
        <v>393</v>
      </c>
      <c r="C10" s="804"/>
      <c r="D10" s="804"/>
      <c r="E10" s="804"/>
      <c r="F10" s="804"/>
      <c r="G10" s="804"/>
      <c r="H10" s="804"/>
      <c r="I10" s="804"/>
      <c r="J10" s="804"/>
      <c r="K10" s="804"/>
      <c r="L10" s="804"/>
      <c r="M10" s="804"/>
      <c r="N10" s="804"/>
      <c r="O10" s="804"/>
      <c r="P10" s="805"/>
      <c r="Q10" s="806">
        <v>178703</v>
      </c>
      <c r="R10" s="807"/>
      <c r="S10" s="807"/>
      <c r="T10" s="807"/>
      <c r="U10" s="807"/>
      <c r="V10" s="807">
        <v>178703</v>
      </c>
      <c r="W10" s="807"/>
      <c r="X10" s="807"/>
      <c r="Y10" s="807"/>
      <c r="Z10" s="807"/>
      <c r="AA10" s="807">
        <v>0</v>
      </c>
      <c r="AB10" s="807"/>
      <c r="AC10" s="807"/>
      <c r="AD10" s="807"/>
      <c r="AE10" s="808"/>
      <c r="AF10" s="809" t="s">
        <v>394</v>
      </c>
      <c r="AG10" s="810"/>
      <c r="AH10" s="810"/>
      <c r="AI10" s="810"/>
      <c r="AJ10" s="811"/>
      <c r="AK10" s="812">
        <v>93190</v>
      </c>
      <c r="AL10" s="813"/>
      <c r="AM10" s="813"/>
      <c r="AN10" s="813"/>
      <c r="AO10" s="813"/>
      <c r="AP10" s="813">
        <v>0</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627</v>
      </c>
      <c r="BT10" s="817"/>
      <c r="BU10" s="817"/>
      <c r="BV10" s="817"/>
      <c r="BW10" s="817"/>
      <c r="BX10" s="817"/>
      <c r="BY10" s="817"/>
      <c r="BZ10" s="817"/>
      <c r="CA10" s="817"/>
      <c r="CB10" s="817"/>
      <c r="CC10" s="817"/>
      <c r="CD10" s="817"/>
      <c r="CE10" s="817"/>
      <c r="CF10" s="817"/>
      <c r="CG10" s="818"/>
      <c r="CH10" s="829">
        <v>43</v>
      </c>
      <c r="CI10" s="830"/>
      <c r="CJ10" s="830"/>
      <c r="CK10" s="830"/>
      <c r="CL10" s="831"/>
      <c r="CM10" s="829">
        <v>1902</v>
      </c>
      <c r="CN10" s="830"/>
      <c r="CO10" s="830"/>
      <c r="CP10" s="830"/>
      <c r="CQ10" s="831"/>
      <c r="CR10" s="829">
        <v>200</v>
      </c>
      <c r="CS10" s="830"/>
      <c r="CT10" s="830"/>
      <c r="CU10" s="830"/>
      <c r="CV10" s="831"/>
      <c r="CW10" s="829">
        <v>398</v>
      </c>
      <c r="CX10" s="830"/>
      <c r="CY10" s="830"/>
      <c r="CZ10" s="830"/>
      <c r="DA10" s="831"/>
      <c r="DB10" s="829">
        <v>0</v>
      </c>
      <c r="DC10" s="830"/>
      <c r="DD10" s="830"/>
      <c r="DE10" s="830"/>
      <c r="DF10" s="831"/>
      <c r="DG10" s="829">
        <v>0</v>
      </c>
      <c r="DH10" s="830"/>
      <c r="DI10" s="830"/>
      <c r="DJ10" s="830"/>
      <c r="DK10" s="831"/>
      <c r="DL10" s="829">
        <v>0</v>
      </c>
      <c r="DM10" s="830"/>
      <c r="DN10" s="830"/>
      <c r="DO10" s="830"/>
      <c r="DP10" s="831"/>
      <c r="DQ10" s="829">
        <v>0</v>
      </c>
      <c r="DR10" s="830"/>
      <c r="DS10" s="830"/>
      <c r="DT10" s="830"/>
      <c r="DU10" s="831"/>
      <c r="DV10" s="832"/>
      <c r="DW10" s="833"/>
      <c r="DX10" s="833"/>
      <c r="DY10" s="833"/>
      <c r="DZ10" s="834"/>
      <c r="EA10" s="256"/>
    </row>
    <row r="11" spans="1:131" s="257" customFormat="1" ht="26.25" customHeight="1" x14ac:dyDescent="0.15">
      <c r="A11" s="263">
        <v>5</v>
      </c>
      <c r="B11" s="803" t="s">
        <v>395</v>
      </c>
      <c r="C11" s="804"/>
      <c r="D11" s="804"/>
      <c r="E11" s="804"/>
      <c r="F11" s="804"/>
      <c r="G11" s="804"/>
      <c r="H11" s="804"/>
      <c r="I11" s="804"/>
      <c r="J11" s="804"/>
      <c r="K11" s="804"/>
      <c r="L11" s="804"/>
      <c r="M11" s="804"/>
      <c r="N11" s="804"/>
      <c r="O11" s="804"/>
      <c r="P11" s="805"/>
      <c r="Q11" s="806">
        <v>266</v>
      </c>
      <c r="R11" s="807"/>
      <c r="S11" s="807"/>
      <c r="T11" s="807"/>
      <c r="U11" s="807"/>
      <c r="V11" s="807">
        <v>3</v>
      </c>
      <c r="W11" s="807"/>
      <c r="X11" s="807"/>
      <c r="Y11" s="807"/>
      <c r="Z11" s="807"/>
      <c r="AA11" s="807">
        <v>263</v>
      </c>
      <c r="AB11" s="807"/>
      <c r="AC11" s="807"/>
      <c r="AD11" s="807"/>
      <c r="AE11" s="808"/>
      <c r="AF11" s="809">
        <v>263</v>
      </c>
      <c r="AG11" s="810"/>
      <c r="AH11" s="810"/>
      <c r="AI11" s="810"/>
      <c r="AJ11" s="811"/>
      <c r="AK11" s="812">
        <v>0</v>
      </c>
      <c r="AL11" s="813"/>
      <c r="AM11" s="813"/>
      <c r="AN11" s="813"/>
      <c r="AO11" s="813"/>
      <c r="AP11" s="813">
        <v>2</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628</v>
      </c>
      <c r="BT11" s="817"/>
      <c r="BU11" s="817"/>
      <c r="BV11" s="817"/>
      <c r="BW11" s="817"/>
      <c r="BX11" s="817"/>
      <c r="BY11" s="817"/>
      <c r="BZ11" s="817"/>
      <c r="CA11" s="817"/>
      <c r="CB11" s="817"/>
      <c r="CC11" s="817"/>
      <c r="CD11" s="817"/>
      <c r="CE11" s="817"/>
      <c r="CF11" s="817"/>
      <c r="CG11" s="818"/>
      <c r="CH11" s="829">
        <v>-1</v>
      </c>
      <c r="CI11" s="830"/>
      <c r="CJ11" s="830"/>
      <c r="CK11" s="830"/>
      <c r="CL11" s="831"/>
      <c r="CM11" s="829">
        <v>379</v>
      </c>
      <c r="CN11" s="830"/>
      <c r="CO11" s="830"/>
      <c r="CP11" s="830"/>
      <c r="CQ11" s="831"/>
      <c r="CR11" s="829">
        <v>300</v>
      </c>
      <c r="CS11" s="830"/>
      <c r="CT11" s="830"/>
      <c r="CU11" s="830"/>
      <c r="CV11" s="831"/>
      <c r="CW11" s="829">
        <v>61</v>
      </c>
      <c r="CX11" s="830"/>
      <c r="CY11" s="830"/>
      <c r="CZ11" s="830"/>
      <c r="DA11" s="831"/>
      <c r="DB11" s="829">
        <v>0</v>
      </c>
      <c r="DC11" s="830"/>
      <c r="DD11" s="830"/>
      <c r="DE11" s="830"/>
      <c r="DF11" s="831"/>
      <c r="DG11" s="829">
        <v>0</v>
      </c>
      <c r="DH11" s="830"/>
      <c r="DI11" s="830"/>
      <c r="DJ11" s="830"/>
      <c r="DK11" s="831"/>
      <c r="DL11" s="829">
        <v>0</v>
      </c>
      <c r="DM11" s="830"/>
      <c r="DN11" s="830"/>
      <c r="DO11" s="830"/>
      <c r="DP11" s="831"/>
      <c r="DQ11" s="829">
        <v>0</v>
      </c>
      <c r="DR11" s="830"/>
      <c r="DS11" s="830"/>
      <c r="DT11" s="830"/>
      <c r="DU11" s="831"/>
      <c r="DV11" s="832"/>
      <c r="DW11" s="833"/>
      <c r="DX11" s="833"/>
      <c r="DY11" s="833"/>
      <c r="DZ11" s="834"/>
      <c r="EA11" s="256"/>
    </row>
    <row r="12" spans="1:131" s="257" customFormat="1" ht="26.25" customHeight="1" x14ac:dyDescent="0.15">
      <c r="A12" s="263">
        <v>6</v>
      </c>
      <c r="B12" s="803" t="s">
        <v>396</v>
      </c>
      <c r="C12" s="804"/>
      <c r="D12" s="804"/>
      <c r="E12" s="804"/>
      <c r="F12" s="804"/>
      <c r="G12" s="804"/>
      <c r="H12" s="804"/>
      <c r="I12" s="804"/>
      <c r="J12" s="804"/>
      <c r="K12" s="804"/>
      <c r="L12" s="804"/>
      <c r="M12" s="804"/>
      <c r="N12" s="804"/>
      <c r="O12" s="804"/>
      <c r="P12" s="805"/>
      <c r="Q12" s="806">
        <v>2864</v>
      </c>
      <c r="R12" s="807"/>
      <c r="S12" s="807"/>
      <c r="T12" s="807"/>
      <c r="U12" s="807"/>
      <c r="V12" s="807">
        <v>2864</v>
      </c>
      <c r="W12" s="807"/>
      <c r="X12" s="807"/>
      <c r="Y12" s="807"/>
      <c r="Z12" s="807"/>
      <c r="AA12" s="807">
        <v>0</v>
      </c>
      <c r="AB12" s="807"/>
      <c r="AC12" s="807"/>
      <c r="AD12" s="807"/>
      <c r="AE12" s="808"/>
      <c r="AF12" s="809" t="s">
        <v>397</v>
      </c>
      <c r="AG12" s="810"/>
      <c r="AH12" s="810"/>
      <c r="AI12" s="810"/>
      <c r="AJ12" s="811"/>
      <c r="AK12" s="812">
        <v>3</v>
      </c>
      <c r="AL12" s="813"/>
      <c r="AM12" s="813"/>
      <c r="AN12" s="813"/>
      <c r="AO12" s="813"/>
      <c r="AP12" s="813">
        <v>914</v>
      </c>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629</v>
      </c>
      <c r="BT12" s="817"/>
      <c r="BU12" s="817"/>
      <c r="BV12" s="817"/>
      <c r="BW12" s="817"/>
      <c r="BX12" s="817"/>
      <c r="BY12" s="817"/>
      <c r="BZ12" s="817"/>
      <c r="CA12" s="817"/>
      <c r="CB12" s="817"/>
      <c r="CC12" s="817"/>
      <c r="CD12" s="817"/>
      <c r="CE12" s="817"/>
      <c r="CF12" s="817"/>
      <c r="CG12" s="818"/>
      <c r="CH12" s="829">
        <v>-3</v>
      </c>
      <c r="CI12" s="830"/>
      <c r="CJ12" s="830"/>
      <c r="CK12" s="830"/>
      <c r="CL12" s="831"/>
      <c r="CM12" s="829">
        <v>610</v>
      </c>
      <c r="CN12" s="830"/>
      <c r="CO12" s="830"/>
      <c r="CP12" s="830"/>
      <c r="CQ12" s="831"/>
      <c r="CR12" s="829">
        <v>80</v>
      </c>
      <c r="CS12" s="830"/>
      <c r="CT12" s="830"/>
      <c r="CU12" s="830"/>
      <c r="CV12" s="831"/>
      <c r="CW12" s="829">
        <v>0</v>
      </c>
      <c r="CX12" s="830"/>
      <c r="CY12" s="830"/>
      <c r="CZ12" s="830"/>
      <c r="DA12" s="831"/>
      <c r="DB12" s="829">
        <v>0</v>
      </c>
      <c r="DC12" s="830"/>
      <c r="DD12" s="830"/>
      <c r="DE12" s="830"/>
      <c r="DF12" s="831"/>
      <c r="DG12" s="829">
        <v>0</v>
      </c>
      <c r="DH12" s="830"/>
      <c r="DI12" s="830"/>
      <c r="DJ12" s="830"/>
      <c r="DK12" s="831"/>
      <c r="DL12" s="829">
        <v>0</v>
      </c>
      <c r="DM12" s="830"/>
      <c r="DN12" s="830"/>
      <c r="DO12" s="830"/>
      <c r="DP12" s="831"/>
      <c r="DQ12" s="829">
        <v>0</v>
      </c>
      <c r="DR12" s="830"/>
      <c r="DS12" s="830"/>
      <c r="DT12" s="830"/>
      <c r="DU12" s="831"/>
      <c r="DV12" s="832"/>
      <c r="DW12" s="833"/>
      <c r="DX12" s="833"/>
      <c r="DY12" s="833"/>
      <c r="DZ12" s="834"/>
      <c r="EA12" s="256"/>
    </row>
    <row r="13" spans="1:131" s="257" customFormat="1" ht="26.25" customHeight="1" x14ac:dyDescent="0.15">
      <c r="A13" s="263">
        <v>7</v>
      </c>
      <c r="B13" s="803" t="s">
        <v>398</v>
      </c>
      <c r="C13" s="804"/>
      <c r="D13" s="804"/>
      <c r="E13" s="804"/>
      <c r="F13" s="804"/>
      <c r="G13" s="804"/>
      <c r="H13" s="804"/>
      <c r="I13" s="804"/>
      <c r="J13" s="804"/>
      <c r="K13" s="804"/>
      <c r="L13" s="804"/>
      <c r="M13" s="804"/>
      <c r="N13" s="804"/>
      <c r="O13" s="804"/>
      <c r="P13" s="805"/>
      <c r="Q13" s="806">
        <v>822</v>
      </c>
      <c r="R13" s="807"/>
      <c r="S13" s="807"/>
      <c r="T13" s="807"/>
      <c r="U13" s="807"/>
      <c r="V13" s="807">
        <v>448</v>
      </c>
      <c r="W13" s="807"/>
      <c r="X13" s="807"/>
      <c r="Y13" s="807"/>
      <c r="Z13" s="807"/>
      <c r="AA13" s="807">
        <v>374</v>
      </c>
      <c r="AB13" s="807"/>
      <c r="AC13" s="807"/>
      <c r="AD13" s="807"/>
      <c r="AE13" s="808"/>
      <c r="AF13" s="809">
        <v>231</v>
      </c>
      <c r="AG13" s="810"/>
      <c r="AH13" s="810"/>
      <c r="AI13" s="810"/>
      <c r="AJ13" s="811"/>
      <c r="AK13" s="812">
        <v>16</v>
      </c>
      <c r="AL13" s="813"/>
      <c r="AM13" s="813"/>
      <c r="AN13" s="813"/>
      <c r="AO13" s="813"/>
      <c r="AP13" s="813">
        <v>1435</v>
      </c>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630</v>
      </c>
      <c r="BT13" s="817"/>
      <c r="BU13" s="817"/>
      <c r="BV13" s="817"/>
      <c r="BW13" s="817"/>
      <c r="BX13" s="817"/>
      <c r="BY13" s="817"/>
      <c r="BZ13" s="817"/>
      <c r="CA13" s="817"/>
      <c r="CB13" s="817"/>
      <c r="CC13" s="817"/>
      <c r="CD13" s="817"/>
      <c r="CE13" s="817"/>
      <c r="CF13" s="817"/>
      <c r="CG13" s="818"/>
      <c r="CH13" s="829">
        <v>6</v>
      </c>
      <c r="CI13" s="830"/>
      <c r="CJ13" s="830"/>
      <c r="CK13" s="830"/>
      <c r="CL13" s="831"/>
      <c r="CM13" s="829">
        <v>20</v>
      </c>
      <c r="CN13" s="830"/>
      <c r="CO13" s="830"/>
      <c r="CP13" s="830"/>
      <c r="CQ13" s="831"/>
      <c r="CR13" s="829">
        <v>5</v>
      </c>
      <c r="CS13" s="830"/>
      <c r="CT13" s="830"/>
      <c r="CU13" s="830"/>
      <c r="CV13" s="831"/>
      <c r="CW13" s="829">
        <v>161</v>
      </c>
      <c r="CX13" s="830"/>
      <c r="CY13" s="830"/>
      <c r="CZ13" s="830"/>
      <c r="DA13" s="831"/>
      <c r="DB13" s="829">
        <v>0</v>
      </c>
      <c r="DC13" s="830"/>
      <c r="DD13" s="830"/>
      <c r="DE13" s="830"/>
      <c r="DF13" s="831"/>
      <c r="DG13" s="829">
        <v>0</v>
      </c>
      <c r="DH13" s="830"/>
      <c r="DI13" s="830"/>
      <c r="DJ13" s="830"/>
      <c r="DK13" s="831"/>
      <c r="DL13" s="829">
        <v>0</v>
      </c>
      <c r="DM13" s="830"/>
      <c r="DN13" s="830"/>
      <c r="DO13" s="830"/>
      <c r="DP13" s="831"/>
      <c r="DQ13" s="829">
        <v>0</v>
      </c>
      <c r="DR13" s="830"/>
      <c r="DS13" s="830"/>
      <c r="DT13" s="830"/>
      <c r="DU13" s="831"/>
      <c r="DV13" s="832"/>
      <c r="DW13" s="833"/>
      <c r="DX13" s="833"/>
      <c r="DY13" s="833"/>
      <c r="DZ13" s="834"/>
      <c r="EA13" s="256"/>
    </row>
    <row r="14" spans="1:131" s="257" customFormat="1" ht="26.25" customHeight="1" x14ac:dyDescent="0.15">
      <c r="A14" s="263">
        <v>8</v>
      </c>
      <c r="B14" s="803" t="s">
        <v>399</v>
      </c>
      <c r="C14" s="804"/>
      <c r="D14" s="804"/>
      <c r="E14" s="804"/>
      <c r="F14" s="804"/>
      <c r="G14" s="804"/>
      <c r="H14" s="804"/>
      <c r="I14" s="804"/>
      <c r="J14" s="804"/>
      <c r="K14" s="804"/>
      <c r="L14" s="804"/>
      <c r="M14" s="804"/>
      <c r="N14" s="804"/>
      <c r="O14" s="804"/>
      <c r="P14" s="805"/>
      <c r="Q14" s="806">
        <v>427</v>
      </c>
      <c r="R14" s="807"/>
      <c r="S14" s="807"/>
      <c r="T14" s="807"/>
      <c r="U14" s="807"/>
      <c r="V14" s="807">
        <v>427</v>
      </c>
      <c r="W14" s="807"/>
      <c r="X14" s="807"/>
      <c r="Y14" s="807"/>
      <c r="Z14" s="807"/>
      <c r="AA14" s="807">
        <v>0</v>
      </c>
      <c r="AB14" s="807"/>
      <c r="AC14" s="807"/>
      <c r="AD14" s="807"/>
      <c r="AE14" s="808"/>
      <c r="AF14" s="809" t="s">
        <v>397</v>
      </c>
      <c r="AG14" s="810"/>
      <c r="AH14" s="810"/>
      <c r="AI14" s="810"/>
      <c r="AJ14" s="811"/>
      <c r="AK14" s="812">
        <v>0</v>
      </c>
      <c r="AL14" s="813"/>
      <c r="AM14" s="813"/>
      <c r="AN14" s="813"/>
      <c r="AO14" s="813"/>
      <c r="AP14" s="813">
        <v>0</v>
      </c>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631</v>
      </c>
      <c r="BT14" s="817"/>
      <c r="BU14" s="817"/>
      <c r="BV14" s="817"/>
      <c r="BW14" s="817"/>
      <c r="BX14" s="817"/>
      <c r="BY14" s="817"/>
      <c r="BZ14" s="817"/>
      <c r="CA14" s="817"/>
      <c r="CB14" s="817"/>
      <c r="CC14" s="817"/>
      <c r="CD14" s="817"/>
      <c r="CE14" s="817"/>
      <c r="CF14" s="817"/>
      <c r="CG14" s="818"/>
      <c r="CH14" s="829">
        <v>41</v>
      </c>
      <c r="CI14" s="830"/>
      <c r="CJ14" s="830"/>
      <c r="CK14" s="830"/>
      <c r="CL14" s="831"/>
      <c r="CM14" s="829">
        <v>177</v>
      </c>
      <c r="CN14" s="830"/>
      <c r="CO14" s="830"/>
      <c r="CP14" s="830"/>
      <c r="CQ14" s="831"/>
      <c r="CR14" s="829">
        <v>5</v>
      </c>
      <c r="CS14" s="830"/>
      <c r="CT14" s="830"/>
      <c r="CU14" s="830"/>
      <c r="CV14" s="831"/>
      <c r="CW14" s="829">
        <v>100</v>
      </c>
      <c r="CX14" s="830"/>
      <c r="CY14" s="830"/>
      <c r="CZ14" s="830"/>
      <c r="DA14" s="831"/>
      <c r="DB14" s="829">
        <v>0</v>
      </c>
      <c r="DC14" s="830"/>
      <c r="DD14" s="830"/>
      <c r="DE14" s="830"/>
      <c r="DF14" s="831"/>
      <c r="DG14" s="829">
        <v>0</v>
      </c>
      <c r="DH14" s="830"/>
      <c r="DI14" s="830"/>
      <c r="DJ14" s="830"/>
      <c r="DK14" s="831"/>
      <c r="DL14" s="829">
        <v>0</v>
      </c>
      <c r="DM14" s="830"/>
      <c r="DN14" s="830"/>
      <c r="DO14" s="830"/>
      <c r="DP14" s="831"/>
      <c r="DQ14" s="829">
        <v>0</v>
      </c>
      <c r="DR14" s="830"/>
      <c r="DS14" s="830"/>
      <c r="DT14" s="830"/>
      <c r="DU14" s="831"/>
      <c r="DV14" s="832"/>
      <c r="DW14" s="833"/>
      <c r="DX14" s="833"/>
      <c r="DY14" s="833"/>
      <c r="DZ14" s="834"/>
      <c r="EA14" s="256"/>
    </row>
    <row r="15" spans="1:131" s="257" customFormat="1" ht="26.25" customHeight="1" x14ac:dyDescent="0.15">
      <c r="A15" s="263">
        <v>9</v>
      </c>
      <c r="B15" s="803" t="s">
        <v>400</v>
      </c>
      <c r="C15" s="804"/>
      <c r="D15" s="804"/>
      <c r="E15" s="804"/>
      <c r="F15" s="804"/>
      <c r="G15" s="804"/>
      <c r="H15" s="804"/>
      <c r="I15" s="804"/>
      <c r="J15" s="804"/>
      <c r="K15" s="804"/>
      <c r="L15" s="804"/>
      <c r="M15" s="804"/>
      <c r="N15" s="804"/>
      <c r="O15" s="804"/>
      <c r="P15" s="805"/>
      <c r="Q15" s="806">
        <v>3031</v>
      </c>
      <c r="R15" s="807"/>
      <c r="S15" s="807"/>
      <c r="T15" s="807"/>
      <c r="U15" s="807"/>
      <c r="V15" s="807">
        <v>3031</v>
      </c>
      <c r="W15" s="807"/>
      <c r="X15" s="807"/>
      <c r="Y15" s="807"/>
      <c r="Z15" s="807"/>
      <c r="AA15" s="807">
        <v>0</v>
      </c>
      <c r="AB15" s="807"/>
      <c r="AC15" s="807"/>
      <c r="AD15" s="807"/>
      <c r="AE15" s="808"/>
      <c r="AF15" s="809" t="s">
        <v>397</v>
      </c>
      <c r="AG15" s="810"/>
      <c r="AH15" s="810"/>
      <c r="AI15" s="810"/>
      <c r="AJ15" s="811"/>
      <c r="AK15" s="812">
        <v>0</v>
      </c>
      <c r="AL15" s="813"/>
      <c r="AM15" s="813"/>
      <c r="AN15" s="813"/>
      <c r="AO15" s="813"/>
      <c r="AP15" s="813">
        <v>18275</v>
      </c>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t="s">
        <v>632</v>
      </c>
      <c r="BT15" s="817"/>
      <c r="BU15" s="817"/>
      <c r="BV15" s="817"/>
      <c r="BW15" s="817"/>
      <c r="BX15" s="817"/>
      <c r="BY15" s="817"/>
      <c r="BZ15" s="817"/>
      <c r="CA15" s="817"/>
      <c r="CB15" s="817"/>
      <c r="CC15" s="817"/>
      <c r="CD15" s="817"/>
      <c r="CE15" s="817"/>
      <c r="CF15" s="817"/>
      <c r="CG15" s="818"/>
      <c r="CH15" s="829">
        <v>1</v>
      </c>
      <c r="CI15" s="830"/>
      <c r="CJ15" s="830"/>
      <c r="CK15" s="830"/>
      <c r="CL15" s="831"/>
      <c r="CM15" s="829">
        <v>362</v>
      </c>
      <c r="CN15" s="830"/>
      <c r="CO15" s="830"/>
      <c r="CP15" s="830"/>
      <c r="CQ15" s="831"/>
      <c r="CR15" s="829">
        <v>300</v>
      </c>
      <c r="CS15" s="830"/>
      <c r="CT15" s="830"/>
      <c r="CU15" s="830"/>
      <c r="CV15" s="831"/>
      <c r="CW15" s="829">
        <v>39</v>
      </c>
      <c r="CX15" s="830"/>
      <c r="CY15" s="830"/>
      <c r="CZ15" s="830"/>
      <c r="DA15" s="831"/>
      <c r="DB15" s="829">
        <v>0</v>
      </c>
      <c r="DC15" s="830"/>
      <c r="DD15" s="830"/>
      <c r="DE15" s="830"/>
      <c r="DF15" s="831"/>
      <c r="DG15" s="829">
        <v>0</v>
      </c>
      <c r="DH15" s="830"/>
      <c r="DI15" s="830"/>
      <c r="DJ15" s="830"/>
      <c r="DK15" s="831"/>
      <c r="DL15" s="829">
        <v>0</v>
      </c>
      <c r="DM15" s="830"/>
      <c r="DN15" s="830"/>
      <c r="DO15" s="830"/>
      <c r="DP15" s="831"/>
      <c r="DQ15" s="829">
        <v>0</v>
      </c>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t="s">
        <v>633</v>
      </c>
      <c r="BT16" s="817"/>
      <c r="BU16" s="817"/>
      <c r="BV16" s="817"/>
      <c r="BW16" s="817"/>
      <c r="BX16" s="817"/>
      <c r="BY16" s="817"/>
      <c r="BZ16" s="817"/>
      <c r="CA16" s="817"/>
      <c r="CB16" s="817"/>
      <c r="CC16" s="817"/>
      <c r="CD16" s="817"/>
      <c r="CE16" s="817"/>
      <c r="CF16" s="817"/>
      <c r="CG16" s="818"/>
      <c r="CH16" s="829">
        <v>-2</v>
      </c>
      <c r="CI16" s="830"/>
      <c r="CJ16" s="830"/>
      <c r="CK16" s="830"/>
      <c r="CL16" s="831"/>
      <c r="CM16" s="829">
        <v>1033</v>
      </c>
      <c r="CN16" s="830"/>
      <c r="CO16" s="830"/>
      <c r="CP16" s="830"/>
      <c r="CQ16" s="831"/>
      <c r="CR16" s="829">
        <v>760</v>
      </c>
      <c r="CS16" s="830"/>
      <c r="CT16" s="830"/>
      <c r="CU16" s="830"/>
      <c r="CV16" s="831"/>
      <c r="CW16" s="829">
        <v>121</v>
      </c>
      <c r="CX16" s="830"/>
      <c r="CY16" s="830"/>
      <c r="CZ16" s="830"/>
      <c r="DA16" s="831"/>
      <c r="DB16" s="829">
        <v>0</v>
      </c>
      <c r="DC16" s="830"/>
      <c r="DD16" s="830"/>
      <c r="DE16" s="830"/>
      <c r="DF16" s="831"/>
      <c r="DG16" s="829">
        <v>0</v>
      </c>
      <c r="DH16" s="830"/>
      <c r="DI16" s="830"/>
      <c r="DJ16" s="830"/>
      <c r="DK16" s="831"/>
      <c r="DL16" s="829">
        <v>0</v>
      </c>
      <c r="DM16" s="830"/>
      <c r="DN16" s="830"/>
      <c r="DO16" s="830"/>
      <c r="DP16" s="831"/>
      <c r="DQ16" s="829">
        <v>0</v>
      </c>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t="s">
        <v>634</v>
      </c>
      <c r="BT17" s="817"/>
      <c r="BU17" s="817"/>
      <c r="BV17" s="817"/>
      <c r="BW17" s="817"/>
      <c r="BX17" s="817"/>
      <c r="BY17" s="817"/>
      <c r="BZ17" s="817"/>
      <c r="CA17" s="817"/>
      <c r="CB17" s="817"/>
      <c r="CC17" s="817"/>
      <c r="CD17" s="817"/>
      <c r="CE17" s="817"/>
      <c r="CF17" s="817"/>
      <c r="CG17" s="818"/>
      <c r="CH17" s="829">
        <v>-12</v>
      </c>
      <c r="CI17" s="830"/>
      <c r="CJ17" s="830"/>
      <c r="CK17" s="830"/>
      <c r="CL17" s="831"/>
      <c r="CM17" s="829">
        <v>3674</v>
      </c>
      <c r="CN17" s="830"/>
      <c r="CO17" s="830"/>
      <c r="CP17" s="830"/>
      <c r="CQ17" s="831"/>
      <c r="CR17" s="829">
        <v>1650</v>
      </c>
      <c r="CS17" s="830"/>
      <c r="CT17" s="830"/>
      <c r="CU17" s="830"/>
      <c r="CV17" s="831"/>
      <c r="CW17" s="829">
        <v>17</v>
      </c>
      <c r="CX17" s="830"/>
      <c r="CY17" s="830"/>
      <c r="CZ17" s="830"/>
      <c r="DA17" s="831"/>
      <c r="DB17" s="829">
        <v>0</v>
      </c>
      <c r="DC17" s="830"/>
      <c r="DD17" s="830"/>
      <c r="DE17" s="830"/>
      <c r="DF17" s="831"/>
      <c r="DG17" s="829">
        <v>0</v>
      </c>
      <c r="DH17" s="830"/>
      <c r="DI17" s="830"/>
      <c r="DJ17" s="830"/>
      <c r="DK17" s="831"/>
      <c r="DL17" s="829">
        <v>0</v>
      </c>
      <c r="DM17" s="830"/>
      <c r="DN17" s="830"/>
      <c r="DO17" s="830"/>
      <c r="DP17" s="831"/>
      <c r="DQ17" s="829">
        <v>0</v>
      </c>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t="s">
        <v>635</v>
      </c>
      <c r="BT18" s="817"/>
      <c r="BU18" s="817"/>
      <c r="BV18" s="817"/>
      <c r="BW18" s="817"/>
      <c r="BX18" s="817"/>
      <c r="BY18" s="817"/>
      <c r="BZ18" s="817"/>
      <c r="CA18" s="817"/>
      <c r="CB18" s="817"/>
      <c r="CC18" s="817"/>
      <c r="CD18" s="817"/>
      <c r="CE18" s="817"/>
      <c r="CF18" s="817"/>
      <c r="CG18" s="818"/>
      <c r="CH18" s="829">
        <v>-21</v>
      </c>
      <c r="CI18" s="830"/>
      <c r="CJ18" s="830"/>
      <c r="CK18" s="830"/>
      <c r="CL18" s="831"/>
      <c r="CM18" s="829">
        <v>633</v>
      </c>
      <c r="CN18" s="830"/>
      <c r="CO18" s="830"/>
      <c r="CP18" s="830"/>
      <c r="CQ18" s="831"/>
      <c r="CR18" s="829">
        <v>210</v>
      </c>
      <c r="CS18" s="830"/>
      <c r="CT18" s="830"/>
      <c r="CU18" s="830"/>
      <c r="CV18" s="831"/>
      <c r="CW18" s="829">
        <v>33</v>
      </c>
      <c r="CX18" s="830"/>
      <c r="CY18" s="830"/>
      <c r="CZ18" s="830"/>
      <c r="DA18" s="831"/>
      <c r="DB18" s="829">
        <v>0</v>
      </c>
      <c r="DC18" s="830"/>
      <c r="DD18" s="830"/>
      <c r="DE18" s="830"/>
      <c r="DF18" s="831"/>
      <c r="DG18" s="829">
        <v>0</v>
      </c>
      <c r="DH18" s="830"/>
      <c r="DI18" s="830"/>
      <c r="DJ18" s="830"/>
      <c r="DK18" s="831"/>
      <c r="DL18" s="829">
        <v>0</v>
      </c>
      <c r="DM18" s="830"/>
      <c r="DN18" s="830"/>
      <c r="DO18" s="830"/>
      <c r="DP18" s="831"/>
      <c r="DQ18" s="829">
        <v>0</v>
      </c>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t="s">
        <v>636</v>
      </c>
      <c r="BT19" s="817"/>
      <c r="BU19" s="817"/>
      <c r="BV19" s="817"/>
      <c r="BW19" s="817"/>
      <c r="BX19" s="817"/>
      <c r="BY19" s="817"/>
      <c r="BZ19" s="817"/>
      <c r="CA19" s="817"/>
      <c r="CB19" s="817"/>
      <c r="CC19" s="817"/>
      <c r="CD19" s="817"/>
      <c r="CE19" s="817"/>
      <c r="CF19" s="817"/>
      <c r="CG19" s="818"/>
      <c r="CH19" s="829">
        <v>25</v>
      </c>
      <c r="CI19" s="830"/>
      <c r="CJ19" s="830"/>
      <c r="CK19" s="830"/>
      <c r="CL19" s="831"/>
      <c r="CM19" s="829">
        <v>813</v>
      </c>
      <c r="CN19" s="830"/>
      <c r="CO19" s="830"/>
      <c r="CP19" s="830"/>
      <c r="CQ19" s="831"/>
      <c r="CR19" s="829">
        <v>3</v>
      </c>
      <c r="CS19" s="830"/>
      <c r="CT19" s="830"/>
      <c r="CU19" s="830"/>
      <c r="CV19" s="831"/>
      <c r="CW19" s="829">
        <v>0</v>
      </c>
      <c r="CX19" s="830"/>
      <c r="CY19" s="830"/>
      <c r="CZ19" s="830"/>
      <c r="DA19" s="831"/>
      <c r="DB19" s="829">
        <v>0</v>
      </c>
      <c r="DC19" s="830"/>
      <c r="DD19" s="830"/>
      <c r="DE19" s="830"/>
      <c r="DF19" s="831"/>
      <c r="DG19" s="829">
        <v>0</v>
      </c>
      <c r="DH19" s="830"/>
      <c r="DI19" s="830"/>
      <c r="DJ19" s="830"/>
      <c r="DK19" s="831"/>
      <c r="DL19" s="829">
        <v>0</v>
      </c>
      <c r="DM19" s="830"/>
      <c r="DN19" s="830"/>
      <c r="DO19" s="830"/>
      <c r="DP19" s="831"/>
      <c r="DQ19" s="829">
        <v>0</v>
      </c>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t="s">
        <v>637</v>
      </c>
      <c r="BT20" s="817"/>
      <c r="BU20" s="817"/>
      <c r="BV20" s="817"/>
      <c r="BW20" s="817"/>
      <c r="BX20" s="817"/>
      <c r="BY20" s="817"/>
      <c r="BZ20" s="817"/>
      <c r="CA20" s="817"/>
      <c r="CB20" s="817"/>
      <c r="CC20" s="817"/>
      <c r="CD20" s="817"/>
      <c r="CE20" s="817"/>
      <c r="CF20" s="817"/>
      <c r="CG20" s="818"/>
      <c r="CH20" s="829">
        <v>5</v>
      </c>
      <c r="CI20" s="830"/>
      <c r="CJ20" s="830"/>
      <c r="CK20" s="830"/>
      <c r="CL20" s="831"/>
      <c r="CM20" s="829">
        <v>2441</v>
      </c>
      <c r="CN20" s="830"/>
      <c r="CO20" s="830"/>
      <c r="CP20" s="830"/>
      <c r="CQ20" s="831"/>
      <c r="CR20" s="829">
        <v>570</v>
      </c>
      <c r="CS20" s="830"/>
      <c r="CT20" s="830"/>
      <c r="CU20" s="830"/>
      <c r="CV20" s="831"/>
      <c r="CW20" s="829">
        <v>4</v>
      </c>
      <c r="CX20" s="830"/>
      <c r="CY20" s="830"/>
      <c r="CZ20" s="830"/>
      <c r="DA20" s="831"/>
      <c r="DB20" s="829">
        <v>0</v>
      </c>
      <c r="DC20" s="830"/>
      <c r="DD20" s="830"/>
      <c r="DE20" s="830"/>
      <c r="DF20" s="831"/>
      <c r="DG20" s="829">
        <v>0</v>
      </c>
      <c r="DH20" s="830"/>
      <c r="DI20" s="830"/>
      <c r="DJ20" s="830"/>
      <c r="DK20" s="831"/>
      <c r="DL20" s="829">
        <v>0</v>
      </c>
      <c r="DM20" s="830"/>
      <c r="DN20" s="830"/>
      <c r="DO20" s="830"/>
      <c r="DP20" s="831"/>
      <c r="DQ20" s="829">
        <v>0</v>
      </c>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t="s">
        <v>638</v>
      </c>
      <c r="BT21" s="817"/>
      <c r="BU21" s="817"/>
      <c r="BV21" s="817"/>
      <c r="BW21" s="817"/>
      <c r="BX21" s="817"/>
      <c r="BY21" s="817"/>
      <c r="BZ21" s="817"/>
      <c r="CA21" s="817"/>
      <c r="CB21" s="817"/>
      <c r="CC21" s="817"/>
      <c r="CD21" s="817"/>
      <c r="CE21" s="817"/>
      <c r="CF21" s="817"/>
      <c r="CG21" s="818"/>
      <c r="CH21" s="829">
        <v>-4</v>
      </c>
      <c r="CI21" s="830"/>
      <c r="CJ21" s="830"/>
      <c r="CK21" s="830"/>
      <c r="CL21" s="831"/>
      <c r="CM21" s="829">
        <v>1914</v>
      </c>
      <c r="CN21" s="830"/>
      <c r="CO21" s="830"/>
      <c r="CP21" s="830"/>
      <c r="CQ21" s="831"/>
      <c r="CR21" s="829">
        <v>78</v>
      </c>
      <c r="CS21" s="830"/>
      <c r="CT21" s="830"/>
      <c r="CU21" s="830"/>
      <c r="CV21" s="831"/>
      <c r="CW21" s="829">
        <v>1</v>
      </c>
      <c r="CX21" s="830"/>
      <c r="CY21" s="830"/>
      <c r="CZ21" s="830"/>
      <c r="DA21" s="831"/>
      <c r="DB21" s="829">
        <v>0</v>
      </c>
      <c r="DC21" s="830"/>
      <c r="DD21" s="830"/>
      <c r="DE21" s="830"/>
      <c r="DF21" s="831"/>
      <c r="DG21" s="829">
        <v>0</v>
      </c>
      <c r="DH21" s="830"/>
      <c r="DI21" s="830"/>
      <c r="DJ21" s="830"/>
      <c r="DK21" s="831"/>
      <c r="DL21" s="829">
        <v>0</v>
      </c>
      <c r="DM21" s="830"/>
      <c r="DN21" s="830"/>
      <c r="DO21" s="830"/>
      <c r="DP21" s="831"/>
      <c r="DQ21" s="829">
        <v>0</v>
      </c>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401</v>
      </c>
      <c r="BA22" s="854"/>
      <c r="BB22" s="854"/>
      <c r="BC22" s="854"/>
      <c r="BD22" s="855"/>
      <c r="BE22" s="255"/>
      <c r="BF22" s="255"/>
      <c r="BG22" s="255"/>
      <c r="BH22" s="255"/>
      <c r="BI22" s="255"/>
      <c r="BJ22" s="255"/>
      <c r="BK22" s="255"/>
      <c r="BL22" s="255"/>
      <c r="BM22" s="255"/>
      <c r="BN22" s="255"/>
      <c r="BO22" s="255"/>
      <c r="BP22" s="255"/>
      <c r="BQ22" s="264">
        <v>16</v>
      </c>
      <c r="BR22" s="265"/>
      <c r="BS22" s="816" t="s">
        <v>639</v>
      </c>
      <c r="BT22" s="817"/>
      <c r="BU22" s="817"/>
      <c r="BV22" s="817"/>
      <c r="BW22" s="817"/>
      <c r="BX22" s="817"/>
      <c r="BY22" s="817"/>
      <c r="BZ22" s="817"/>
      <c r="CA22" s="817"/>
      <c r="CB22" s="817"/>
      <c r="CC22" s="817"/>
      <c r="CD22" s="817"/>
      <c r="CE22" s="817"/>
      <c r="CF22" s="817"/>
      <c r="CG22" s="818"/>
      <c r="CH22" s="829">
        <v>-347</v>
      </c>
      <c r="CI22" s="830"/>
      <c r="CJ22" s="830"/>
      <c r="CK22" s="830"/>
      <c r="CL22" s="831"/>
      <c r="CM22" s="829">
        <v>2480</v>
      </c>
      <c r="CN22" s="830"/>
      <c r="CO22" s="830"/>
      <c r="CP22" s="830"/>
      <c r="CQ22" s="831"/>
      <c r="CR22" s="829">
        <v>1000</v>
      </c>
      <c r="CS22" s="830"/>
      <c r="CT22" s="830"/>
      <c r="CU22" s="830"/>
      <c r="CV22" s="831"/>
      <c r="CW22" s="829">
        <v>0</v>
      </c>
      <c r="CX22" s="830"/>
      <c r="CY22" s="830"/>
      <c r="CZ22" s="830"/>
      <c r="DA22" s="831"/>
      <c r="DB22" s="829">
        <v>996</v>
      </c>
      <c r="DC22" s="830"/>
      <c r="DD22" s="830"/>
      <c r="DE22" s="830"/>
      <c r="DF22" s="831"/>
      <c r="DG22" s="829">
        <v>0</v>
      </c>
      <c r="DH22" s="830"/>
      <c r="DI22" s="830"/>
      <c r="DJ22" s="830"/>
      <c r="DK22" s="831"/>
      <c r="DL22" s="829">
        <v>0</v>
      </c>
      <c r="DM22" s="830"/>
      <c r="DN22" s="830"/>
      <c r="DO22" s="830"/>
      <c r="DP22" s="831"/>
      <c r="DQ22" s="829">
        <v>0</v>
      </c>
      <c r="DR22" s="830"/>
      <c r="DS22" s="830"/>
      <c r="DT22" s="830"/>
      <c r="DU22" s="831"/>
      <c r="DV22" s="832"/>
      <c r="DW22" s="833"/>
      <c r="DX22" s="833"/>
      <c r="DY22" s="833"/>
      <c r="DZ22" s="834"/>
      <c r="EA22" s="256"/>
    </row>
    <row r="23" spans="1:131" s="257" customFormat="1" ht="26.25" customHeight="1" thickBot="1" x14ac:dyDescent="0.2">
      <c r="A23" s="266" t="s">
        <v>402</v>
      </c>
      <c r="B23" s="838" t="s">
        <v>403</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1777</v>
      </c>
      <c r="AG23" s="842"/>
      <c r="AH23" s="842"/>
      <c r="AI23" s="842"/>
      <c r="AJ23" s="845"/>
      <c r="AK23" s="846"/>
      <c r="AL23" s="847"/>
      <c r="AM23" s="847"/>
      <c r="AN23" s="847"/>
      <c r="AO23" s="847"/>
      <c r="AP23" s="842"/>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t="s">
        <v>640</v>
      </c>
      <c r="BT23" s="817"/>
      <c r="BU23" s="817"/>
      <c r="BV23" s="817"/>
      <c r="BW23" s="817"/>
      <c r="BX23" s="817"/>
      <c r="BY23" s="817"/>
      <c r="BZ23" s="817"/>
      <c r="CA23" s="817"/>
      <c r="CB23" s="817"/>
      <c r="CC23" s="817"/>
      <c r="CD23" s="817"/>
      <c r="CE23" s="817"/>
      <c r="CF23" s="817"/>
      <c r="CG23" s="818"/>
      <c r="CH23" s="829">
        <v>5</v>
      </c>
      <c r="CI23" s="830"/>
      <c r="CJ23" s="830"/>
      <c r="CK23" s="830"/>
      <c r="CL23" s="831"/>
      <c r="CM23" s="829">
        <v>95</v>
      </c>
      <c r="CN23" s="830"/>
      <c r="CO23" s="830"/>
      <c r="CP23" s="830"/>
      <c r="CQ23" s="831"/>
      <c r="CR23" s="829">
        <v>10</v>
      </c>
      <c r="CS23" s="830"/>
      <c r="CT23" s="830"/>
      <c r="CU23" s="830"/>
      <c r="CV23" s="831"/>
      <c r="CW23" s="829">
        <v>0</v>
      </c>
      <c r="CX23" s="830"/>
      <c r="CY23" s="830"/>
      <c r="CZ23" s="830"/>
      <c r="DA23" s="831"/>
      <c r="DB23" s="829">
        <v>46</v>
      </c>
      <c r="DC23" s="830"/>
      <c r="DD23" s="830"/>
      <c r="DE23" s="830"/>
      <c r="DF23" s="831"/>
      <c r="DG23" s="829">
        <v>0</v>
      </c>
      <c r="DH23" s="830"/>
      <c r="DI23" s="830"/>
      <c r="DJ23" s="830"/>
      <c r="DK23" s="831"/>
      <c r="DL23" s="829">
        <v>0</v>
      </c>
      <c r="DM23" s="830"/>
      <c r="DN23" s="830"/>
      <c r="DO23" s="830"/>
      <c r="DP23" s="831"/>
      <c r="DQ23" s="829">
        <v>0</v>
      </c>
      <c r="DR23" s="830"/>
      <c r="DS23" s="830"/>
      <c r="DT23" s="830"/>
      <c r="DU23" s="831"/>
      <c r="DV23" s="832"/>
      <c r="DW23" s="833"/>
      <c r="DX23" s="833"/>
      <c r="DY23" s="833"/>
      <c r="DZ23" s="834"/>
      <c r="EA23" s="256"/>
    </row>
    <row r="24" spans="1:131" s="257" customFormat="1" ht="26.25" customHeight="1" x14ac:dyDescent="0.15">
      <c r="A24" s="856" t="s">
        <v>404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t="s">
        <v>641</v>
      </c>
      <c r="BT24" s="817"/>
      <c r="BU24" s="817"/>
      <c r="BV24" s="817"/>
      <c r="BW24" s="817"/>
      <c r="BX24" s="817"/>
      <c r="BY24" s="817"/>
      <c r="BZ24" s="817"/>
      <c r="CA24" s="817"/>
      <c r="CB24" s="817"/>
      <c r="CC24" s="817"/>
      <c r="CD24" s="817"/>
      <c r="CE24" s="817"/>
      <c r="CF24" s="817"/>
      <c r="CG24" s="818"/>
      <c r="CH24" s="829">
        <v>11</v>
      </c>
      <c r="CI24" s="830"/>
      <c r="CJ24" s="830"/>
      <c r="CK24" s="830"/>
      <c r="CL24" s="831"/>
      <c r="CM24" s="829">
        <v>378</v>
      </c>
      <c r="CN24" s="830"/>
      <c r="CO24" s="830"/>
      <c r="CP24" s="830"/>
      <c r="CQ24" s="831"/>
      <c r="CR24" s="829">
        <v>5</v>
      </c>
      <c r="CS24" s="830"/>
      <c r="CT24" s="830"/>
      <c r="CU24" s="830"/>
      <c r="CV24" s="831"/>
      <c r="CW24" s="829">
        <v>0</v>
      </c>
      <c r="CX24" s="830"/>
      <c r="CY24" s="830"/>
      <c r="CZ24" s="830"/>
      <c r="DA24" s="831"/>
      <c r="DB24" s="829">
        <v>0</v>
      </c>
      <c r="DC24" s="830"/>
      <c r="DD24" s="830"/>
      <c r="DE24" s="830"/>
      <c r="DF24" s="831"/>
      <c r="DG24" s="829">
        <v>0</v>
      </c>
      <c r="DH24" s="830"/>
      <c r="DI24" s="830"/>
      <c r="DJ24" s="830"/>
      <c r="DK24" s="831"/>
      <c r="DL24" s="829">
        <v>0</v>
      </c>
      <c r="DM24" s="830"/>
      <c r="DN24" s="830"/>
      <c r="DO24" s="830"/>
      <c r="DP24" s="831"/>
      <c r="DQ24" s="829">
        <v>0</v>
      </c>
      <c r="DR24" s="830"/>
      <c r="DS24" s="830"/>
      <c r="DT24" s="830"/>
      <c r="DU24" s="831"/>
      <c r="DV24" s="832"/>
      <c r="DW24" s="833"/>
      <c r="DX24" s="833"/>
      <c r="DY24" s="833"/>
      <c r="DZ24" s="834"/>
      <c r="EA24" s="256"/>
    </row>
    <row r="25" spans="1:131" s="249" customFormat="1" ht="26.25" customHeight="1" thickBot="1" x14ac:dyDescent="0.2">
      <c r="A25" s="797" t="s">
        <v>405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t="s">
        <v>642</v>
      </c>
      <c r="BT25" s="817"/>
      <c r="BU25" s="817"/>
      <c r="BV25" s="817"/>
      <c r="BW25" s="817"/>
      <c r="BX25" s="817"/>
      <c r="BY25" s="817"/>
      <c r="BZ25" s="817"/>
      <c r="CA25" s="817"/>
      <c r="CB25" s="817"/>
      <c r="CC25" s="817"/>
      <c r="CD25" s="817"/>
      <c r="CE25" s="817"/>
      <c r="CF25" s="817"/>
      <c r="CG25" s="818"/>
      <c r="CH25" s="829">
        <v>828</v>
      </c>
      <c r="CI25" s="830"/>
      <c r="CJ25" s="830"/>
      <c r="CK25" s="830"/>
      <c r="CL25" s="831"/>
      <c r="CM25" s="829">
        <v>14588</v>
      </c>
      <c r="CN25" s="830"/>
      <c r="CO25" s="830"/>
      <c r="CP25" s="830"/>
      <c r="CQ25" s="831"/>
      <c r="CR25" s="829">
        <v>670</v>
      </c>
      <c r="CS25" s="830"/>
      <c r="CT25" s="830"/>
      <c r="CU25" s="830"/>
      <c r="CV25" s="831"/>
      <c r="CW25" s="829">
        <v>0</v>
      </c>
      <c r="CX25" s="830"/>
      <c r="CY25" s="830"/>
      <c r="CZ25" s="830"/>
      <c r="DA25" s="831"/>
      <c r="DB25" s="829">
        <v>0</v>
      </c>
      <c r="DC25" s="830"/>
      <c r="DD25" s="830"/>
      <c r="DE25" s="830"/>
      <c r="DF25" s="831"/>
      <c r="DG25" s="829">
        <v>0</v>
      </c>
      <c r="DH25" s="830"/>
      <c r="DI25" s="830"/>
      <c r="DJ25" s="830"/>
      <c r="DK25" s="831"/>
      <c r="DL25" s="829">
        <v>0</v>
      </c>
      <c r="DM25" s="830"/>
      <c r="DN25" s="830"/>
      <c r="DO25" s="830"/>
      <c r="DP25" s="831"/>
      <c r="DQ25" s="829">
        <v>0</v>
      </c>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406</v>
      </c>
      <c r="R26" s="766"/>
      <c r="S26" s="766"/>
      <c r="T26" s="766"/>
      <c r="U26" s="767"/>
      <c r="V26" s="765" t="s">
        <v>407</v>
      </c>
      <c r="W26" s="766"/>
      <c r="X26" s="766"/>
      <c r="Y26" s="766"/>
      <c r="Z26" s="767"/>
      <c r="AA26" s="765" t="s">
        <v>408</v>
      </c>
      <c r="AB26" s="766"/>
      <c r="AC26" s="766"/>
      <c r="AD26" s="766"/>
      <c r="AE26" s="766"/>
      <c r="AF26" s="860" t="s">
        <v>409</v>
      </c>
      <c r="AG26" s="861"/>
      <c r="AH26" s="861"/>
      <c r="AI26" s="861"/>
      <c r="AJ26" s="862"/>
      <c r="AK26" s="766" t="s">
        <v>410</v>
      </c>
      <c r="AL26" s="766"/>
      <c r="AM26" s="766"/>
      <c r="AN26" s="766"/>
      <c r="AO26" s="767"/>
      <c r="AP26" s="765" t="s">
        <v>411</v>
      </c>
      <c r="AQ26" s="766"/>
      <c r="AR26" s="766"/>
      <c r="AS26" s="766"/>
      <c r="AT26" s="767"/>
      <c r="AU26" s="765" t="s">
        <v>412</v>
      </c>
      <c r="AV26" s="766"/>
      <c r="AW26" s="766"/>
      <c r="AX26" s="766"/>
      <c r="AY26" s="767"/>
      <c r="AZ26" s="765" t="s">
        <v>413</v>
      </c>
      <c r="BA26" s="766"/>
      <c r="BB26" s="766"/>
      <c r="BC26" s="766"/>
      <c r="BD26" s="767"/>
      <c r="BE26" s="765" t="s">
        <v>380</v>
      </c>
      <c r="BF26" s="766"/>
      <c r="BG26" s="766"/>
      <c r="BH26" s="766"/>
      <c r="BI26" s="777"/>
      <c r="BJ26" s="254"/>
      <c r="BK26" s="254"/>
      <c r="BL26" s="254"/>
      <c r="BM26" s="254"/>
      <c r="BN26" s="254"/>
      <c r="BO26" s="267"/>
      <c r="BP26" s="267"/>
      <c r="BQ26" s="264">
        <v>20</v>
      </c>
      <c r="BR26" s="265"/>
      <c r="BS26" s="816" t="s">
        <v>643</v>
      </c>
      <c r="BT26" s="817"/>
      <c r="BU26" s="817"/>
      <c r="BV26" s="817"/>
      <c r="BW26" s="817"/>
      <c r="BX26" s="817"/>
      <c r="BY26" s="817"/>
      <c r="BZ26" s="817"/>
      <c r="CA26" s="817"/>
      <c r="CB26" s="817"/>
      <c r="CC26" s="817"/>
      <c r="CD26" s="817"/>
      <c r="CE26" s="817"/>
      <c r="CF26" s="817"/>
      <c r="CG26" s="818"/>
      <c r="CH26" s="829">
        <v>7</v>
      </c>
      <c r="CI26" s="830"/>
      <c r="CJ26" s="830"/>
      <c r="CK26" s="830"/>
      <c r="CL26" s="831"/>
      <c r="CM26" s="829">
        <v>409</v>
      </c>
      <c r="CN26" s="830"/>
      <c r="CO26" s="830"/>
      <c r="CP26" s="830"/>
      <c r="CQ26" s="831"/>
      <c r="CR26" s="829">
        <v>196</v>
      </c>
      <c r="CS26" s="830"/>
      <c r="CT26" s="830"/>
      <c r="CU26" s="830"/>
      <c r="CV26" s="831"/>
      <c r="CW26" s="829">
        <v>0</v>
      </c>
      <c r="CX26" s="830"/>
      <c r="CY26" s="830"/>
      <c r="CZ26" s="830"/>
      <c r="DA26" s="831"/>
      <c r="DB26" s="829">
        <v>0</v>
      </c>
      <c r="DC26" s="830"/>
      <c r="DD26" s="830"/>
      <c r="DE26" s="830"/>
      <c r="DF26" s="831"/>
      <c r="DG26" s="829">
        <v>0</v>
      </c>
      <c r="DH26" s="830"/>
      <c r="DI26" s="830"/>
      <c r="DJ26" s="830"/>
      <c r="DK26" s="831"/>
      <c r="DL26" s="829">
        <v>0</v>
      </c>
      <c r="DM26" s="830"/>
      <c r="DN26" s="830"/>
      <c r="DO26" s="830"/>
      <c r="DP26" s="831"/>
      <c r="DQ26" s="829">
        <v>0</v>
      </c>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t="s">
        <v>644</v>
      </c>
      <c r="BT27" s="817"/>
      <c r="BU27" s="817"/>
      <c r="BV27" s="817"/>
      <c r="BW27" s="817"/>
      <c r="BX27" s="817"/>
      <c r="BY27" s="817"/>
      <c r="BZ27" s="817"/>
      <c r="CA27" s="817"/>
      <c r="CB27" s="817"/>
      <c r="CC27" s="817"/>
      <c r="CD27" s="817"/>
      <c r="CE27" s="817"/>
      <c r="CF27" s="817"/>
      <c r="CG27" s="818"/>
      <c r="CH27" s="829">
        <v>-285</v>
      </c>
      <c r="CI27" s="830"/>
      <c r="CJ27" s="830"/>
      <c r="CK27" s="830"/>
      <c r="CL27" s="831"/>
      <c r="CM27" s="829">
        <v>3980</v>
      </c>
      <c r="CN27" s="830"/>
      <c r="CO27" s="830"/>
      <c r="CP27" s="830"/>
      <c r="CQ27" s="831"/>
      <c r="CR27" s="829">
        <v>1000</v>
      </c>
      <c r="CS27" s="830"/>
      <c r="CT27" s="830"/>
      <c r="CU27" s="830"/>
      <c r="CV27" s="831"/>
      <c r="CW27" s="829">
        <v>0</v>
      </c>
      <c r="CX27" s="830"/>
      <c r="CY27" s="830"/>
      <c r="CZ27" s="830"/>
      <c r="DA27" s="831"/>
      <c r="DB27" s="829">
        <v>0</v>
      </c>
      <c r="DC27" s="830"/>
      <c r="DD27" s="830"/>
      <c r="DE27" s="830"/>
      <c r="DF27" s="831"/>
      <c r="DG27" s="829">
        <v>0</v>
      </c>
      <c r="DH27" s="830"/>
      <c r="DI27" s="830"/>
      <c r="DJ27" s="830"/>
      <c r="DK27" s="831"/>
      <c r="DL27" s="829">
        <v>0</v>
      </c>
      <c r="DM27" s="830"/>
      <c r="DN27" s="830"/>
      <c r="DO27" s="830"/>
      <c r="DP27" s="831"/>
      <c r="DQ27" s="829">
        <v>0</v>
      </c>
      <c r="DR27" s="830"/>
      <c r="DS27" s="830"/>
      <c r="DT27" s="830"/>
      <c r="DU27" s="831"/>
      <c r="DV27" s="832"/>
      <c r="DW27" s="833"/>
      <c r="DX27" s="833"/>
      <c r="DY27" s="833"/>
      <c r="DZ27" s="834"/>
      <c r="EA27" s="248"/>
    </row>
    <row r="28" spans="1:131" s="249" customFormat="1" ht="26.25" customHeight="1" thickTop="1" x14ac:dyDescent="0.15">
      <c r="A28" s="268">
        <v>1</v>
      </c>
      <c r="B28" s="779" t="s">
        <v>414</v>
      </c>
      <c r="C28" s="780"/>
      <c r="D28" s="780"/>
      <c r="E28" s="780"/>
      <c r="F28" s="780"/>
      <c r="G28" s="780"/>
      <c r="H28" s="780"/>
      <c r="I28" s="780"/>
      <c r="J28" s="780"/>
      <c r="K28" s="780"/>
      <c r="L28" s="780"/>
      <c r="M28" s="780"/>
      <c r="N28" s="780"/>
      <c r="O28" s="780"/>
      <c r="P28" s="781"/>
      <c r="Q28" s="870">
        <v>101224</v>
      </c>
      <c r="R28" s="871"/>
      <c r="S28" s="871"/>
      <c r="T28" s="871"/>
      <c r="U28" s="871"/>
      <c r="V28" s="871">
        <v>97815</v>
      </c>
      <c r="W28" s="871"/>
      <c r="X28" s="871"/>
      <c r="Y28" s="871"/>
      <c r="Z28" s="871"/>
      <c r="AA28" s="871">
        <v>3409</v>
      </c>
      <c r="AB28" s="871"/>
      <c r="AC28" s="871"/>
      <c r="AD28" s="871"/>
      <c r="AE28" s="872"/>
      <c r="AF28" s="873">
        <v>3408</v>
      </c>
      <c r="AG28" s="871"/>
      <c r="AH28" s="871"/>
      <c r="AI28" s="871"/>
      <c r="AJ28" s="874"/>
      <c r="AK28" s="875">
        <v>10398</v>
      </c>
      <c r="AL28" s="866"/>
      <c r="AM28" s="866"/>
      <c r="AN28" s="866"/>
      <c r="AO28" s="866"/>
      <c r="AP28" s="866">
        <v>79</v>
      </c>
      <c r="AQ28" s="866"/>
      <c r="AR28" s="866"/>
      <c r="AS28" s="866"/>
      <c r="AT28" s="866"/>
      <c r="AU28" s="866">
        <v>0</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t="s">
        <v>645</v>
      </c>
      <c r="BT28" s="817"/>
      <c r="BU28" s="817"/>
      <c r="BV28" s="817"/>
      <c r="BW28" s="817"/>
      <c r="BX28" s="817"/>
      <c r="BY28" s="817"/>
      <c r="BZ28" s="817"/>
      <c r="CA28" s="817"/>
      <c r="CB28" s="817"/>
      <c r="CC28" s="817"/>
      <c r="CD28" s="817"/>
      <c r="CE28" s="817"/>
      <c r="CF28" s="817"/>
      <c r="CG28" s="818"/>
      <c r="CH28" s="829">
        <v>220</v>
      </c>
      <c r="CI28" s="830"/>
      <c r="CJ28" s="830"/>
      <c r="CK28" s="830"/>
      <c r="CL28" s="831"/>
      <c r="CM28" s="829">
        <v>5944</v>
      </c>
      <c r="CN28" s="830"/>
      <c r="CO28" s="830"/>
      <c r="CP28" s="830"/>
      <c r="CQ28" s="831"/>
      <c r="CR28" s="829">
        <v>1878</v>
      </c>
      <c r="CS28" s="830"/>
      <c r="CT28" s="830"/>
      <c r="CU28" s="830"/>
      <c r="CV28" s="831"/>
      <c r="CW28" s="829">
        <v>0</v>
      </c>
      <c r="CX28" s="830"/>
      <c r="CY28" s="830"/>
      <c r="CZ28" s="830"/>
      <c r="DA28" s="831"/>
      <c r="DB28" s="829">
        <v>0</v>
      </c>
      <c r="DC28" s="830"/>
      <c r="DD28" s="830"/>
      <c r="DE28" s="830"/>
      <c r="DF28" s="831"/>
      <c r="DG28" s="829">
        <v>0</v>
      </c>
      <c r="DH28" s="830"/>
      <c r="DI28" s="830"/>
      <c r="DJ28" s="830"/>
      <c r="DK28" s="831"/>
      <c r="DL28" s="829">
        <v>0</v>
      </c>
      <c r="DM28" s="830"/>
      <c r="DN28" s="830"/>
      <c r="DO28" s="830"/>
      <c r="DP28" s="831"/>
      <c r="DQ28" s="829">
        <v>0</v>
      </c>
      <c r="DR28" s="830"/>
      <c r="DS28" s="830"/>
      <c r="DT28" s="830"/>
      <c r="DU28" s="831"/>
      <c r="DV28" s="832"/>
      <c r="DW28" s="833"/>
      <c r="DX28" s="833"/>
      <c r="DY28" s="833"/>
      <c r="DZ28" s="834"/>
      <c r="EA28" s="248"/>
    </row>
    <row r="29" spans="1:131" s="249" customFormat="1" ht="26.25" customHeight="1" x14ac:dyDescent="0.15">
      <c r="A29" s="268">
        <v>2</v>
      </c>
      <c r="B29" s="803" t="s">
        <v>415</v>
      </c>
      <c r="C29" s="804"/>
      <c r="D29" s="804"/>
      <c r="E29" s="804"/>
      <c r="F29" s="804"/>
      <c r="G29" s="804"/>
      <c r="H29" s="804"/>
      <c r="I29" s="804"/>
      <c r="J29" s="804"/>
      <c r="K29" s="804"/>
      <c r="L29" s="804"/>
      <c r="M29" s="804"/>
      <c r="N29" s="804"/>
      <c r="O29" s="804"/>
      <c r="P29" s="805"/>
      <c r="Q29" s="806">
        <v>102913</v>
      </c>
      <c r="R29" s="807"/>
      <c r="S29" s="807"/>
      <c r="T29" s="807"/>
      <c r="U29" s="807"/>
      <c r="V29" s="807">
        <v>98461</v>
      </c>
      <c r="W29" s="807"/>
      <c r="X29" s="807"/>
      <c r="Y29" s="807"/>
      <c r="Z29" s="807"/>
      <c r="AA29" s="807">
        <v>4452</v>
      </c>
      <c r="AB29" s="807"/>
      <c r="AC29" s="807"/>
      <c r="AD29" s="807"/>
      <c r="AE29" s="808"/>
      <c r="AF29" s="809">
        <v>4452</v>
      </c>
      <c r="AG29" s="810"/>
      <c r="AH29" s="810"/>
      <c r="AI29" s="810"/>
      <c r="AJ29" s="811"/>
      <c r="AK29" s="878">
        <v>16353</v>
      </c>
      <c r="AL29" s="879"/>
      <c r="AM29" s="879"/>
      <c r="AN29" s="879"/>
      <c r="AO29" s="879"/>
      <c r="AP29" s="879">
        <v>0</v>
      </c>
      <c r="AQ29" s="879"/>
      <c r="AR29" s="879"/>
      <c r="AS29" s="879"/>
      <c r="AT29" s="879"/>
      <c r="AU29" s="879">
        <v>0</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t="s">
        <v>646</v>
      </c>
      <c r="BT29" s="817"/>
      <c r="BU29" s="817"/>
      <c r="BV29" s="817"/>
      <c r="BW29" s="817"/>
      <c r="BX29" s="817"/>
      <c r="BY29" s="817"/>
      <c r="BZ29" s="817"/>
      <c r="CA29" s="817"/>
      <c r="CB29" s="817"/>
      <c r="CC29" s="817"/>
      <c r="CD29" s="817"/>
      <c r="CE29" s="817"/>
      <c r="CF29" s="817"/>
      <c r="CG29" s="818"/>
      <c r="CH29" s="829">
        <v>17</v>
      </c>
      <c r="CI29" s="830"/>
      <c r="CJ29" s="830"/>
      <c r="CK29" s="830"/>
      <c r="CL29" s="831"/>
      <c r="CM29" s="829">
        <v>1389</v>
      </c>
      <c r="CN29" s="830"/>
      <c r="CO29" s="830"/>
      <c r="CP29" s="830"/>
      <c r="CQ29" s="831"/>
      <c r="CR29" s="829">
        <v>630</v>
      </c>
      <c r="CS29" s="830"/>
      <c r="CT29" s="830"/>
      <c r="CU29" s="830"/>
      <c r="CV29" s="831"/>
      <c r="CW29" s="829">
        <v>0</v>
      </c>
      <c r="CX29" s="830"/>
      <c r="CY29" s="830"/>
      <c r="CZ29" s="830"/>
      <c r="DA29" s="831"/>
      <c r="DB29" s="829">
        <v>0</v>
      </c>
      <c r="DC29" s="830"/>
      <c r="DD29" s="830"/>
      <c r="DE29" s="830"/>
      <c r="DF29" s="831"/>
      <c r="DG29" s="829">
        <v>0</v>
      </c>
      <c r="DH29" s="830"/>
      <c r="DI29" s="830"/>
      <c r="DJ29" s="830"/>
      <c r="DK29" s="831"/>
      <c r="DL29" s="829">
        <v>0</v>
      </c>
      <c r="DM29" s="830"/>
      <c r="DN29" s="830"/>
      <c r="DO29" s="830"/>
      <c r="DP29" s="831"/>
      <c r="DQ29" s="829">
        <v>0</v>
      </c>
      <c r="DR29" s="830"/>
      <c r="DS29" s="830"/>
      <c r="DT29" s="830"/>
      <c r="DU29" s="831"/>
      <c r="DV29" s="832"/>
      <c r="DW29" s="833"/>
      <c r="DX29" s="833"/>
      <c r="DY29" s="833"/>
      <c r="DZ29" s="834"/>
      <c r="EA29" s="248"/>
    </row>
    <row r="30" spans="1:131" s="249" customFormat="1" ht="26.25" customHeight="1" x14ac:dyDescent="0.15">
      <c r="A30" s="268">
        <v>3</v>
      </c>
      <c r="B30" s="803" t="s">
        <v>416</v>
      </c>
      <c r="C30" s="804"/>
      <c r="D30" s="804"/>
      <c r="E30" s="804"/>
      <c r="F30" s="804"/>
      <c r="G30" s="804"/>
      <c r="H30" s="804"/>
      <c r="I30" s="804"/>
      <c r="J30" s="804"/>
      <c r="K30" s="804"/>
      <c r="L30" s="804"/>
      <c r="M30" s="804"/>
      <c r="N30" s="804"/>
      <c r="O30" s="804"/>
      <c r="P30" s="805"/>
      <c r="Q30" s="806">
        <v>16443</v>
      </c>
      <c r="R30" s="807"/>
      <c r="S30" s="807"/>
      <c r="T30" s="807"/>
      <c r="U30" s="807"/>
      <c r="V30" s="807">
        <v>15986</v>
      </c>
      <c r="W30" s="807"/>
      <c r="X30" s="807"/>
      <c r="Y30" s="807"/>
      <c r="Z30" s="807"/>
      <c r="AA30" s="807">
        <v>457</v>
      </c>
      <c r="AB30" s="807"/>
      <c r="AC30" s="807"/>
      <c r="AD30" s="807"/>
      <c r="AE30" s="808"/>
      <c r="AF30" s="809">
        <v>457</v>
      </c>
      <c r="AG30" s="810"/>
      <c r="AH30" s="810"/>
      <c r="AI30" s="810"/>
      <c r="AJ30" s="811"/>
      <c r="AK30" s="878">
        <v>4127</v>
      </c>
      <c r="AL30" s="879"/>
      <c r="AM30" s="879"/>
      <c r="AN30" s="879"/>
      <c r="AO30" s="879"/>
      <c r="AP30" s="879">
        <v>0</v>
      </c>
      <c r="AQ30" s="879"/>
      <c r="AR30" s="879"/>
      <c r="AS30" s="879"/>
      <c r="AT30" s="879"/>
      <c r="AU30" s="879">
        <v>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t="s">
        <v>647</v>
      </c>
      <c r="BT30" s="817"/>
      <c r="BU30" s="817"/>
      <c r="BV30" s="817"/>
      <c r="BW30" s="817"/>
      <c r="BX30" s="817"/>
      <c r="BY30" s="817"/>
      <c r="BZ30" s="817"/>
      <c r="CA30" s="817"/>
      <c r="CB30" s="817"/>
      <c r="CC30" s="817"/>
      <c r="CD30" s="817"/>
      <c r="CE30" s="817"/>
      <c r="CF30" s="817"/>
      <c r="CG30" s="818"/>
      <c r="CH30" s="829">
        <v>68</v>
      </c>
      <c r="CI30" s="830"/>
      <c r="CJ30" s="830"/>
      <c r="CK30" s="830"/>
      <c r="CL30" s="831"/>
      <c r="CM30" s="829">
        <v>294</v>
      </c>
      <c r="CN30" s="830"/>
      <c r="CO30" s="830"/>
      <c r="CP30" s="830"/>
      <c r="CQ30" s="831"/>
      <c r="CR30" s="829">
        <v>54</v>
      </c>
      <c r="CS30" s="830"/>
      <c r="CT30" s="830"/>
      <c r="CU30" s="830"/>
      <c r="CV30" s="831"/>
      <c r="CW30" s="829">
        <v>0</v>
      </c>
      <c r="CX30" s="830"/>
      <c r="CY30" s="830"/>
      <c r="CZ30" s="830"/>
      <c r="DA30" s="831"/>
      <c r="DB30" s="829">
        <v>0</v>
      </c>
      <c r="DC30" s="830"/>
      <c r="DD30" s="830"/>
      <c r="DE30" s="830"/>
      <c r="DF30" s="831"/>
      <c r="DG30" s="829">
        <v>0</v>
      </c>
      <c r="DH30" s="830"/>
      <c r="DI30" s="830"/>
      <c r="DJ30" s="830"/>
      <c r="DK30" s="831"/>
      <c r="DL30" s="829">
        <v>0</v>
      </c>
      <c r="DM30" s="830"/>
      <c r="DN30" s="830"/>
      <c r="DO30" s="830"/>
      <c r="DP30" s="831"/>
      <c r="DQ30" s="829">
        <v>0</v>
      </c>
      <c r="DR30" s="830"/>
      <c r="DS30" s="830"/>
      <c r="DT30" s="830"/>
      <c r="DU30" s="831"/>
      <c r="DV30" s="832"/>
      <c r="DW30" s="833"/>
      <c r="DX30" s="833"/>
      <c r="DY30" s="833"/>
      <c r="DZ30" s="834"/>
      <c r="EA30" s="248"/>
    </row>
    <row r="31" spans="1:131" s="249" customFormat="1" ht="26.25" customHeight="1" x14ac:dyDescent="0.15">
      <c r="A31" s="268">
        <v>4</v>
      </c>
      <c r="B31" s="803" t="s">
        <v>417</v>
      </c>
      <c r="C31" s="804"/>
      <c r="D31" s="804"/>
      <c r="E31" s="804"/>
      <c r="F31" s="804"/>
      <c r="G31" s="804"/>
      <c r="H31" s="804"/>
      <c r="I31" s="804"/>
      <c r="J31" s="804"/>
      <c r="K31" s="804"/>
      <c r="L31" s="804"/>
      <c r="M31" s="804"/>
      <c r="N31" s="804"/>
      <c r="O31" s="804"/>
      <c r="P31" s="805"/>
      <c r="Q31" s="806">
        <v>552</v>
      </c>
      <c r="R31" s="807"/>
      <c r="S31" s="807"/>
      <c r="T31" s="807"/>
      <c r="U31" s="807"/>
      <c r="V31" s="807">
        <v>278</v>
      </c>
      <c r="W31" s="807"/>
      <c r="X31" s="807"/>
      <c r="Y31" s="807"/>
      <c r="Z31" s="807"/>
      <c r="AA31" s="807">
        <v>274</v>
      </c>
      <c r="AB31" s="807"/>
      <c r="AC31" s="807"/>
      <c r="AD31" s="807"/>
      <c r="AE31" s="808"/>
      <c r="AF31" s="809">
        <v>274</v>
      </c>
      <c r="AG31" s="810"/>
      <c r="AH31" s="810"/>
      <c r="AI31" s="810"/>
      <c r="AJ31" s="811"/>
      <c r="AK31" s="878">
        <v>0</v>
      </c>
      <c r="AL31" s="879"/>
      <c r="AM31" s="879"/>
      <c r="AN31" s="879"/>
      <c r="AO31" s="879"/>
      <c r="AP31" s="879">
        <v>77</v>
      </c>
      <c r="AQ31" s="879"/>
      <c r="AR31" s="879"/>
      <c r="AS31" s="879"/>
      <c r="AT31" s="879"/>
      <c r="AU31" s="879">
        <v>0</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t="s">
        <v>648</v>
      </c>
      <c r="BT31" s="817"/>
      <c r="BU31" s="817"/>
      <c r="BV31" s="817"/>
      <c r="BW31" s="817"/>
      <c r="BX31" s="817"/>
      <c r="BY31" s="817"/>
      <c r="BZ31" s="817"/>
      <c r="CA31" s="817"/>
      <c r="CB31" s="817"/>
      <c r="CC31" s="817"/>
      <c r="CD31" s="817"/>
      <c r="CE31" s="817"/>
      <c r="CF31" s="817"/>
      <c r="CG31" s="818"/>
      <c r="CH31" s="829">
        <v>190</v>
      </c>
      <c r="CI31" s="830"/>
      <c r="CJ31" s="830"/>
      <c r="CK31" s="830"/>
      <c r="CL31" s="831"/>
      <c r="CM31" s="829">
        <v>7247</v>
      </c>
      <c r="CN31" s="830"/>
      <c r="CO31" s="830"/>
      <c r="CP31" s="830"/>
      <c r="CQ31" s="831"/>
      <c r="CR31" s="829">
        <v>1526</v>
      </c>
      <c r="CS31" s="830"/>
      <c r="CT31" s="830"/>
      <c r="CU31" s="830"/>
      <c r="CV31" s="831"/>
      <c r="CW31" s="829">
        <v>0</v>
      </c>
      <c r="CX31" s="830"/>
      <c r="CY31" s="830"/>
      <c r="CZ31" s="830"/>
      <c r="DA31" s="831"/>
      <c r="DB31" s="829">
        <v>675</v>
      </c>
      <c r="DC31" s="830"/>
      <c r="DD31" s="830"/>
      <c r="DE31" s="830"/>
      <c r="DF31" s="831"/>
      <c r="DG31" s="829">
        <v>0</v>
      </c>
      <c r="DH31" s="830"/>
      <c r="DI31" s="830"/>
      <c r="DJ31" s="830"/>
      <c r="DK31" s="831"/>
      <c r="DL31" s="829">
        <v>0</v>
      </c>
      <c r="DM31" s="830"/>
      <c r="DN31" s="830"/>
      <c r="DO31" s="830"/>
      <c r="DP31" s="831"/>
      <c r="DQ31" s="829">
        <v>0</v>
      </c>
      <c r="DR31" s="830"/>
      <c r="DS31" s="830"/>
      <c r="DT31" s="830"/>
      <c r="DU31" s="831"/>
      <c r="DV31" s="832"/>
      <c r="DW31" s="833"/>
      <c r="DX31" s="833"/>
      <c r="DY31" s="833"/>
      <c r="DZ31" s="834"/>
      <c r="EA31" s="248"/>
    </row>
    <row r="32" spans="1:131" s="249" customFormat="1" ht="26.25" customHeight="1" x14ac:dyDescent="0.15">
      <c r="A32" s="268">
        <v>5</v>
      </c>
      <c r="B32" s="803" t="s">
        <v>418</v>
      </c>
      <c r="C32" s="804"/>
      <c r="D32" s="804"/>
      <c r="E32" s="804"/>
      <c r="F32" s="804"/>
      <c r="G32" s="804"/>
      <c r="H32" s="804"/>
      <c r="I32" s="804"/>
      <c r="J32" s="804"/>
      <c r="K32" s="804"/>
      <c r="L32" s="804"/>
      <c r="M32" s="804"/>
      <c r="N32" s="804"/>
      <c r="O32" s="804"/>
      <c r="P32" s="805"/>
      <c r="Q32" s="806">
        <v>18518</v>
      </c>
      <c r="R32" s="807"/>
      <c r="S32" s="807"/>
      <c r="T32" s="807"/>
      <c r="U32" s="807"/>
      <c r="V32" s="807">
        <v>17808</v>
      </c>
      <c r="W32" s="807"/>
      <c r="X32" s="807"/>
      <c r="Y32" s="807"/>
      <c r="Z32" s="807"/>
      <c r="AA32" s="807">
        <v>710</v>
      </c>
      <c r="AB32" s="807"/>
      <c r="AC32" s="807"/>
      <c r="AD32" s="807"/>
      <c r="AE32" s="808"/>
      <c r="AF32" s="809">
        <v>5247</v>
      </c>
      <c r="AG32" s="810"/>
      <c r="AH32" s="810"/>
      <c r="AI32" s="810"/>
      <c r="AJ32" s="811"/>
      <c r="AK32" s="878">
        <v>155</v>
      </c>
      <c r="AL32" s="879"/>
      <c r="AM32" s="879"/>
      <c r="AN32" s="879"/>
      <c r="AO32" s="879"/>
      <c r="AP32" s="879">
        <v>62120</v>
      </c>
      <c r="AQ32" s="879"/>
      <c r="AR32" s="879"/>
      <c r="AS32" s="879"/>
      <c r="AT32" s="879"/>
      <c r="AU32" s="879">
        <v>0</v>
      </c>
      <c r="AV32" s="879"/>
      <c r="AW32" s="879"/>
      <c r="AX32" s="879"/>
      <c r="AY32" s="879"/>
      <c r="AZ32" s="880"/>
      <c r="BA32" s="880"/>
      <c r="BB32" s="880"/>
      <c r="BC32" s="880"/>
      <c r="BD32" s="880"/>
      <c r="BE32" s="876" t="s">
        <v>419</v>
      </c>
      <c r="BF32" s="876"/>
      <c r="BG32" s="876"/>
      <c r="BH32" s="876"/>
      <c r="BI32" s="877"/>
      <c r="BJ32" s="254"/>
      <c r="BK32" s="254"/>
      <c r="BL32" s="254"/>
      <c r="BM32" s="254"/>
      <c r="BN32" s="254"/>
      <c r="BO32" s="267"/>
      <c r="BP32" s="267"/>
      <c r="BQ32" s="264">
        <v>26</v>
      </c>
      <c r="BR32" s="265"/>
      <c r="BS32" s="816" t="s">
        <v>649</v>
      </c>
      <c r="BT32" s="817"/>
      <c r="BU32" s="817"/>
      <c r="BV32" s="817"/>
      <c r="BW32" s="817"/>
      <c r="BX32" s="817"/>
      <c r="BY32" s="817"/>
      <c r="BZ32" s="817"/>
      <c r="CA32" s="817"/>
      <c r="CB32" s="817"/>
      <c r="CC32" s="817"/>
      <c r="CD32" s="817"/>
      <c r="CE32" s="817"/>
      <c r="CF32" s="817"/>
      <c r="CG32" s="818"/>
      <c r="CH32" s="829">
        <v>1674</v>
      </c>
      <c r="CI32" s="830"/>
      <c r="CJ32" s="830"/>
      <c r="CK32" s="830"/>
      <c r="CL32" s="831"/>
      <c r="CM32" s="829">
        <v>1625</v>
      </c>
      <c r="CN32" s="830"/>
      <c r="CO32" s="830"/>
      <c r="CP32" s="830"/>
      <c r="CQ32" s="831"/>
      <c r="CR32" s="829">
        <v>1594</v>
      </c>
      <c r="CS32" s="830"/>
      <c r="CT32" s="830"/>
      <c r="CU32" s="830"/>
      <c r="CV32" s="831"/>
      <c r="CW32" s="829">
        <v>0</v>
      </c>
      <c r="CX32" s="830"/>
      <c r="CY32" s="830"/>
      <c r="CZ32" s="830"/>
      <c r="DA32" s="831"/>
      <c r="DB32" s="829">
        <v>0</v>
      </c>
      <c r="DC32" s="830"/>
      <c r="DD32" s="830"/>
      <c r="DE32" s="830"/>
      <c r="DF32" s="831"/>
      <c r="DG32" s="829">
        <v>0</v>
      </c>
      <c r="DH32" s="830"/>
      <c r="DI32" s="830"/>
      <c r="DJ32" s="830"/>
      <c r="DK32" s="831"/>
      <c r="DL32" s="829">
        <v>0</v>
      </c>
      <c r="DM32" s="830"/>
      <c r="DN32" s="830"/>
      <c r="DO32" s="830"/>
      <c r="DP32" s="831"/>
      <c r="DQ32" s="829">
        <v>0</v>
      </c>
      <c r="DR32" s="830"/>
      <c r="DS32" s="830"/>
      <c r="DT32" s="830"/>
      <c r="DU32" s="831"/>
      <c r="DV32" s="832"/>
      <c r="DW32" s="833"/>
      <c r="DX32" s="833"/>
      <c r="DY32" s="833"/>
      <c r="DZ32" s="834"/>
      <c r="EA32" s="248"/>
    </row>
    <row r="33" spans="1:131" s="249" customFormat="1" ht="26.25" customHeight="1" x14ac:dyDescent="0.15">
      <c r="A33" s="268">
        <v>6</v>
      </c>
      <c r="B33" s="803" t="s">
        <v>420</v>
      </c>
      <c r="C33" s="804"/>
      <c r="D33" s="804"/>
      <c r="E33" s="804"/>
      <c r="F33" s="804"/>
      <c r="G33" s="804"/>
      <c r="H33" s="804"/>
      <c r="I33" s="804"/>
      <c r="J33" s="804"/>
      <c r="K33" s="804"/>
      <c r="L33" s="804"/>
      <c r="M33" s="804"/>
      <c r="N33" s="804"/>
      <c r="O33" s="804"/>
      <c r="P33" s="805"/>
      <c r="Q33" s="806">
        <v>1806</v>
      </c>
      <c r="R33" s="807"/>
      <c r="S33" s="807"/>
      <c r="T33" s="807"/>
      <c r="U33" s="807"/>
      <c r="V33" s="807">
        <v>1427</v>
      </c>
      <c r="W33" s="807"/>
      <c r="X33" s="807"/>
      <c r="Y33" s="807"/>
      <c r="Z33" s="807"/>
      <c r="AA33" s="807">
        <v>379</v>
      </c>
      <c r="AB33" s="807"/>
      <c r="AC33" s="807"/>
      <c r="AD33" s="807"/>
      <c r="AE33" s="808"/>
      <c r="AF33" s="809">
        <v>2112</v>
      </c>
      <c r="AG33" s="810"/>
      <c r="AH33" s="810"/>
      <c r="AI33" s="810"/>
      <c r="AJ33" s="811"/>
      <c r="AK33" s="878">
        <v>2</v>
      </c>
      <c r="AL33" s="879"/>
      <c r="AM33" s="879"/>
      <c r="AN33" s="879"/>
      <c r="AO33" s="879"/>
      <c r="AP33" s="879">
        <v>1674</v>
      </c>
      <c r="AQ33" s="879"/>
      <c r="AR33" s="879"/>
      <c r="AS33" s="879"/>
      <c r="AT33" s="879"/>
      <c r="AU33" s="879">
        <v>0</v>
      </c>
      <c r="AV33" s="879"/>
      <c r="AW33" s="879"/>
      <c r="AX33" s="879"/>
      <c r="AY33" s="879"/>
      <c r="AZ33" s="880"/>
      <c r="BA33" s="880"/>
      <c r="BB33" s="880"/>
      <c r="BC33" s="880"/>
      <c r="BD33" s="880"/>
      <c r="BE33" s="876" t="s">
        <v>421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422</v>
      </c>
      <c r="C34" s="804"/>
      <c r="D34" s="804"/>
      <c r="E34" s="804"/>
      <c r="F34" s="804"/>
      <c r="G34" s="804"/>
      <c r="H34" s="804"/>
      <c r="I34" s="804"/>
      <c r="J34" s="804"/>
      <c r="K34" s="804"/>
      <c r="L34" s="804"/>
      <c r="M34" s="804"/>
      <c r="N34" s="804"/>
      <c r="O34" s="804"/>
      <c r="P34" s="805"/>
      <c r="Q34" s="806">
        <v>1639</v>
      </c>
      <c r="R34" s="807"/>
      <c r="S34" s="807"/>
      <c r="T34" s="807"/>
      <c r="U34" s="807"/>
      <c r="V34" s="807">
        <v>1758</v>
      </c>
      <c r="W34" s="807"/>
      <c r="X34" s="807"/>
      <c r="Y34" s="807"/>
      <c r="Z34" s="807"/>
      <c r="AA34" s="807">
        <v>-119</v>
      </c>
      <c r="AB34" s="807"/>
      <c r="AC34" s="807"/>
      <c r="AD34" s="807"/>
      <c r="AE34" s="808"/>
      <c r="AF34" s="809">
        <v>896</v>
      </c>
      <c r="AG34" s="810"/>
      <c r="AH34" s="810"/>
      <c r="AI34" s="810"/>
      <c r="AJ34" s="811"/>
      <c r="AK34" s="878">
        <v>117</v>
      </c>
      <c r="AL34" s="879"/>
      <c r="AM34" s="879"/>
      <c r="AN34" s="879"/>
      <c r="AO34" s="879"/>
      <c r="AP34" s="879">
        <v>210</v>
      </c>
      <c r="AQ34" s="879"/>
      <c r="AR34" s="879"/>
      <c r="AS34" s="879"/>
      <c r="AT34" s="879"/>
      <c r="AU34" s="879">
        <v>0</v>
      </c>
      <c r="AV34" s="879"/>
      <c r="AW34" s="879"/>
      <c r="AX34" s="879"/>
      <c r="AY34" s="879"/>
      <c r="AZ34" s="880"/>
      <c r="BA34" s="880"/>
      <c r="BB34" s="880"/>
      <c r="BC34" s="880"/>
      <c r="BD34" s="880"/>
      <c r="BE34" s="876" t="s">
        <v>423</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424</v>
      </c>
      <c r="C35" s="804"/>
      <c r="D35" s="804"/>
      <c r="E35" s="804"/>
      <c r="F35" s="804"/>
      <c r="G35" s="804"/>
      <c r="H35" s="804"/>
      <c r="I35" s="804"/>
      <c r="J35" s="804"/>
      <c r="K35" s="804"/>
      <c r="L35" s="804"/>
      <c r="M35" s="804"/>
      <c r="N35" s="804"/>
      <c r="O35" s="804"/>
      <c r="P35" s="805"/>
      <c r="Q35" s="806">
        <v>283</v>
      </c>
      <c r="R35" s="807"/>
      <c r="S35" s="807"/>
      <c r="T35" s="807"/>
      <c r="U35" s="807"/>
      <c r="V35" s="807">
        <v>427</v>
      </c>
      <c r="W35" s="807"/>
      <c r="X35" s="807"/>
      <c r="Y35" s="807"/>
      <c r="Z35" s="807"/>
      <c r="AA35" s="807">
        <v>-144</v>
      </c>
      <c r="AB35" s="807"/>
      <c r="AC35" s="807"/>
      <c r="AD35" s="807"/>
      <c r="AE35" s="808"/>
      <c r="AF35" s="809">
        <v>53</v>
      </c>
      <c r="AG35" s="810"/>
      <c r="AH35" s="810"/>
      <c r="AI35" s="810"/>
      <c r="AJ35" s="811"/>
      <c r="AK35" s="878">
        <v>557</v>
      </c>
      <c r="AL35" s="879"/>
      <c r="AM35" s="879"/>
      <c r="AN35" s="879"/>
      <c r="AO35" s="879"/>
      <c r="AP35" s="879">
        <v>3709</v>
      </c>
      <c r="AQ35" s="879"/>
      <c r="AR35" s="879"/>
      <c r="AS35" s="879"/>
      <c r="AT35" s="879"/>
      <c r="AU35" s="879">
        <v>3709</v>
      </c>
      <c r="AV35" s="879"/>
      <c r="AW35" s="879"/>
      <c r="AX35" s="879"/>
      <c r="AY35" s="879"/>
      <c r="AZ35" s="880"/>
      <c r="BA35" s="880"/>
      <c r="BB35" s="880"/>
      <c r="BC35" s="880"/>
      <c r="BD35" s="880"/>
      <c r="BE35" s="876" t="s">
        <v>425</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426</v>
      </c>
      <c r="C36" s="804"/>
      <c r="D36" s="804"/>
      <c r="E36" s="804"/>
      <c r="F36" s="804"/>
      <c r="G36" s="804"/>
      <c r="H36" s="804"/>
      <c r="I36" s="804"/>
      <c r="J36" s="804"/>
      <c r="K36" s="804"/>
      <c r="L36" s="804"/>
      <c r="M36" s="804"/>
      <c r="N36" s="804"/>
      <c r="O36" s="804"/>
      <c r="P36" s="805"/>
      <c r="Q36" s="806">
        <v>25978</v>
      </c>
      <c r="R36" s="807"/>
      <c r="S36" s="807"/>
      <c r="T36" s="807"/>
      <c r="U36" s="807"/>
      <c r="V36" s="807">
        <v>25247</v>
      </c>
      <c r="W36" s="807"/>
      <c r="X36" s="807"/>
      <c r="Y36" s="807"/>
      <c r="Z36" s="807"/>
      <c r="AA36" s="807">
        <v>731</v>
      </c>
      <c r="AB36" s="807"/>
      <c r="AC36" s="807"/>
      <c r="AD36" s="807"/>
      <c r="AE36" s="808"/>
      <c r="AF36" s="809">
        <v>3424</v>
      </c>
      <c r="AG36" s="810"/>
      <c r="AH36" s="810"/>
      <c r="AI36" s="810"/>
      <c r="AJ36" s="811"/>
      <c r="AK36" s="878">
        <v>8437</v>
      </c>
      <c r="AL36" s="879"/>
      <c r="AM36" s="879"/>
      <c r="AN36" s="879"/>
      <c r="AO36" s="879"/>
      <c r="AP36" s="879">
        <v>147937</v>
      </c>
      <c r="AQ36" s="879"/>
      <c r="AR36" s="879"/>
      <c r="AS36" s="879"/>
      <c r="AT36" s="879"/>
      <c r="AU36" s="879">
        <v>53997</v>
      </c>
      <c r="AV36" s="879"/>
      <c r="AW36" s="879"/>
      <c r="AX36" s="879"/>
      <c r="AY36" s="879"/>
      <c r="AZ36" s="880"/>
      <c r="BA36" s="880"/>
      <c r="BB36" s="880"/>
      <c r="BC36" s="880"/>
      <c r="BD36" s="880"/>
      <c r="BE36" s="876" t="s">
        <v>427</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428</v>
      </c>
      <c r="C37" s="804"/>
      <c r="D37" s="804"/>
      <c r="E37" s="804"/>
      <c r="F37" s="804"/>
      <c r="G37" s="804"/>
      <c r="H37" s="804"/>
      <c r="I37" s="804"/>
      <c r="J37" s="804"/>
      <c r="K37" s="804"/>
      <c r="L37" s="804"/>
      <c r="M37" s="804"/>
      <c r="N37" s="804"/>
      <c r="O37" s="804"/>
      <c r="P37" s="805"/>
      <c r="Q37" s="806">
        <v>145327</v>
      </c>
      <c r="R37" s="807"/>
      <c r="S37" s="807"/>
      <c r="T37" s="807"/>
      <c r="U37" s="807"/>
      <c r="V37" s="807">
        <v>134399</v>
      </c>
      <c r="W37" s="807"/>
      <c r="X37" s="807"/>
      <c r="Y37" s="807"/>
      <c r="Z37" s="807"/>
      <c r="AA37" s="807">
        <v>10928</v>
      </c>
      <c r="AB37" s="807"/>
      <c r="AC37" s="807"/>
      <c r="AD37" s="807"/>
      <c r="AE37" s="808"/>
      <c r="AF37" s="809">
        <v>18416</v>
      </c>
      <c r="AG37" s="810"/>
      <c r="AH37" s="810"/>
      <c r="AI37" s="810"/>
      <c r="AJ37" s="811"/>
      <c r="AK37" s="878">
        <v>4</v>
      </c>
      <c r="AL37" s="879"/>
      <c r="AM37" s="879"/>
      <c r="AN37" s="879"/>
      <c r="AO37" s="879"/>
      <c r="AP37" s="879">
        <v>8671</v>
      </c>
      <c r="AQ37" s="879"/>
      <c r="AR37" s="879"/>
      <c r="AS37" s="879"/>
      <c r="AT37" s="879"/>
      <c r="AU37" s="879">
        <v>0</v>
      </c>
      <c r="AV37" s="879"/>
      <c r="AW37" s="879"/>
      <c r="AX37" s="879"/>
      <c r="AY37" s="879"/>
      <c r="AZ37" s="880"/>
      <c r="BA37" s="880"/>
      <c r="BB37" s="880"/>
      <c r="BC37" s="880"/>
      <c r="BD37" s="880"/>
      <c r="BE37" s="876" t="s">
        <v>421</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t="s">
        <v>429</v>
      </c>
      <c r="C38" s="804"/>
      <c r="D38" s="804"/>
      <c r="E38" s="804"/>
      <c r="F38" s="804"/>
      <c r="G38" s="804"/>
      <c r="H38" s="804"/>
      <c r="I38" s="804"/>
      <c r="J38" s="804"/>
      <c r="K38" s="804"/>
      <c r="L38" s="804"/>
      <c r="M38" s="804"/>
      <c r="N38" s="804"/>
      <c r="O38" s="804"/>
      <c r="P38" s="805"/>
      <c r="Q38" s="806">
        <v>380</v>
      </c>
      <c r="R38" s="807"/>
      <c r="S38" s="807"/>
      <c r="T38" s="807"/>
      <c r="U38" s="807"/>
      <c r="V38" s="807">
        <v>316</v>
      </c>
      <c r="W38" s="807"/>
      <c r="X38" s="807"/>
      <c r="Y38" s="807"/>
      <c r="Z38" s="807"/>
      <c r="AA38" s="807">
        <v>64</v>
      </c>
      <c r="AB38" s="807"/>
      <c r="AC38" s="807"/>
      <c r="AD38" s="807"/>
      <c r="AE38" s="808"/>
      <c r="AF38" s="809">
        <v>64</v>
      </c>
      <c r="AG38" s="810"/>
      <c r="AH38" s="810"/>
      <c r="AI38" s="810"/>
      <c r="AJ38" s="811"/>
      <c r="AK38" s="878">
        <v>139</v>
      </c>
      <c r="AL38" s="879"/>
      <c r="AM38" s="879"/>
      <c r="AN38" s="879"/>
      <c r="AO38" s="879"/>
      <c r="AP38" s="879">
        <v>513</v>
      </c>
      <c r="AQ38" s="879"/>
      <c r="AR38" s="879"/>
      <c r="AS38" s="879"/>
      <c r="AT38" s="879"/>
      <c r="AU38" s="879">
        <v>417</v>
      </c>
      <c r="AV38" s="879"/>
      <c r="AW38" s="879"/>
      <c r="AX38" s="879"/>
      <c r="AY38" s="879"/>
      <c r="AZ38" s="880"/>
      <c r="BA38" s="880"/>
      <c r="BB38" s="880"/>
      <c r="BC38" s="880"/>
      <c r="BD38" s="880"/>
      <c r="BE38" s="876" t="s">
        <v>430</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t="s">
        <v>431</v>
      </c>
      <c r="C39" s="804"/>
      <c r="D39" s="804"/>
      <c r="E39" s="804"/>
      <c r="F39" s="804"/>
      <c r="G39" s="804"/>
      <c r="H39" s="804"/>
      <c r="I39" s="804"/>
      <c r="J39" s="804"/>
      <c r="K39" s="804"/>
      <c r="L39" s="804"/>
      <c r="M39" s="804"/>
      <c r="N39" s="804"/>
      <c r="O39" s="804"/>
      <c r="P39" s="805"/>
      <c r="Q39" s="806">
        <v>1276</v>
      </c>
      <c r="R39" s="807"/>
      <c r="S39" s="807"/>
      <c r="T39" s="807"/>
      <c r="U39" s="807"/>
      <c r="V39" s="807">
        <v>1144</v>
      </c>
      <c r="W39" s="807"/>
      <c r="X39" s="807"/>
      <c r="Y39" s="807"/>
      <c r="Z39" s="807"/>
      <c r="AA39" s="807">
        <v>132</v>
      </c>
      <c r="AB39" s="807"/>
      <c r="AC39" s="807"/>
      <c r="AD39" s="807"/>
      <c r="AE39" s="808"/>
      <c r="AF39" s="809">
        <v>131</v>
      </c>
      <c r="AG39" s="810"/>
      <c r="AH39" s="810"/>
      <c r="AI39" s="810"/>
      <c r="AJ39" s="811"/>
      <c r="AK39" s="878">
        <v>43</v>
      </c>
      <c r="AL39" s="879"/>
      <c r="AM39" s="879"/>
      <c r="AN39" s="879"/>
      <c r="AO39" s="879"/>
      <c r="AP39" s="879">
        <v>1697</v>
      </c>
      <c r="AQ39" s="879"/>
      <c r="AR39" s="879"/>
      <c r="AS39" s="879"/>
      <c r="AT39" s="879"/>
      <c r="AU39" s="879">
        <v>612</v>
      </c>
      <c r="AV39" s="879"/>
      <c r="AW39" s="879"/>
      <c r="AX39" s="879"/>
      <c r="AY39" s="879"/>
      <c r="AZ39" s="880"/>
      <c r="BA39" s="880"/>
      <c r="BB39" s="880"/>
      <c r="BC39" s="880"/>
      <c r="BD39" s="880"/>
      <c r="BE39" s="876" t="s">
        <v>432</v>
      </c>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t="s">
        <v>433</v>
      </c>
      <c r="C40" s="804"/>
      <c r="D40" s="804"/>
      <c r="E40" s="804"/>
      <c r="F40" s="804"/>
      <c r="G40" s="804"/>
      <c r="H40" s="804"/>
      <c r="I40" s="804"/>
      <c r="J40" s="804"/>
      <c r="K40" s="804"/>
      <c r="L40" s="804"/>
      <c r="M40" s="804"/>
      <c r="N40" s="804"/>
      <c r="O40" s="804"/>
      <c r="P40" s="805"/>
      <c r="Q40" s="806">
        <v>479</v>
      </c>
      <c r="R40" s="807"/>
      <c r="S40" s="807"/>
      <c r="T40" s="807"/>
      <c r="U40" s="807"/>
      <c r="V40" s="807">
        <v>363</v>
      </c>
      <c r="W40" s="807"/>
      <c r="X40" s="807"/>
      <c r="Y40" s="807"/>
      <c r="Z40" s="807"/>
      <c r="AA40" s="807">
        <v>116</v>
      </c>
      <c r="AB40" s="807"/>
      <c r="AC40" s="807"/>
      <c r="AD40" s="807"/>
      <c r="AE40" s="808"/>
      <c r="AF40" s="809">
        <v>117</v>
      </c>
      <c r="AG40" s="810"/>
      <c r="AH40" s="810"/>
      <c r="AI40" s="810"/>
      <c r="AJ40" s="811"/>
      <c r="AK40" s="878">
        <v>257</v>
      </c>
      <c r="AL40" s="879"/>
      <c r="AM40" s="879"/>
      <c r="AN40" s="879"/>
      <c r="AO40" s="879"/>
      <c r="AP40" s="879">
        <v>383</v>
      </c>
      <c r="AQ40" s="879"/>
      <c r="AR40" s="879"/>
      <c r="AS40" s="879"/>
      <c r="AT40" s="879"/>
      <c r="AU40" s="879">
        <v>91</v>
      </c>
      <c r="AV40" s="879"/>
      <c r="AW40" s="879"/>
      <c r="AX40" s="879"/>
      <c r="AY40" s="879"/>
      <c r="AZ40" s="880"/>
      <c r="BA40" s="880"/>
      <c r="BB40" s="880"/>
      <c r="BC40" s="880"/>
      <c r="BD40" s="880"/>
      <c r="BE40" s="876" t="s">
        <v>434</v>
      </c>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t="s">
        <v>435</v>
      </c>
      <c r="C41" s="804"/>
      <c r="D41" s="804"/>
      <c r="E41" s="804"/>
      <c r="F41" s="804"/>
      <c r="G41" s="804"/>
      <c r="H41" s="804"/>
      <c r="I41" s="804"/>
      <c r="J41" s="804"/>
      <c r="K41" s="804"/>
      <c r="L41" s="804"/>
      <c r="M41" s="804"/>
      <c r="N41" s="804"/>
      <c r="O41" s="804"/>
      <c r="P41" s="805"/>
      <c r="Q41" s="806">
        <v>48</v>
      </c>
      <c r="R41" s="807"/>
      <c r="S41" s="807"/>
      <c r="T41" s="807"/>
      <c r="U41" s="807"/>
      <c r="V41" s="807">
        <v>36</v>
      </c>
      <c r="W41" s="807"/>
      <c r="X41" s="807"/>
      <c r="Y41" s="807"/>
      <c r="Z41" s="807"/>
      <c r="AA41" s="807">
        <v>12</v>
      </c>
      <c r="AB41" s="807"/>
      <c r="AC41" s="807"/>
      <c r="AD41" s="807"/>
      <c r="AE41" s="808"/>
      <c r="AF41" s="809">
        <v>12</v>
      </c>
      <c r="AG41" s="810"/>
      <c r="AH41" s="810"/>
      <c r="AI41" s="810"/>
      <c r="AJ41" s="811"/>
      <c r="AK41" s="878">
        <v>32</v>
      </c>
      <c r="AL41" s="879"/>
      <c r="AM41" s="879"/>
      <c r="AN41" s="879"/>
      <c r="AO41" s="879"/>
      <c r="AP41" s="879">
        <v>170</v>
      </c>
      <c r="AQ41" s="879"/>
      <c r="AR41" s="879"/>
      <c r="AS41" s="879"/>
      <c r="AT41" s="879"/>
      <c r="AU41" s="879">
        <v>151</v>
      </c>
      <c r="AV41" s="879"/>
      <c r="AW41" s="879"/>
      <c r="AX41" s="879"/>
      <c r="AY41" s="879"/>
      <c r="AZ41" s="880"/>
      <c r="BA41" s="880"/>
      <c r="BB41" s="880"/>
      <c r="BC41" s="880"/>
      <c r="BD41" s="880"/>
      <c r="BE41" s="876" t="s">
        <v>434</v>
      </c>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t="s">
        <v>436</v>
      </c>
      <c r="C42" s="804"/>
      <c r="D42" s="804"/>
      <c r="E42" s="804"/>
      <c r="F42" s="804"/>
      <c r="G42" s="804"/>
      <c r="H42" s="804"/>
      <c r="I42" s="804"/>
      <c r="J42" s="804"/>
      <c r="K42" s="804"/>
      <c r="L42" s="804"/>
      <c r="M42" s="804"/>
      <c r="N42" s="804"/>
      <c r="O42" s="804"/>
      <c r="P42" s="805"/>
      <c r="Q42" s="806">
        <v>7506</v>
      </c>
      <c r="R42" s="807"/>
      <c r="S42" s="807"/>
      <c r="T42" s="807"/>
      <c r="U42" s="807"/>
      <c r="V42" s="807">
        <v>4749</v>
      </c>
      <c r="W42" s="807"/>
      <c r="X42" s="807"/>
      <c r="Y42" s="807"/>
      <c r="Z42" s="807"/>
      <c r="AA42" s="807">
        <v>2757</v>
      </c>
      <c r="AB42" s="807"/>
      <c r="AC42" s="807"/>
      <c r="AD42" s="807"/>
      <c r="AE42" s="808"/>
      <c r="AF42" s="809">
        <v>2757</v>
      </c>
      <c r="AG42" s="810"/>
      <c r="AH42" s="810"/>
      <c r="AI42" s="810"/>
      <c r="AJ42" s="811"/>
      <c r="AK42" s="878">
        <v>340</v>
      </c>
      <c r="AL42" s="879"/>
      <c r="AM42" s="879"/>
      <c r="AN42" s="879"/>
      <c r="AO42" s="879"/>
      <c r="AP42" s="879">
        <v>22639</v>
      </c>
      <c r="AQ42" s="879"/>
      <c r="AR42" s="879"/>
      <c r="AS42" s="879"/>
      <c r="AT42" s="879"/>
      <c r="AU42" s="879">
        <v>0</v>
      </c>
      <c r="AV42" s="879"/>
      <c r="AW42" s="879"/>
      <c r="AX42" s="879"/>
      <c r="AY42" s="879"/>
      <c r="AZ42" s="880"/>
      <c r="BA42" s="880"/>
      <c r="BB42" s="880"/>
      <c r="BC42" s="880"/>
      <c r="BD42" s="880"/>
      <c r="BE42" s="876" t="s">
        <v>437</v>
      </c>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t="s">
        <v>438</v>
      </c>
      <c r="C43" s="804"/>
      <c r="D43" s="804"/>
      <c r="E43" s="804"/>
      <c r="F43" s="804"/>
      <c r="G43" s="804"/>
      <c r="H43" s="804"/>
      <c r="I43" s="804"/>
      <c r="J43" s="804"/>
      <c r="K43" s="804"/>
      <c r="L43" s="804"/>
      <c r="M43" s="804"/>
      <c r="N43" s="804"/>
      <c r="O43" s="804"/>
      <c r="P43" s="805"/>
      <c r="Q43" s="806">
        <v>251</v>
      </c>
      <c r="R43" s="807"/>
      <c r="S43" s="807"/>
      <c r="T43" s="807"/>
      <c r="U43" s="807"/>
      <c r="V43" s="807">
        <v>62</v>
      </c>
      <c r="W43" s="807"/>
      <c r="X43" s="807"/>
      <c r="Y43" s="807"/>
      <c r="Z43" s="807"/>
      <c r="AA43" s="807">
        <v>189</v>
      </c>
      <c r="AB43" s="807"/>
      <c r="AC43" s="807"/>
      <c r="AD43" s="807"/>
      <c r="AE43" s="808"/>
      <c r="AF43" s="809">
        <v>189</v>
      </c>
      <c r="AG43" s="810"/>
      <c r="AH43" s="810"/>
      <c r="AI43" s="810"/>
      <c r="AJ43" s="811"/>
      <c r="AK43" s="878">
        <v>0</v>
      </c>
      <c r="AL43" s="879"/>
      <c r="AM43" s="879"/>
      <c r="AN43" s="879"/>
      <c r="AO43" s="879"/>
      <c r="AP43" s="879">
        <v>350</v>
      </c>
      <c r="AQ43" s="879"/>
      <c r="AR43" s="879"/>
      <c r="AS43" s="879"/>
      <c r="AT43" s="879"/>
      <c r="AU43" s="879">
        <v>0</v>
      </c>
      <c r="AV43" s="879"/>
      <c r="AW43" s="879"/>
      <c r="AX43" s="879"/>
      <c r="AY43" s="879"/>
      <c r="AZ43" s="880"/>
      <c r="BA43" s="880"/>
      <c r="BB43" s="880"/>
      <c r="BC43" s="880"/>
      <c r="BD43" s="880"/>
      <c r="BE43" s="876" t="s">
        <v>437</v>
      </c>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t="s">
        <v>439</v>
      </c>
      <c r="C44" s="804"/>
      <c r="D44" s="804"/>
      <c r="E44" s="804"/>
      <c r="F44" s="804"/>
      <c r="G44" s="804"/>
      <c r="H44" s="804"/>
      <c r="I44" s="804"/>
      <c r="J44" s="804"/>
      <c r="K44" s="804"/>
      <c r="L44" s="804"/>
      <c r="M44" s="804"/>
      <c r="N44" s="804"/>
      <c r="O44" s="804"/>
      <c r="P44" s="805"/>
      <c r="Q44" s="806">
        <v>1593</v>
      </c>
      <c r="R44" s="807"/>
      <c r="S44" s="807"/>
      <c r="T44" s="807"/>
      <c r="U44" s="807"/>
      <c r="V44" s="807">
        <v>814</v>
      </c>
      <c r="W44" s="807"/>
      <c r="X44" s="807"/>
      <c r="Y44" s="807"/>
      <c r="Z44" s="807"/>
      <c r="AA44" s="807">
        <v>779</v>
      </c>
      <c r="AB44" s="807"/>
      <c r="AC44" s="807"/>
      <c r="AD44" s="807"/>
      <c r="AE44" s="808"/>
      <c r="AF44" s="809" t="s">
        <v>440</v>
      </c>
      <c r="AG44" s="810"/>
      <c r="AH44" s="810"/>
      <c r="AI44" s="810"/>
      <c r="AJ44" s="811"/>
      <c r="AK44" s="878">
        <v>0</v>
      </c>
      <c r="AL44" s="879"/>
      <c r="AM44" s="879"/>
      <c r="AN44" s="879"/>
      <c r="AO44" s="879"/>
      <c r="AP44" s="879">
        <v>2760</v>
      </c>
      <c r="AQ44" s="879"/>
      <c r="AR44" s="879"/>
      <c r="AS44" s="879"/>
      <c r="AT44" s="879"/>
      <c r="AU44" s="879">
        <v>0</v>
      </c>
      <c r="AV44" s="879"/>
      <c r="AW44" s="879"/>
      <c r="AX44" s="879"/>
      <c r="AY44" s="879"/>
      <c r="AZ44" s="880"/>
      <c r="BA44" s="880"/>
      <c r="BB44" s="880"/>
      <c r="BC44" s="880"/>
      <c r="BD44" s="880"/>
      <c r="BE44" s="876" t="s">
        <v>441</v>
      </c>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t="s">
        <v>442</v>
      </c>
      <c r="C45" s="804"/>
      <c r="D45" s="804"/>
      <c r="E45" s="804"/>
      <c r="F45" s="804"/>
      <c r="G45" s="804"/>
      <c r="H45" s="804"/>
      <c r="I45" s="804"/>
      <c r="J45" s="804"/>
      <c r="K45" s="804"/>
      <c r="L45" s="804"/>
      <c r="M45" s="804"/>
      <c r="N45" s="804"/>
      <c r="O45" s="804"/>
      <c r="P45" s="805"/>
      <c r="Q45" s="806">
        <v>24</v>
      </c>
      <c r="R45" s="807"/>
      <c r="S45" s="807"/>
      <c r="T45" s="807"/>
      <c r="U45" s="807"/>
      <c r="V45" s="807">
        <v>0</v>
      </c>
      <c r="W45" s="807"/>
      <c r="X45" s="807"/>
      <c r="Y45" s="807"/>
      <c r="Z45" s="807"/>
      <c r="AA45" s="807">
        <v>24</v>
      </c>
      <c r="AB45" s="807"/>
      <c r="AC45" s="807"/>
      <c r="AD45" s="807"/>
      <c r="AE45" s="808"/>
      <c r="AF45" s="809">
        <v>115</v>
      </c>
      <c r="AG45" s="810"/>
      <c r="AH45" s="810"/>
      <c r="AI45" s="810"/>
      <c r="AJ45" s="811"/>
      <c r="AK45" s="878">
        <v>0</v>
      </c>
      <c r="AL45" s="879"/>
      <c r="AM45" s="879"/>
      <c r="AN45" s="879"/>
      <c r="AO45" s="879"/>
      <c r="AP45" s="879">
        <v>38</v>
      </c>
      <c r="AQ45" s="879"/>
      <c r="AR45" s="879"/>
      <c r="AS45" s="879"/>
      <c r="AT45" s="879"/>
      <c r="AU45" s="879">
        <v>0</v>
      </c>
      <c r="AV45" s="879"/>
      <c r="AW45" s="879"/>
      <c r="AX45" s="879"/>
      <c r="AY45" s="879"/>
      <c r="AZ45" s="880"/>
      <c r="BA45" s="880"/>
      <c r="BB45" s="880"/>
      <c r="BC45" s="880"/>
      <c r="BD45" s="880"/>
      <c r="BE45" s="876" t="s">
        <v>443</v>
      </c>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t="s">
        <v>444</v>
      </c>
      <c r="C46" s="804"/>
      <c r="D46" s="804"/>
      <c r="E46" s="804"/>
      <c r="F46" s="804"/>
      <c r="G46" s="804"/>
      <c r="H46" s="804"/>
      <c r="I46" s="804"/>
      <c r="J46" s="804"/>
      <c r="K46" s="804"/>
      <c r="L46" s="804"/>
      <c r="M46" s="804"/>
      <c r="N46" s="804"/>
      <c r="O46" s="804"/>
      <c r="P46" s="805"/>
      <c r="Q46" s="806">
        <v>800</v>
      </c>
      <c r="R46" s="807"/>
      <c r="S46" s="807"/>
      <c r="T46" s="807"/>
      <c r="U46" s="807"/>
      <c r="V46" s="807">
        <v>353</v>
      </c>
      <c r="W46" s="807"/>
      <c r="X46" s="807"/>
      <c r="Y46" s="807"/>
      <c r="Z46" s="807"/>
      <c r="AA46" s="807">
        <v>447</v>
      </c>
      <c r="AB46" s="807"/>
      <c r="AC46" s="807"/>
      <c r="AD46" s="807"/>
      <c r="AE46" s="808"/>
      <c r="AF46" s="809" t="s">
        <v>129</v>
      </c>
      <c r="AG46" s="810"/>
      <c r="AH46" s="810"/>
      <c r="AI46" s="810"/>
      <c r="AJ46" s="811"/>
      <c r="AK46" s="878">
        <v>261</v>
      </c>
      <c r="AL46" s="879"/>
      <c r="AM46" s="879"/>
      <c r="AN46" s="879"/>
      <c r="AO46" s="879"/>
      <c r="AP46" s="879">
        <v>5366</v>
      </c>
      <c r="AQ46" s="879"/>
      <c r="AR46" s="879"/>
      <c r="AS46" s="879"/>
      <c r="AT46" s="879"/>
      <c r="AU46" s="879">
        <v>2863</v>
      </c>
      <c r="AV46" s="879"/>
      <c r="AW46" s="879"/>
      <c r="AX46" s="879"/>
      <c r="AY46" s="879"/>
      <c r="AZ46" s="880"/>
      <c r="BA46" s="880"/>
      <c r="BB46" s="880"/>
      <c r="BC46" s="880"/>
      <c r="BD46" s="880"/>
      <c r="BE46" s="876" t="s">
        <v>437</v>
      </c>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445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402</v>
      </c>
      <c r="B63" s="838" t="s">
        <v>446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42124</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447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448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449</v>
      </c>
      <c r="B66" s="789"/>
      <c r="C66" s="789"/>
      <c r="D66" s="789"/>
      <c r="E66" s="789"/>
      <c r="F66" s="789"/>
      <c r="G66" s="789"/>
      <c r="H66" s="789"/>
      <c r="I66" s="789"/>
      <c r="J66" s="789"/>
      <c r="K66" s="789"/>
      <c r="L66" s="789"/>
      <c r="M66" s="789"/>
      <c r="N66" s="789"/>
      <c r="O66" s="789"/>
      <c r="P66" s="790"/>
      <c r="Q66" s="765" t="s">
        <v>450</v>
      </c>
      <c r="R66" s="766"/>
      <c r="S66" s="766"/>
      <c r="T66" s="766"/>
      <c r="U66" s="767"/>
      <c r="V66" s="765" t="s">
        <v>451</v>
      </c>
      <c r="W66" s="766"/>
      <c r="X66" s="766"/>
      <c r="Y66" s="766"/>
      <c r="Z66" s="767"/>
      <c r="AA66" s="765" t="s">
        <v>452</v>
      </c>
      <c r="AB66" s="766"/>
      <c r="AC66" s="766"/>
      <c r="AD66" s="766"/>
      <c r="AE66" s="767"/>
      <c r="AF66" s="900" t="s">
        <v>453</v>
      </c>
      <c r="AG66" s="861"/>
      <c r="AH66" s="861"/>
      <c r="AI66" s="861"/>
      <c r="AJ66" s="901"/>
      <c r="AK66" s="765" t="s">
        <v>454</v>
      </c>
      <c r="AL66" s="789"/>
      <c r="AM66" s="789"/>
      <c r="AN66" s="789"/>
      <c r="AO66" s="790"/>
      <c r="AP66" s="765" t="s">
        <v>411</v>
      </c>
      <c r="AQ66" s="766"/>
      <c r="AR66" s="766"/>
      <c r="AS66" s="766"/>
      <c r="AT66" s="767"/>
      <c r="AU66" s="765" t="s">
        <v>455</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651</v>
      </c>
      <c r="C68" s="918"/>
      <c r="D68" s="918"/>
      <c r="E68" s="918"/>
      <c r="F68" s="918"/>
      <c r="G68" s="918"/>
      <c r="H68" s="918"/>
      <c r="I68" s="918"/>
      <c r="J68" s="918"/>
      <c r="K68" s="918"/>
      <c r="L68" s="918"/>
      <c r="M68" s="918"/>
      <c r="N68" s="918"/>
      <c r="O68" s="918"/>
      <c r="P68" s="919"/>
      <c r="Q68" s="920">
        <v>301</v>
      </c>
      <c r="R68" s="914"/>
      <c r="S68" s="914"/>
      <c r="T68" s="914"/>
      <c r="U68" s="914"/>
      <c r="V68" s="914">
        <v>293</v>
      </c>
      <c r="W68" s="914"/>
      <c r="X68" s="914"/>
      <c r="Y68" s="914"/>
      <c r="Z68" s="914"/>
      <c r="AA68" s="914">
        <v>8</v>
      </c>
      <c r="AB68" s="914"/>
      <c r="AC68" s="914"/>
      <c r="AD68" s="914"/>
      <c r="AE68" s="914"/>
      <c r="AF68" s="914">
        <v>8</v>
      </c>
      <c r="AG68" s="914"/>
      <c r="AH68" s="914"/>
      <c r="AI68" s="914"/>
      <c r="AJ68" s="914"/>
      <c r="AK68" s="914">
        <v>45</v>
      </c>
      <c r="AL68" s="914"/>
      <c r="AM68" s="914"/>
      <c r="AN68" s="914"/>
      <c r="AO68" s="914"/>
      <c r="AP68" s="914">
        <v>0</v>
      </c>
      <c r="AQ68" s="914"/>
      <c r="AR68" s="914"/>
      <c r="AS68" s="914"/>
      <c r="AT68" s="914"/>
      <c r="AU68" s="914">
        <v>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652</v>
      </c>
      <c r="C69" s="922"/>
      <c r="D69" s="922"/>
      <c r="E69" s="922"/>
      <c r="F69" s="922"/>
      <c r="G69" s="922"/>
      <c r="H69" s="922"/>
      <c r="I69" s="922"/>
      <c r="J69" s="922"/>
      <c r="K69" s="922"/>
      <c r="L69" s="922"/>
      <c r="M69" s="922"/>
      <c r="N69" s="922"/>
      <c r="O69" s="922"/>
      <c r="P69" s="923"/>
      <c r="Q69" s="924">
        <v>44</v>
      </c>
      <c r="R69" s="879"/>
      <c r="S69" s="879"/>
      <c r="T69" s="879"/>
      <c r="U69" s="879"/>
      <c r="V69" s="879">
        <v>40</v>
      </c>
      <c r="W69" s="879"/>
      <c r="X69" s="879"/>
      <c r="Y69" s="879"/>
      <c r="Z69" s="879"/>
      <c r="AA69" s="879">
        <v>4</v>
      </c>
      <c r="AB69" s="879"/>
      <c r="AC69" s="879"/>
      <c r="AD69" s="879"/>
      <c r="AE69" s="879"/>
      <c r="AF69" s="879">
        <v>4</v>
      </c>
      <c r="AG69" s="879"/>
      <c r="AH69" s="879"/>
      <c r="AI69" s="879"/>
      <c r="AJ69" s="879"/>
      <c r="AK69" s="879">
        <v>0</v>
      </c>
      <c r="AL69" s="879"/>
      <c r="AM69" s="879"/>
      <c r="AN69" s="879"/>
      <c r="AO69" s="879"/>
      <c r="AP69" s="879">
        <v>0</v>
      </c>
      <c r="AQ69" s="879"/>
      <c r="AR69" s="879"/>
      <c r="AS69" s="879"/>
      <c r="AT69" s="879"/>
      <c r="AU69" s="879">
        <v>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653</v>
      </c>
      <c r="C70" s="922"/>
      <c r="D70" s="922"/>
      <c r="E70" s="922"/>
      <c r="F70" s="922"/>
      <c r="G70" s="922"/>
      <c r="H70" s="922"/>
      <c r="I70" s="922"/>
      <c r="J70" s="922"/>
      <c r="K70" s="922"/>
      <c r="L70" s="922"/>
      <c r="M70" s="922"/>
      <c r="N70" s="922"/>
      <c r="O70" s="922"/>
      <c r="P70" s="923"/>
      <c r="Q70" s="924">
        <v>773099</v>
      </c>
      <c r="R70" s="879"/>
      <c r="S70" s="879"/>
      <c r="T70" s="879"/>
      <c r="U70" s="879"/>
      <c r="V70" s="879">
        <v>740735</v>
      </c>
      <c r="W70" s="879"/>
      <c r="X70" s="879"/>
      <c r="Y70" s="879"/>
      <c r="Z70" s="879"/>
      <c r="AA70" s="879">
        <v>32364</v>
      </c>
      <c r="AB70" s="879"/>
      <c r="AC70" s="879"/>
      <c r="AD70" s="879"/>
      <c r="AE70" s="879"/>
      <c r="AF70" s="879">
        <v>32364</v>
      </c>
      <c r="AG70" s="879"/>
      <c r="AH70" s="879"/>
      <c r="AI70" s="879"/>
      <c r="AJ70" s="879"/>
      <c r="AK70" s="879">
        <v>691</v>
      </c>
      <c r="AL70" s="879"/>
      <c r="AM70" s="879"/>
      <c r="AN70" s="879"/>
      <c r="AO70" s="879"/>
      <c r="AP70" s="879">
        <v>0</v>
      </c>
      <c r="AQ70" s="879"/>
      <c r="AR70" s="879"/>
      <c r="AS70" s="879"/>
      <c r="AT70" s="879"/>
      <c r="AU70" s="879">
        <v>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402</v>
      </c>
      <c r="B88" s="838" t="s">
        <v>456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402</v>
      </c>
      <c r="BR102" s="838" t="s">
        <v>457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458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459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460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461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462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463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464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465</v>
      </c>
      <c r="AB109" s="943"/>
      <c r="AC109" s="943"/>
      <c r="AD109" s="943"/>
      <c r="AE109" s="944"/>
      <c r="AF109" s="942" t="s">
        <v>466</v>
      </c>
      <c r="AG109" s="943"/>
      <c r="AH109" s="943"/>
      <c r="AI109" s="943"/>
      <c r="AJ109" s="944"/>
      <c r="AK109" s="942" t="s">
        <v>308</v>
      </c>
      <c r="AL109" s="943"/>
      <c r="AM109" s="943"/>
      <c r="AN109" s="943"/>
      <c r="AO109" s="944"/>
      <c r="AP109" s="942" t="s">
        <v>467</v>
      </c>
      <c r="AQ109" s="943"/>
      <c r="AR109" s="943"/>
      <c r="AS109" s="943"/>
      <c r="AT109" s="945"/>
      <c r="AU109" s="962" t="s">
        <v>464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465</v>
      </c>
      <c r="BR109" s="943"/>
      <c r="BS109" s="943"/>
      <c r="BT109" s="943"/>
      <c r="BU109" s="944"/>
      <c r="BV109" s="942" t="s">
        <v>466</v>
      </c>
      <c r="BW109" s="943"/>
      <c r="BX109" s="943"/>
      <c r="BY109" s="943"/>
      <c r="BZ109" s="944"/>
      <c r="CA109" s="942" t="s">
        <v>308</v>
      </c>
      <c r="CB109" s="943"/>
      <c r="CC109" s="943"/>
      <c r="CD109" s="943"/>
      <c r="CE109" s="944"/>
      <c r="CF109" s="963" t="s">
        <v>467</v>
      </c>
      <c r="CG109" s="963"/>
      <c r="CH109" s="963"/>
      <c r="CI109" s="963"/>
      <c r="CJ109" s="963"/>
      <c r="CK109" s="942" t="s">
        <v>468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465</v>
      </c>
      <c r="DH109" s="943"/>
      <c r="DI109" s="943"/>
      <c r="DJ109" s="943"/>
      <c r="DK109" s="944"/>
      <c r="DL109" s="942" t="s">
        <v>466</v>
      </c>
      <c r="DM109" s="943"/>
      <c r="DN109" s="943"/>
      <c r="DO109" s="943"/>
      <c r="DP109" s="944"/>
      <c r="DQ109" s="942" t="s">
        <v>308</v>
      </c>
      <c r="DR109" s="943"/>
      <c r="DS109" s="943"/>
      <c r="DT109" s="943"/>
      <c r="DU109" s="944"/>
      <c r="DV109" s="942" t="s">
        <v>467</v>
      </c>
      <c r="DW109" s="943"/>
      <c r="DX109" s="943"/>
      <c r="DY109" s="943"/>
      <c r="DZ109" s="945"/>
    </row>
    <row r="110" spans="1:131" s="248" customFormat="1" ht="26.25" customHeight="1" x14ac:dyDescent="0.15">
      <c r="A110" s="946" t="s">
        <v>469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33681932</v>
      </c>
      <c r="AB110" s="950"/>
      <c r="AC110" s="950"/>
      <c r="AD110" s="950"/>
      <c r="AE110" s="951"/>
      <c r="AF110" s="952">
        <v>35006520</v>
      </c>
      <c r="AG110" s="950"/>
      <c r="AH110" s="950"/>
      <c r="AI110" s="950"/>
      <c r="AJ110" s="951"/>
      <c r="AK110" s="952">
        <v>36590022</v>
      </c>
      <c r="AL110" s="950"/>
      <c r="AM110" s="950"/>
      <c r="AN110" s="950"/>
      <c r="AO110" s="951"/>
      <c r="AP110" s="953">
        <v>14.9</v>
      </c>
      <c r="AQ110" s="954"/>
      <c r="AR110" s="954"/>
      <c r="AS110" s="954"/>
      <c r="AT110" s="955"/>
      <c r="AU110" s="956" t="s">
        <v>73</v>
      </c>
      <c r="AV110" s="957"/>
      <c r="AW110" s="957"/>
      <c r="AX110" s="957"/>
      <c r="AY110" s="957"/>
      <c r="AZ110" s="998" t="s">
        <v>470</v>
      </c>
      <c r="BA110" s="947"/>
      <c r="BB110" s="947"/>
      <c r="BC110" s="947"/>
      <c r="BD110" s="947"/>
      <c r="BE110" s="947"/>
      <c r="BF110" s="947"/>
      <c r="BG110" s="947"/>
      <c r="BH110" s="947"/>
      <c r="BI110" s="947"/>
      <c r="BJ110" s="947"/>
      <c r="BK110" s="947"/>
      <c r="BL110" s="947"/>
      <c r="BM110" s="947"/>
      <c r="BN110" s="947"/>
      <c r="BO110" s="947"/>
      <c r="BP110" s="948"/>
      <c r="BQ110" s="984">
        <v>1142442717</v>
      </c>
      <c r="BR110" s="985"/>
      <c r="BS110" s="985"/>
      <c r="BT110" s="985"/>
      <c r="BU110" s="985"/>
      <c r="BV110" s="985">
        <v>1182941156</v>
      </c>
      <c r="BW110" s="985"/>
      <c r="BX110" s="985"/>
      <c r="BY110" s="985"/>
      <c r="BZ110" s="985"/>
      <c r="CA110" s="985">
        <v>1199142560</v>
      </c>
      <c r="CB110" s="985"/>
      <c r="CC110" s="985"/>
      <c r="CD110" s="985"/>
      <c r="CE110" s="985"/>
      <c r="CF110" s="999">
        <v>488.2</v>
      </c>
      <c r="CG110" s="1000"/>
      <c r="CH110" s="1000"/>
      <c r="CI110" s="1000"/>
      <c r="CJ110" s="1000"/>
      <c r="CK110" s="1001" t="s">
        <v>471</v>
      </c>
      <c r="CL110" s="1002"/>
      <c r="CM110" s="981" t="s">
        <v>472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1574191</v>
      </c>
      <c r="DH110" s="985"/>
      <c r="DI110" s="985"/>
      <c r="DJ110" s="985"/>
      <c r="DK110" s="985"/>
      <c r="DL110" s="985">
        <v>1363041</v>
      </c>
      <c r="DM110" s="985"/>
      <c r="DN110" s="985"/>
      <c r="DO110" s="985"/>
      <c r="DP110" s="985"/>
      <c r="DQ110" s="985">
        <v>1151752</v>
      </c>
      <c r="DR110" s="985"/>
      <c r="DS110" s="985"/>
      <c r="DT110" s="985"/>
      <c r="DU110" s="985"/>
      <c r="DV110" s="986">
        <v>0.5</v>
      </c>
      <c r="DW110" s="986"/>
      <c r="DX110" s="986"/>
      <c r="DY110" s="986"/>
      <c r="DZ110" s="987"/>
    </row>
    <row r="111" spans="1:131" s="248" customFormat="1" ht="26.25" customHeight="1" x14ac:dyDescent="0.15">
      <c r="A111" s="988" t="s">
        <v>473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v>5841339</v>
      </c>
      <c r="AB111" s="992"/>
      <c r="AC111" s="992"/>
      <c r="AD111" s="992"/>
      <c r="AE111" s="993"/>
      <c r="AF111" s="994">
        <v>5787365</v>
      </c>
      <c r="AG111" s="992"/>
      <c r="AH111" s="992"/>
      <c r="AI111" s="992"/>
      <c r="AJ111" s="993"/>
      <c r="AK111" s="994">
        <v>5608048</v>
      </c>
      <c r="AL111" s="992"/>
      <c r="AM111" s="992"/>
      <c r="AN111" s="992"/>
      <c r="AO111" s="993"/>
      <c r="AP111" s="995">
        <v>2.2999999999999998</v>
      </c>
      <c r="AQ111" s="996"/>
      <c r="AR111" s="996"/>
      <c r="AS111" s="996"/>
      <c r="AT111" s="997"/>
      <c r="AU111" s="958"/>
      <c r="AV111" s="959"/>
      <c r="AW111" s="959"/>
      <c r="AX111" s="959"/>
      <c r="AY111" s="959"/>
      <c r="AZ111" s="1007" t="s">
        <v>474</v>
      </c>
      <c r="BA111" s="1008"/>
      <c r="BB111" s="1008"/>
      <c r="BC111" s="1008"/>
      <c r="BD111" s="1008"/>
      <c r="BE111" s="1008"/>
      <c r="BF111" s="1008"/>
      <c r="BG111" s="1008"/>
      <c r="BH111" s="1008"/>
      <c r="BI111" s="1008"/>
      <c r="BJ111" s="1008"/>
      <c r="BK111" s="1008"/>
      <c r="BL111" s="1008"/>
      <c r="BM111" s="1008"/>
      <c r="BN111" s="1008"/>
      <c r="BO111" s="1008"/>
      <c r="BP111" s="1009"/>
      <c r="BQ111" s="977">
        <v>1574191</v>
      </c>
      <c r="BR111" s="978"/>
      <c r="BS111" s="978"/>
      <c r="BT111" s="978"/>
      <c r="BU111" s="978"/>
      <c r="BV111" s="978">
        <v>1363041</v>
      </c>
      <c r="BW111" s="978"/>
      <c r="BX111" s="978"/>
      <c r="BY111" s="978"/>
      <c r="BZ111" s="978"/>
      <c r="CA111" s="978">
        <v>1151752</v>
      </c>
      <c r="CB111" s="978"/>
      <c r="CC111" s="978"/>
      <c r="CD111" s="978"/>
      <c r="CE111" s="978"/>
      <c r="CF111" s="972">
        <v>0.5</v>
      </c>
      <c r="CG111" s="973"/>
      <c r="CH111" s="973"/>
      <c r="CI111" s="973"/>
      <c r="CJ111" s="973"/>
      <c r="CK111" s="1003"/>
      <c r="CL111" s="1004"/>
      <c r="CM111" s="974" t="s">
        <v>475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397</v>
      </c>
      <c r="DH111" s="978"/>
      <c r="DI111" s="978"/>
      <c r="DJ111" s="978"/>
      <c r="DK111" s="978"/>
      <c r="DL111" s="978" t="s">
        <v>397</v>
      </c>
      <c r="DM111" s="978"/>
      <c r="DN111" s="978"/>
      <c r="DO111" s="978"/>
      <c r="DP111" s="978"/>
      <c r="DQ111" s="978" t="s">
        <v>397</v>
      </c>
      <c r="DR111" s="978"/>
      <c r="DS111" s="978"/>
      <c r="DT111" s="978"/>
      <c r="DU111" s="978"/>
      <c r="DV111" s="979" t="s">
        <v>476</v>
      </c>
      <c r="DW111" s="979"/>
      <c r="DX111" s="979"/>
      <c r="DY111" s="979"/>
      <c r="DZ111" s="980"/>
    </row>
    <row r="112" spans="1:131" s="248" customFormat="1" ht="26.25" customHeight="1" x14ac:dyDescent="0.15">
      <c r="A112" s="1010" t="s">
        <v>477</v>
      </c>
      <c r="B112" s="1011"/>
      <c r="C112" s="1008" t="s">
        <v>478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34858998</v>
      </c>
      <c r="AB112" s="1017"/>
      <c r="AC112" s="1017"/>
      <c r="AD112" s="1017"/>
      <c r="AE112" s="1018"/>
      <c r="AF112" s="1019">
        <v>34689858</v>
      </c>
      <c r="AG112" s="1017"/>
      <c r="AH112" s="1017"/>
      <c r="AI112" s="1017"/>
      <c r="AJ112" s="1018"/>
      <c r="AK112" s="1019">
        <v>34444428</v>
      </c>
      <c r="AL112" s="1017"/>
      <c r="AM112" s="1017"/>
      <c r="AN112" s="1017"/>
      <c r="AO112" s="1018"/>
      <c r="AP112" s="1020">
        <v>14</v>
      </c>
      <c r="AQ112" s="1021"/>
      <c r="AR112" s="1021"/>
      <c r="AS112" s="1021"/>
      <c r="AT112" s="1022"/>
      <c r="AU112" s="958"/>
      <c r="AV112" s="959"/>
      <c r="AW112" s="959"/>
      <c r="AX112" s="959"/>
      <c r="AY112" s="959"/>
      <c r="AZ112" s="1007" t="s">
        <v>479</v>
      </c>
      <c r="BA112" s="1008"/>
      <c r="BB112" s="1008"/>
      <c r="BC112" s="1008"/>
      <c r="BD112" s="1008"/>
      <c r="BE112" s="1008"/>
      <c r="BF112" s="1008"/>
      <c r="BG112" s="1008"/>
      <c r="BH112" s="1008"/>
      <c r="BI112" s="1008"/>
      <c r="BJ112" s="1008"/>
      <c r="BK112" s="1008"/>
      <c r="BL112" s="1008"/>
      <c r="BM112" s="1008"/>
      <c r="BN112" s="1008"/>
      <c r="BO112" s="1008"/>
      <c r="BP112" s="1009"/>
      <c r="BQ112" s="977">
        <v>81223059</v>
      </c>
      <c r="BR112" s="978"/>
      <c r="BS112" s="978"/>
      <c r="BT112" s="978"/>
      <c r="BU112" s="978"/>
      <c r="BV112" s="978">
        <v>69970119</v>
      </c>
      <c r="BW112" s="978"/>
      <c r="BX112" s="978"/>
      <c r="BY112" s="978"/>
      <c r="BZ112" s="978"/>
      <c r="CA112" s="978">
        <v>61840668</v>
      </c>
      <c r="CB112" s="978"/>
      <c r="CC112" s="978"/>
      <c r="CD112" s="978"/>
      <c r="CE112" s="978"/>
      <c r="CF112" s="972">
        <v>25.2</v>
      </c>
      <c r="CG112" s="973"/>
      <c r="CH112" s="973"/>
      <c r="CI112" s="973"/>
      <c r="CJ112" s="973"/>
      <c r="CK112" s="1003"/>
      <c r="CL112" s="1004"/>
      <c r="CM112" s="974" t="s">
        <v>480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481</v>
      </c>
      <c r="DH112" s="978"/>
      <c r="DI112" s="978"/>
      <c r="DJ112" s="978"/>
      <c r="DK112" s="978"/>
      <c r="DL112" s="978" t="s">
        <v>394</v>
      </c>
      <c r="DM112" s="978"/>
      <c r="DN112" s="978"/>
      <c r="DO112" s="978"/>
      <c r="DP112" s="978"/>
      <c r="DQ112" s="978" t="s">
        <v>397</v>
      </c>
      <c r="DR112" s="978"/>
      <c r="DS112" s="978"/>
      <c r="DT112" s="978"/>
      <c r="DU112" s="978"/>
      <c r="DV112" s="979" t="s">
        <v>397</v>
      </c>
      <c r="DW112" s="979"/>
      <c r="DX112" s="979"/>
      <c r="DY112" s="979"/>
      <c r="DZ112" s="980"/>
    </row>
    <row r="113" spans="1:130" s="248" customFormat="1" ht="26.25" customHeight="1" x14ac:dyDescent="0.15">
      <c r="A113" s="1012"/>
      <c r="B113" s="1013"/>
      <c r="C113" s="1008" t="s">
        <v>482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6761026</v>
      </c>
      <c r="AB113" s="992"/>
      <c r="AC113" s="992"/>
      <c r="AD113" s="992"/>
      <c r="AE113" s="993"/>
      <c r="AF113" s="994">
        <v>5615923</v>
      </c>
      <c r="AG113" s="992"/>
      <c r="AH113" s="992"/>
      <c r="AI113" s="992"/>
      <c r="AJ113" s="993"/>
      <c r="AK113" s="994">
        <v>5570101</v>
      </c>
      <c r="AL113" s="992"/>
      <c r="AM113" s="992"/>
      <c r="AN113" s="992"/>
      <c r="AO113" s="993"/>
      <c r="AP113" s="995">
        <v>2.2999999999999998</v>
      </c>
      <c r="AQ113" s="996"/>
      <c r="AR113" s="996"/>
      <c r="AS113" s="996"/>
      <c r="AT113" s="997"/>
      <c r="AU113" s="958"/>
      <c r="AV113" s="959"/>
      <c r="AW113" s="959"/>
      <c r="AX113" s="959"/>
      <c r="AY113" s="959"/>
      <c r="AZ113" s="1007" t="s">
        <v>483</v>
      </c>
      <c r="BA113" s="1008"/>
      <c r="BB113" s="1008"/>
      <c r="BC113" s="1008"/>
      <c r="BD113" s="1008"/>
      <c r="BE113" s="1008"/>
      <c r="BF113" s="1008"/>
      <c r="BG113" s="1008"/>
      <c r="BH113" s="1008"/>
      <c r="BI113" s="1008"/>
      <c r="BJ113" s="1008"/>
      <c r="BK113" s="1008"/>
      <c r="BL113" s="1008"/>
      <c r="BM113" s="1008"/>
      <c r="BN113" s="1008"/>
      <c r="BO113" s="1008"/>
      <c r="BP113" s="1009"/>
      <c r="BQ113" s="977" t="s">
        <v>481</v>
      </c>
      <c r="BR113" s="978"/>
      <c r="BS113" s="978"/>
      <c r="BT113" s="978"/>
      <c r="BU113" s="978"/>
      <c r="BV113" s="978" t="s">
        <v>394</v>
      </c>
      <c r="BW113" s="978"/>
      <c r="BX113" s="978"/>
      <c r="BY113" s="978"/>
      <c r="BZ113" s="978"/>
      <c r="CA113" s="978" t="s">
        <v>481</v>
      </c>
      <c r="CB113" s="978"/>
      <c r="CC113" s="978"/>
      <c r="CD113" s="978"/>
      <c r="CE113" s="978"/>
      <c r="CF113" s="972" t="s">
        <v>481</v>
      </c>
      <c r="CG113" s="973"/>
      <c r="CH113" s="973"/>
      <c r="CI113" s="973"/>
      <c r="CJ113" s="973"/>
      <c r="CK113" s="1003"/>
      <c r="CL113" s="1004"/>
      <c r="CM113" s="974" t="s">
        <v>484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397</v>
      </c>
      <c r="DH113" s="1017"/>
      <c r="DI113" s="1017"/>
      <c r="DJ113" s="1017"/>
      <c r="DK113" s="1018"/>
      <c r="DL113" s="1019" t="s">
        <v>485</v>
      </c>
      <c r="DM113" s="1017"/>
      <c r="DN113" s="1017"/>
      <c r="DO113" s="1017"/>
      <c r="DP113" s="1018"/>
      <c r="DQ113" s="1019" t="s">
        <v>394</v>
      </c>
      <c r="DR113" s="1017"/>
      <c r="DS113" s="1017"/>
      <c r="DT113" s="1017"/>
      <c r="DU113" s="1018"/>
      <c r="DV113" s="1020" t="s">
        <v>394</v>
      </c>
      <c r="DW113" s="1021"/>
      <c r="DX113" s="1021"/>
      <c r="DY113" s="1021"/>
      <c r="DZ113" s="1022"/>
    </row>
    <row r="114" spans="1:130" s="248" customFormat="1" ht="26.25" customHeight="1" x14ac:dyDescent="0.15">
      <c r="A114" s="1012"/>
      <c r="B114" s="1013"/>
      <c r="C114" s="1008" t="s">
        <v>486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394</v>
      </c>
      <c r="AB114" s="1017"/>
      <c r="AC114" s="1017"/>
      <c r="AD114" s="1017"/>
      <c r="AE114" s="1018"/>
      <c r="AF114" s="1019" t="s">
        <v>397</v>
      </c>
      <c r="AG114" s="1017"/>
      <c r="AH114" s="1017"/>
      <c r="AI114" s="1017"/>
      <c r="AJ114" s="1018"/>
      <c r="AK114" s="1019" t="s">
        <v>394</v>
      </c>
      <c r="AL114" s="1017"/>
      <c r="AM114" s="1017"/>
      <c r="AN114" s="1017"/>
      <c r="AO114" s="1018"/>
      <c r="AP114" s="1020" t="s">
        <v>481</v>
      </c>
      <c r="AQ114" s="1021"/>
      <c r="AR114" s="1021"/>
      <c r="AS114" s="1021"/>
      <c r="AT114" s="1022"/>
      <c r="AU114" s="958"/>
      <c r="AV114" s="959"/>
      <c r="AW114" s="959"/>
      <c r="AX114" s="959"/>
      <c r="AY114" s="959"/>
      <c r="AZ114" s="1007" t="s">
        <v>487</v>
      </c>
      <c r="BA114" s="1008"/>
      <c r="BB114" s="1008"/>
      <c r="BC114" s="1008"/>
      <c r="BD114" s="1008"/>
      <c r="BE114" s="1008"/>
      <c r="BF114" s="1008"/>
      <c r="BG114" s="1008"/>
      <c r="BH114" s="1008"/>
      <c r="BI114" s="1008"/>
      <c r="BJ114" s="1008"/>
      <c r="BK114" s="1008"/>
      <c r="BL114" s="1008"/>
      <c r="BM114" s="1008"/>
      <c r="BN114" s="1008"/>
      <c r="BO114" s="1008"/>
      <c r="BP114" s="1009"/>
      <c r="BQ114" s="977">
        <v>80022786</v>
      </c>
      <c r="BR114" s="978"/>
      <c r="BS114" s="978"/>
      <c r="BT114" s="978"/>
      <c r="BU114" s="978"/>
      <c r="BV114" s="978">
        <v>76790274</v>
      </c>
      <c r="BW114" s="978"/>
      <c r="BX114" s="978"/>
      <c r="BY114" s="978"/>
      <c r="BZ114" s="978"/>
      <c r="CA114" s="978">
        <v>74162871</v>
      </c>
      <c r="CB114" s="978"/>
      <c r="CC114" s="978"/>
      <c r="CD114" s="978"/>
      <c r="CE114" s="978"/>
      <c r="CF114" s="972">
        <v>30.2</v>
      </c>
      <c r="CG114" s="973"/>
      <c r="CH114" s="973"/>
      <c r="CI114" s="973"/>
      <c r="CJ114" s="973"/>
      <c r="CK114" s="1003"/>
      <c r="CL114" s="1004"/>
      <c r="CM114" s="974" t="s">
        <v>488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485</v>
      </c>
      <c r="DH114" s="1017"/>
      <c r="DI114" s="1017"/>
      <c r="DJ114" s="1017"/>
      <c r="DK114" s="1018"/>
      <c r="DL114" s="1019" t="s">
        <v>397</v>
      </c>
      <c r="DM114" s="1017"/>
      <c r="DN114" s="1017"/>
      <c r="DO114" s="1017"/>
      <c r="DP114" s="1018"/>
      <c r="DQ114" s="1019" t="s">
        <v>394</v>
      </c>
      <c r="DR114" s="1017"/>
      <c r="DS114" s="1017"/>
      <c r="DT114" s="1017"/>
      <c r="DU114" s="1018"/>
      <c r="DV114" s="1020" t="s">
        <v>394</v>
      </c>
      <c r="DW114" s="1021"/>
      <c r="DX114" s="1021"/>
      <c r="DY114" s="1021"/>
      <c r="DZ114" s="1022"/>
    </row>
    <row r="115" spans="1:130" s="248" customFormat="1" ht="26.25" customHeight="1" x14ac:dyDescent="0.15">
      <c r="A115" s="1012"/>
      <c r="B115" s="1013"/>
      <c r="C115" s="1008" t="s">
        <v>489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211014</v>
      </c>
      <c r="AB115" s="992"/>
      <c r="AC115" s="992"/>
      <c r="AD115" s="992"/>
      <c r="AE115" s="993"/>
      <c r="AF115" s="994">
        <v>211150</v>
      </c>
      <c r="AG115" s="992"/>
      <c r="AH115" s="992"/>
      <c r="AI115" s="992"/>
      <c r="AJ115" s="993"/>
      <c r="AK115" s="994">
        <v>211289</v>
      </c>
      <c r="AL115" s="992"/>
      <c r="AM115" s="992"/>
      <c r="AN115" s="992"/>
      <c r="AO115" s="993"/>
      <c r="AP115" s="995">
        <v>0.1</v>
      </c>
      <c r="AQ115" s="996"/>
      <c r="AR115" s="996"/>
      <c r="AS115" s="996"/>
      <c r="AT115" s="997"/>
      <c r="AU115" s="958"/>
      <c r="AV115" s="959"/>
      <c r="AW115" s="959"/>
      <c r="AX115" s="959"/>
      <c r="AY115" s="959"/>
      <c r="AZ115" s="1007" t="s">
        <v>490</v>
      </c>
      <c r="BA115" s="1008"/>
      <c r="BB115" s="1008"/>
      <c r="BC115" s="1008"/>
      <c r="BD115" s="1008"/>
      <c r="BE115" s="1008"/>
      <c r="BF115" s="1008"/>
      <c r="BG115" s="1008"/>
      <c r="BH115" s="1008"/>
      <c r="BI115" s="1008"/>
      <c r="BJ115" s="1008"/>
      <c r="BK115" s="1008"/>
      <c r="BL115" s="1008"/>
      <c r="BM115" s="1008"/>
      <c r="BN115" s="1008"/>
      <c r="BO115" s="1008"/>
      <c r="BP115" s="1009"/>
      <c r="BQ115" s="977">
        <v>853002</v>
      </c>
      <c r="BR115" s="978"/>
      <c r="BS115" s="978"/>
      <c r="BT115" s="978"/>
      <c r="BU115" s="978"/>
      <c r="BV115" s="978">
        <v>2890591</v>
      </c>
      <c r="BW115" s="978"/>
      <c r="BX115" s="978"/>
      <c r="BY115" s="978"/>
      <c r="BZ115" s="978"/>
      <c r="CA115" s="978">
        <v>1867413</v>
      </c>
      <c r="CB115" s="978"/>
      <c r="CC115" s="978"/>
      <c r="CD115" s="978"/>
      <c r="CE115" s="978"/>
      <c r="CF115" s="972">
        <v>0.8</v>
      </c>
      <c r="CG115" s="973"/>
      <c r="CH115" s="973"/>
      <c r="CI115" s="973"/>
      <c r="CJ115" s="973"/>
      <c r="CK115" s="1003"/>
      <c r="CL115" s="1004"/>
      <c r="CM115" s="1007" t="s">
        <v>491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485</v>
      </c>
      <c r="DH115" s="1017"/>
      <c r="DI115" s="1017"/>
      <c r="DJ115" s="1017"/>
      <c r="DK115" s="1018"/>
      <c r="DL115" s="1019" t="s">
        <v>481</v>
      </c>
      <c r="DM115" s="1017"/>
      <c r="DN115" s="1017"/>
      <c r="DO115" s="1017"/>
      <c r="DP115" s="1018"/>
      <c r="DQ115" s="1019" t="s">
        <v>485</v>
      </c>
      <c r="DR115" s="1017"/>
      <c r="DS115" s="1017"/>
      <c r="DT115" s="1017"/>
      <c r="DU115" s="1018"/>
      <c r="DV115" s="1020" t="s">
        <v>485</v>
      </c>
      <c r="DW115" s="1021"/>
      <c r="DX115" s="1021"/>
      <c r="DY115" s="1021"/>
      <c r="DZ115" s="1022"/>
    </row>
    <row r="116" spans="1:130" s="248" customFormat="1" ht="26.25" customHeight="1" x14ac:dyDescent="0.15">
      <c r="A116" s="1014"/>
      <c r="B116" s="1015"/>
      <c r="C116" s="1023" t="s">
        <v>492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176</v>
      </c>
      <c r="AB116" s="1017"/>
      <c r="AC116" s="1017"/>
      <c r="AD116" s="1017"/>
      <c r="AE116" s="1018"/>
      <c r="AF116" s="1019" t="s">
        <v>394</v>
      </c>
      <c r="AG116" s="1017"/>
      <c r="AH116" s="1017"/>
      <c r="AI116" s="1017"/>
      <c r="AJ116" s="1018"/>
      <c r="AK116" s="1019" t="s">
        <v>485</v>
      </c>
      <c r="AL116" s="1017"/>
      <c r="AM116" s="1017"/>
      <c r="AN116" s="1017"/>
      <c r="AO116" s="1018"/>
      <c r="AP116" s="1020" t="s">
        <v>397</v>
      </c>
      <c r="AQ116" s="1021"/>
      <c r="AR116" s="1021"/>
      <c r="AS116" s="1021"/>
      <c r="AT116" s="1022"/>
      <c r="AU116" s="958"/>
      <c r="AV116" s="959"/>
      <c r="AW116" s="959"/>
      <c r="AX116" s="959"/>
      <c r="AY116" s="959"/>
      <c r="AZ116" s="1025" t="s">
        <v>493</v>
      </c>
      <c r="BA116" s="1026"/>
      <c r="BB116" s="1026"/>
      <c r="BC116" s="1026"/>
      <c r="BD116" s="1026"/>
      <c r="BE116" s="1026"/>
      <c r="BF116" s="1026"/>
      <c r="BG116" s="1026"/>
      <c r="BH116" s="1026"/>
      <c r="BI116" s="1026"/>
      <c r="BJ116" s="1026"/>
      <c r="BK116" s="1026"/>
      <c r="BL116" s="1026"/>
      <c r="BM116" s="1026"/>
      <c r="BN116" s="1026"/>
      <c r="BO116" s="1026"/>
      <c r="BP116" s="1027"/>
      <c r="BQ116" s="977" t="s">
        <v>397</v>
      </c>
      <c r="BR116" s="978"/>
      <c r="BS116" s="978"/>
      <c r="BT116" s="978"/>
      <c r="BU116" s="978"/>
      <c r="BV116" s="978" t="s">
        <v>481</v>
      </c>
      <c r="BW116" s="978"/>
      <c r="BX116" s="978"/>
      <c r="BY116" s="978"/>
      <c r="BZ116" s="978"/>
      <c r="CA116" s="978" t="s">
        <v>394</v>
      </c>
      <c r="CB116" s="978"/>
      <c r="CC116" s="978"/>
      <c r="CD116" s="978"/>
      <c r="CE116" s="978"/>
      <c r="CF116" s="972" t="s">
        <v>476</v>
      </c>
      <c r="CG116" s="973"/>
      <c r="CH116" s="973"/>
      <c r="CI116" s="973"/>
      <c r="CJ116" s="973"/>
      <c r="CK116" s="1003"/>
      <c r="CL116" s="1004"/>
      <c r="CM116" s="974" t="s">
        <v>494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485</v>
      </c>
      <c r="DH116" s="1017"/>
      <c r="DI116" s="1017"/>
      <c r="DJ116" s="1017"/>
      <c r="DK116" s="1018"/>
      <c r="DL116" s="1019" t="s">
        <v>481</v>
      </c>
      <c r="DM116" s="1017"/>
      <c r="DN116" s="1017"/>
      <c r="DO116" s="1017"/>
      <c r="DP116" s="1018"/>
      <c r="DQ116" s="1019" t="s">
        <v>485</v>
      </c>
      <c r="DR116" s="1017"/>
      <c r="DS116" s="1017"/>
      <c r="DT116" s="1017"/>
      <c r="DU116" s="1018"/>
      <c r="DV116" s="1020" t="s">
        <v>394</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495</v>
      </c>
      <c r="Z117" s="944"/>
      <c r="AA117" s="1034">
        <v>81354485</v>
      </c>
      <c r="AB117" s="1035"/>
      <c r="AC117" s="1035"/>
      <c r="AD117" s="1035"/>
      <c r="AE117" s="1036"/>
      <c r="AF117" s="1037">
        <v>81310816</v>
      </c>
      <c r="AG117" s="1035"/>
      <c r="AH117" s="1035"/>
      <c r="AI117" s="1035"/>
      <c r="AJ117" s="1036"/>
      <c r="AK117" s="1037">
        <v>82423888</v>
      </c>
      <c r="AL117" s="1035"/>
      <c r="AM117" s="1035"/>
      <c r="AN117" s="1035"/>
      <c r="AO117" s="1036"/>
      <c r="AP117" s="1038"/>
      <c r="AQ117" s="1039"/>
      <c r="AR117" s="1039"/>
      <c r="AS117" s="1039"/>
      <c r="AT117" s="1040"/>
      <c r="AU117" s="958"/>
      <c r="AV117" s="959"/>
      <c r="AW117" s="959"/>
      <c r="AX117" s="959"/>
      <c r="AY117" s="959"/>
      <c r="AZ117" s="1025" t="s">
        <v>496</v>
      </c>
      <c r="BA117" s="1026"/>
      <c r="BB117" s="1026"/>
      <c r="BC117" s="1026"/>
      <c r="BD117" s="1026"/>
      <c r="BE117" s="1026"/>
      <c r="BF117" s="1026"/>
      <c r="BG117" s="1026"/>
      <c r="BH117" s="1026"/>
      <c r="BI117" s="1026"/>
      <c r="BJ117" s="1026"/>
      <c r="BK117" s="1026"/>
      <c r="BL117" s="1026"/>
      <c r="BM117" s="1026"/>
      <c r="BN117" s="1026"/>
      <c r="BO117" s="1026"/>
      <c r="BP117" s="1027"/>
      <c r="BQ117" s="977" t="s">
        <v>497</v>
      </c>
      <c r="BR117" s="978"/>
      <c r="BS117" s="978"/>
      <c r="BT117" s="978"/>
      <c r="BU117" s="978"/>
      <c r="BV117" s="978" t="s">
        <v>498</v>
      </c>
      <c r="BW117" s="978"/>
      <c r="BX117" s="978"/>
      <c r="BY117" s="978"/>
      <c r="BZ117" s="978"/>
      <c r="CA117" s="978" t="s">
        <v>476</v>
      </c>
      <c r="CB117" s="978"/>
      <c r="CC117" s="978"/>
      <c r="CD117" s="978"/>
      <c r="CE117" s="978"/>
      <c r="CF117" s="972" t="s">
        <v>476</v>
      </c>
      <c r="CG117" s="973"/>
      <c r="CH117" s="973"/>
      <c r="CI117" s="973"/>
      <c r="CJ117" s="973"/>
      <c r="CK117" s="1003"/>
      <c r="CL117" s="1004"/>
      <c r="CM117" s="974" t="s">
        <v>499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500</v>
      </c>
      <c r="DH117" s="1017"/>
      <c r="DI117" s="1017"/>
      <c r="DJ117" s="1017"/>
      <c r="DK117" s="1018"/>
      <c r="DL117" s="1019" t="s">
        <v>497</v>
      </c>
      <c r="DM117" s="1017"/>
      <c r="DN117" s="1017"/>
      <c r="DO117" s="1017"/>
      <c r="DP117" s="1018"/>
      <c r="DQ117" s="1019" t="s">
        <v>476</v>
      </c>
      <c r="DR117" s="1017"/>
      <c r="DS117" s="1017"/>
      <c r="DT117" s="1017"/>
      <c r="DU117" s="1018"/>
      <c r="DV117" s="1020" t="s">
        <v>501</v>
      </c>
      <c r="DW117" s="1021"/>
      <c r="DX117" s="1021"/>
      <c r="DY117" s="1021"/>
      <c r="DZ117" s="1022"/>
    </row>
    <row r="118" spans="1:130" s="248" customFormat="1" ht="26.25" customHeight="1" x14ac:dyDescent="0.15">
      <c r="A118" s="962" t="s">
        <v>468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465</v>
      </c>
      <c r="AB118" s="943"/>
      <c r="AC118" s="943"/>
      <c r="AD118" s="943"/>
      <c r="AE118" s="944"/>
      <c r="AF118" s="942" t="s">
        <v>466</v>
      </c>
      <c r="AG118" s="943"/>
      <c r="AH118" s="943"/>
      <c r="AI118" s="943"/>
      <c r="AJ118" s="944"/>
      <c r="AK118" s="942" t="s">
        <v>308</v>
      </c>
      <c r="AL118" s="943"/>
      <c r="AM118" s="943"/>
      <c r="AN118" s="943"/>
      <c r="AO118" s="944"/>
      <c r="AP118" s="1029" t="s">
        <v>467</v>
      </c>
      <c r="AQ118" s="1030"/>
      <c r="AR118" s="1030"/>
      <c r="AS118" s="1030"/>
      <c r="AT118" s="1031"/>
      <c r="AU118" s="958"/>
      <c r="AV118" s="959"/>
      <c r="AW118" s="959"/>
      <c r="AX118" s="959"/>
      <c r="AY118" s="959"/>
      <c r="AZ118" s="1032" t="s">
        <v>502</v>
      </c>
      <c r="BA118" s="1023"/>
      <c r="BB118" s="1023"/>
      <c r="BC118" s="1023"/>
      <c r="BD118" s="1023"/>
      <c r="BE118" s="1023"/>
      <c r="BF118" s="1023"/>
      <c r="BG118" s="1023"/>
      <c r="BH118" s="1023"/>
      <c r="BI118" s="1023"/>
      <c r="BJ118" s="1023"/>
      <c r="BK118" s="1023"/>
      <c r="BL118" s="1023"/>
      <c r="BM118" s="1023"/>
      <c r="BN118" s="1023"/>
      <c r="BO118" s="1023"/>
      <c r="BP118" s="1024"/>
      <c r="BQ118" s="1055" t="s">
        <v>440</v>
      </c>
      <c r="BR118" s="1056"/>
      <c r="BS118" s="1056"/>
      <c r="BT118" s="1056"/>
      <c r="BU118" s="1056"/>
      <c r="BV118" s="1056" t="s">
        <v>476</v>
      </c>
      <c r="BW118" s="1056"/>
      <c r="BX118" s="1056"/>
      <c r="BY118" s="1056"/>
      <c r="BZ118" s="1056"/>
      <c r="CA118" s="1056" t="s">
        <v>476</v>
      </c>
      <c r="CB118" s="1056"/>
      <c r="CC118" s="1056"/>
      <c r="CD118" s="1056"/>
      <c r="CE118" s="1056"/>
      <c r="CF118" s="972" t="s">
        <v>501</v>
      </c>
      <c r="CG118" s="973"/>
      <c r="CH118" s="973"/>
      <c r="CI118" s="973"/>
      <c r="CJ118" s="973"/>
      <c r="CK118" s="1003"/>
      <c r="CL118" s="1004"/>
      <c r="CM118" s="974" t="s">
        <v>503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440</v>
      </c>
      <c r="DH118" s="1017"/>
      <c r="DI118" s="1017"/>
      <c r="DJ118" s="1017"/>
      <c r="DK118" s="1018"/>
      <c r="DL118" s="1019" t="s">
        <v>497</v>
      </c>
      <c r="DM118" s="1017"/>
      <c r="DN118" s="1017"/>
      <c r="DO118" s="1017"/>
      <c r="DP118" s="1018"/>
      <c r="DQ118" s="1019" t="s">
        <v>504</v>
      </c>
      <c r="DR118" s="1017"/>
      <c r="DS118" s="1017"/>
      <c r="DT118" s="1017"/>
      <c r="DU118" s="1018"/>
      <c r="DV118" s="1020" t="s">
        <v>497</v>
      </c>
      <c r="DW118" s="1021"/>
      <c r="DX118" s="1021"/>
      <c r="DY118" s="1021"/>
      <c r="DZ118" s="1022"/>
    </row>
    <row r="119" spans="1:130" s="248" customFormat="1" ht="26.25" customHeight="1" x14ac:dyDescent="0.15">
      <c r="A119" s="1116" t="s">
        <v>471</v>
      </c>
      <c r="B119" s="1002"/>
      <c r="C119" s="981" t="s">
        <v>472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211014</v>
      </c>
      <c r="AB119" s="950"/>
      <c r="AC119" s="950"/>
      <c r="AD119" s="950"/>
      <c r="AE119" s="951"/>
      <c r="AF119" s="952">
        <v>211150</v>
      </c>
      <c r="AG119" s="950"/>
      <c r="AH119" s="950"/>
      <c r="AI119" s="950"/>
      <c r="AJ119" s="951"/>
      <c r="AK119" s="952">
        <v>211289</v>
      </c>
      <c r="AL119" s="950"/>
      <c r="AM119" s="950"/>
      <c r="AN119" s="950"/>
      <c r="AO119" s="951"/>
      <c r="AP119" s="953">
        <v>0.1</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505</v>
      </c>
      <c r="BP119" s="1064"/>
      <c r="BQ119" s="1055">
        <v>1306115755</v>
      </c>
      <c r="BR119" s="1056"/>
      <c r="BS119" s="1056"/>
      <c r="BT119" s="1056"/>
      <c r="BU119" s="1056"/>
      <c r="BV119" s="1056">
        <v>1333955181</v>
      </c>
      <c r="BW119" s="1056"/>
      <c r="BX119" s="1056"/>
      <c r="BY119" s="1056"/>
      <c r="BZ119" s="1056"/>
      <c r="CA119" s="1056">
        <v>1338165264</v>
      </c>
      <c r="CB119" s="1056"/>
      <c r="CC119" s="1056"/>
      <c r="CD119" s="1056"/>
      <c r="CE119" s="1056"/>
      <c r="CF119" s="1057"/>
      <c r="CG119" s="1058"/>
      <c r="CH119" s="1058"/>
      <c r="CI119" s="1058"/>
      <c r="CJ119" s="1059"/>
      <c r="CK119" s="1005"/>
      <c r="CL119" s="1006"/>
      <c r="CM119" s="1060" t="s">
        <v>506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440</v>
      </c>
      <c r="DH119" s="1042"/>
      <c r="DI119" s="1042"/>
      <c r="DJ119" s="1042"/>
      <c r="DK119" s="1043"/>
      <c r="DL119" s="1041" t="s">
        <v>497</v>
      </c>
      <c r="DM119" s="1042"/>
      <c r="DN119" s="1042"/>
      <c r="DO119" s="1042"/>
      <c r="DP119" s="1043"/>
      <c r="DQ119" s="1041" t="s">
        <v>507</v>
      </c>
      <c r="DR119" s="1042"/>
      <c r="DS119" s="1042"/>
      <c r="DT119" s="1042"/>
      <c r="DU119" s="1043"/>
      <c r="DV119" s="1044" t="s">
        <v>501</v>
      </c>
      <c r="DW119" s="1045"/>
      <c r="DX119" s="1045"/>
      <c r="DY119" s="1045"/>
      <c r="DZ119" s="1046"/>
    </row>
    <row r="120" spans="1:130" s="248" customFormat="1" ht="26.25" customHeight="1" x14ac:dyDescent="0.15">
      <c r="A120" s="1117"/>
      <c r="B120" s="1004"/>
      <c r="C120" s="974" t="s">
        <v>475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508</v>
      </c>
      <c r="AB120" s="1017"/>
      <c r="AC120" s="1017"/>
      <c r="AD120" s="1017"/>
      <c r="AE120" s="1018"/>
      <c r="AF120" s="1019" t="s">
        <v>501</v>
      </c>
      <c r="AG120" s="1017"/>
      <c r="AH120" s="1017"/>
      <c r="AI120" s="1017"/>
      <c r="AJ120" s="1018"/>
      <c r="AK120" s="1019" t="s">
        <v>507</v>
      </c>
      <c r="AL120" s="1017"/>
      <c r="AM120" s="1017"/>
      <c r="AN120" s="1017"/>
      <c r="AO120" s="1018"/>
      <c r="AP120" s="1020" t="s">
        <v>507</v>
      </c>
      <c r="AQ120" s="1021"/>
      <c r="AR120" s="1021"/>
      <c r="AS120" s="1021"/>
      <c r="AT120" s="1022"/>
      <c r="AU120" s="1047" t="s">
        <v>509</v>
      </c>
      <c r="AV120" s="1048"/>
      <c r="AW120" s="1048"/>
      <c r="AX120" s="1048"/>
      <c r="AY120" s="1049"/>
      <c r="AZ120" s="998" t="s">
        <v>510</v>
      </c>
      <c r="BA120" s="947"/>
      <c r="BB120" s="947"/>
      <c r="BC120" s="947"/>
      <c r="BD120" s="947"/>
      <c r="BE120" s="947"/>
      <c r="BF120" s="947"/>
      <c r="BG120" s="947"/>
      <c r="BH120" s="947"/>
      <c r="BI120" s="947"/>
      <c r="BJ120" s="947"/>
      <c r="BK120" s="947"/>
      <c r="BL120" s="947"/>
      <c r="BM120" s="947"/>
      <c r="BN120" s="947"/>
      <c r="BO120" s="947"/>
      <c r="BP120" s="948"/>
      <c r="BQ120" s="984">
        <v>172727385</v>
      </c>
      <c r="BR120" s="985"/>
      <c r="BS120" s="985"/>
      <c r="BT120" s="985"/>
      <c r="BU120" s="985"/>
      <c r="BV120" s="985">
        <v>184817612</v>
      </c>
      <c r="BW120" s="985"/>
      <c r="BX120" s="985"/>
      <c r="BY120" s="985"/>
      <c r="BZ120" s="985"/>
      <c r="CA120" s="985">
        <v>196291143</v>
      </c>
      <c r="CB120" s="985"/>
      <c r="CC120" s="985"/>
      <c r="CD120" s="985"/>
      <c r="CE120" s="985"/>
      <c r="CF120" s="999">
        <v>79.900000000000006</v>
      </c>
      <c r="CG120" s="1000"/>
      <c r="CH120" s="1000"/>
      <c r="CI120" s="1000"/>
      <c r="CJ120" s="1000"/>
      <c r="CK120" s="1065" t="s">
        <v>511</v>
      </c>
      <c r="CL120" s="1066"/>
      <c r="CM120" s="1066"/>
      <c r="CN120" s="1066"/>
      <c r="CO120" s="1067"/>
      <c r="CP120" s="1073" t="s">
        <v>512</v>
      </c>
      <c r="CQ120" s="1074"/>
      <c r="CR120" s="1074"/>
      <c r="CS120" s="1074"/>
      <c r="CT120" s="1074"/>
      <c r="CU120" s="1074"/>
      <c r="CV120" s="1074"/>
      <c r="CW120" s="1074"/>
      <c r="CX120" s="1074"/>
      <c r="CY120" s="1074"/>
      <c r="CZ120" s="1074"/>
      <c r="DA120" s="1074"/>
      <c r="DB120" s="1074"/>
      <c r="DC120" s="1074"/>
      <c r="DD120" s="1074"/>
      <c r="DE120" s="1074"/>
      <c r="DF120" s="1075"/>
      <c r="DG120" s="984">
        <v>62203350</v>
      </c>
      <c r="DH120" s="985"/>
      <c r="DI120" s="985"/>
      <c r="DJ120" s="985"/>
      <c r="DK120" s="985"/>
      <c r="DL120" s="985">
        <v>61485588</v>
      </c>
      <c r="DM120" s="985"/>
      <c r="DN120" s="985"/>
      <c r="DO120" s="985"/>
      <c r="DP120" s="985"/>
      <c r="DQ120" s="985">
        <v>53997164</v>
      </c>
      <c r="DR120" s="985"/>
      <c r="DS120" s="985"/>
      <c r="DT120" s="985"/>
      <c r="DU120" s="985"/>
      <c r="DV120" s="986">
        <v>22</v>
      </c>
      <c r="DW120" s="986"/>
      <c r="DX120" s="986"/>
      <c r="DY120" s="986"/>
      <c r="DZ120" s="987"/>
    </row>
    <row r="121" spans="1:130" s="248" customFormat="1" ht="26.25" customHeight="1" x14ac:dyDescent="0.15">
      <c r="A121" s="1117"/>
      <c r="B121" s="1004"/>
      <c r="C121" s="1025" t="s">
        <v>513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394</v>
      </c>
      <c r="AB121" s="1017"/>
      <c r="AC121" s="1017"/>
      <c r="AD121" s="1017"/>
      <c r="AE121" s="1018"/>
      <c r="AF121" s="1019" t="s">
        <v>476</v>
      </c>
      <c r="AG121" s="1017"/>
      <c r="AH121" s="1017"/>
      <c r="AI121" s="1017"/>
      <c r="AJ121" s="1018"/>
      <c r="AK121" s="1019" t="s">
        <v>514</v>
      </c>
      <c r="AL121" s="1017"/>
      <c r="AM121" s="1017"/>
      <c r="AN121" s="1017"/>
      <c r="AO121" s="1018"/>
      <c r="AP121" s="1020" t="s">
        <v>501</v>
      </c>
      <c r="AQ121" s="1021"/>
      <c r="AR121" s="1021"/>
      <c r="AS121" s="1021"/>
      <c r="AT121" s="1022"/>
      <c r="AU121" s="1050"/>
      <c r="AV121" s="1051"/>
      <c r="AW121" s="1051"/>
      <c r="AX121" s="1051"/>
      <c r="AY121" s="1052"/>
      <c r="AZ121" s="1007" t="s">
        <v>515</v>
      </c>
      <c r="BA121" s="1008"/>
      <c r="BB121" s="1008"/>
      <c r="BC121" s="1008"/>
      <c r="BD121" s="1008"/>
      <c r="BE121" s="1008"/>
      <c r="BF121" s="1008"/>
      <c r="BG121" s="1008"/>
      <c r="BH121" s="1008"/>
      <c r="BI121" s="1008"/>
      <c r="BJ121" s="1008"/>
      <c r="BK121" s="1008"/>
      <c r="BL121" s="1008"/>
      <c r="BM121" s="1008"/>
      <c r="BN121" s="1008"/>
      <c r="BO121" s="1008"/>
      <c r="BP121" s="1009"/>
      <c r="BQ121" s="977">
        <v>185574647</v>
      </c>
      <c r="BR121" s="978"/>
      <c r="BS121" s="978"/>
      <c r="BT121" s="978"/>
      <c r="BU121" s="978"/>
      <c r="BV121" s="978">
        <v>189825676</v>
      </c>
      <c r="BW121" s="978"/>
      <c r="BX121" s="978"/>
      <c r="BY121" s="978"/>
      <c r="BZ121" s="978"/>
      <c r="CA121" s="978">
        <v>191651782</v>
      </c>
      <c r="CB121" s="978"/>
      <c r="CC121" s="978"/>
      <c r="CD121" s="978"/>
      <c r="CE121" s="978"/>
      <c r="CF121" s="972">
        <v>78</v>
      </c>
      <c r="CG121" s="973"/>
      <c r="CH121" s="973"/>
      <c r="CI121" s="973"/>
      <c r="CJ121" s="973"/>
      <c r="CK121" s="1068"/>
      <c r="CL121" s="1069"/>
      <c r="CM121" s="1069"/>
      <c r="CN121" s="1069"/>
      <c r="CO121" s="1070"/>
      <c r="CP121" s="1078" t="s">
        <v>516</v>
      </c>
      <c r="CQ121" s="1079"/>
      <c r="CR121" s="1079"/>
      <c r="CS121" s="1079"/>
      <c r="CT121" s="1079"/>
      <c r="CU121" s="1079"/>
      <c r="CV121" s="1079"/>
      <c r="CW121" s="1079"/>
      <c r="CX121" s="1079"/>
      <c r="CY121" s="1079"/>
      <c r="CZ121" s="1079"/>
      <c r="DA121" s="1079"/>
      <c r="DB121" s="1079"/>
      <c r="DC121" s="1079"/>
      <c r="DD121" s="1079"/>
      <c r="DE121" s="1079"/>
      <c r="DF121" s="1080"/>
      <c r="DG121" s="977">
        <v>14606827</v>
      </c>
      <c r="DH121" s="978"/>
      <c r="DI121" s="978"/>
      <c r="DJ121" s="978"/>
      <c r="DK121" s="978"/>
      <c r="DL121" s="978">
        <v>4007701</v>
      </c>
      <c r="DM121" s="978"/>
      <c r="DN121" s="978"/>
      <c r="DO121" s="978"/>
      <c r="DP121" s="978"/>
      <c r="DQ121" s="978">
        <v>3708771</v>
      </c>
      <c r="DR121" s="978"/>
      <c r="DS121" s="978"/>
      <c r="DT121" s="978"/>
      <c r="DU121" s="978"/>
      <c r="DV121" s="979">
        <v>1.5</v>
      </c>
      <c r="DW121" s="979"/>
      <c r="DX121" s="979"/>
      <c r="DY121" s="979"/>
      <c r="DZ121" s="980"/>
    </row>
    <row r="122" spans="1:130" s="248" customFormat="1" ht="26.25" customHeight="1" x14ac:dyDescent="0.15">
      <c r="A122" s="1117"/>
      <c r="B122" s="1004"/>
      <c r="C122" s="974" t="s">
        <v>488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476</v>
      </c>
      <c r="AB122" s="1017"/>
      <c r="AC122" s="1017"/>
      <c r="AD122" s="1017"/>
      <c r="AE122" s="1018"/>
      <c r="AF122" s="1019" t="s">
        <v>500</v>
      </c>
      <c r="AG122" s="1017"/>
      <c r="AH122" s="1017"/>
      <c r="AI122" s="1017"/>
      <c r="AJ122" s="1018"/>
      <c r="AK122" s="1019" t="s">
        <v>497</v>
      </c>
      <c r="AL122" s="1017"/>
      <c r="AM122" s="1017"/>
      <c r="AN122" s="1017"/>
      <c r="AO122" s="1018"/>
      <c r="AP122" s="1020" t="s">
        <v>498</v>
      </c>
      <c r="AQ122" s="1021"/>
      <c r="AR122" s="1021"/>
      <c r="AS122" s="1021"/>
      <c r="AT122" s="1022"/>
      <c r="AU122" s="1050"/>
      <c r="AV122" s="1051"/>
      <c r="AW122" s="1051"/>
      <c r="AX122" s="1051"/>
      <c r="AY122" s="1052"/>
      <c r="AZ122" s="1032" t="s">
        <v>517</v>
      </c>
      <c r="BA122" s="1023"/>
      <c r="BB122" s="1023"/>
      <c r="BC122" s="1023"/>
      <c r="BD122" s="1023"/>
      <c r="BE122" s="1023"/>
      <c r="BF122" s="1023"/>
      <c r="BG122" s="1023"/>
      <c r="BH122" s="1023"/>
      <c r="BI122" s="1023"/>
      <c r="BJ122" s="1023"/>
      <c r="BK122" s="1023"/>
      <c r="BL122" s="1023"/>
      <c r="BM122" s="1023"/>
      <c r="BN122" s="1023"/>
      <c r="BO122" s="1023"/>
      <c r="BP122" s="1024"/>
      <c r="BQ122" s="1055">
        <v>534850631</v>
      </c>
      <c r="BR122" s="1056"/>
      <c r="BS122" s="1056"/>
      <c r="BT122" s="1056"/>
      <c r="BU122" s="1056"/>
      <c r="BV122" s="1056">
        <v>547604680</v>
      </c>
      <c r="BW122" s="1056"/>
      <c r="BX122" s="1056"/>
      <c r="BY122" s="1056"/>
      <c r="BZ122" s="1056"/>
      <c r="CA122" s="1056">
        <v>553133065</v>
      </c>
      <c r="CB122" s="1056"/>
      <c r="CC122" s="1056"/>
      <c r="CD122" s="1056"/>
      <c r="CE122" s="1056"/>
      <c r="CF122" s="1076">
        <v>225.2</v>
      </c>
      <c r="CG122" s="1077"/>
      <c r="CH122" s="1077"/>
      <c r="CI122" s="1077"/>
      <c r="CJ122" s="1077"/>
      <c r="CK122" s="1068"/>
      <c r="CL122" s="1069"/>
      <c r="CM122" s="1069"/>
      <c r="CN122" s="1069"/>
      <c r="CO122" s="1070"/>
      <c r="CP122" s="1078" t="s">
        <v>518</v>
      </c>
      <c r="CQ122" s="1079"/>
      <c r="CR122" s="1079"/>
      <c r="CS122" s="1079"/>
      <c r="CT122" s="1079"/>
      <c r="CU122" s="1079"/>
      <c r="CV122" s="1079"/>
      <c r="CW122" s="1079"/>
      <c r="CX122" s="1079"/>
      <c r="CY122" s="1079"/>
      <c r="CZ122" s="1079"/>
      <c r="DA122" s="1079"/>
      <c r="DB122" s="1079"/>
      <c r="DC122" s="1079"/>
      <c r="DD122" s="1079"/>
      <c r="DE122" s="1079"/>
      <c r="DF122" s="1080"/>
      <c r="DG122" s="977">
        <v>3348371</v>
      </c>
      <c r="DH122" s="978"/>
      <c r="DI122" s="978"/>
      <c r="DJ122" s="978"/>
      <c r="DK122" s="978"/>
      <c r="DL122" s="978">
        <v>3221797</v>
      </c>
      <c r="DM122" s="978"/>
      <c r="DN122" s="978"/>
      <c r="DO122" s="978"/>
      <c r="DP122" s="978"/>
      <c r="DQ122" s="978">
        <v>2862869</v>
      </c>
      <c r="DR122" s="978"/>
      <c r="DS122" s="978"/>
      <c r="DT122" s="978"/>
      <c r="DU122" s="978"/>
      <c r="DV122" s="979">
        <v>1.2</v>
      </c>
      <c r="DW122" s="979"/>
      <c r="DX122" s="979"/>
      <c r="DY122" s="979"/>
      <c r="DZ122" s="980"/>
    </row>
    <row r="123" spans="1:130" s="248" customFormat="1" ht="26.25" customHeight="1" x14ac:dyDescent="0.15">
      <c r="A123" s="1117"/>
      <c r="B123" s="1004"/>
      <c r="C123" s="974" t="s">
        <v>494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507</v>
      </c>
      <c r="AB123" s="1017"/>
      <c r="AC123" s="1017"/>
      <c r="AD123" s="1017"/>
      <c r="AE123" s="1018"/>
      <c r="AF123" s="1019" t="s">
        <v>519</v>
      </c>
      <c r="AG123" s="1017"/>
      <c r="AH123" s="1017"/>
      <c r="AI123" s="1017"/>
      <c r="AJ123" s="1018"/>
      <c r="AK123" s="1019" t="s">
        <v>440</v>
      </c>
      <c r="AL123" s="1017"/>
      <c r="AM123" s="1017"/>
      <c r="AN123" s="1017"/>
      <c r="AO123" s="1018"/>
      <c r="AP123" s="1020" t="s">
        <v>514</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520</v>
      </c>
      <c r="BP123" s="1064"/>
      <c r="BQ123" s="1123">
        <v>893152663</v>
      </c>
      <c r="BR123" s="1124"/>
      <c r="BS123" s="1124"/>
      <c r="BT123" s="1124"/>
      <c r="BU123" s="1124"/>
      <c r="BV123" s="1124">
        <v>922247968</v>
      </c>
      <c r="BW123" s="1124"/>
      <c r="BX123" s="1124"/>
      <c r="BY123" s="1124"/>
      <c r="BZ123" s="1124"/>
      <c r="CA123" s="1124">
        <v>941075990</v>
      </c>
      <c r="CB123" s="1124"/>
      <c r="CC123" s="1124"/>
      <c r="CD123" s="1124"/>
      <c r="CE123" s="1124"/>
      <c r="CF123" s="1057"/>
      <c r="CG123" s="1058"/>
      <c r="CH123" s="1058"/>
      <c r="CI123" s="1058"/>
      <c r="CJ123" s="1059"/>
      <c r="CK123" s="1068"/>
      <c r="CL123" s="1069"/>
      <c r="CM123" s="1069"/>
      <c r="CN123" s="1069"/>
      <c r="CO123" s="1070"/>
      <c r="CP123" s="1078" t="s">
        <v>521</v>
      </c>
      <c r="CQ123" s="1079"/>
      <c r="CR123" s="1079"/>
      <c r="CS123" s="1079"/>
      <c r="CT123" s="1079"/>
      <c r="CU123" s="1079"/>
      <c r="CV123" s="1079"/>
      <c r="CW123" s="1079"/>
      <c r="CX123" s="1079"/>
      <c r="CY123" s="1079"/>
      <c r="CZ123" s="1079"/>
      <c r="DA123" s="1079"/>
      <c r="DB123" s="1079"/>
      <c r="DC123" s="1079"/>
      <c r="DD123" s="1079"/>
      <c r="DE123" s="1079"/>
      <c r="DF123" s="1080"/>
      <c r="DG123" s="1016">
        <v>287722</v>
      </c>
      <c r="DH123" s="1017"/>
      <c r="DI123" s="1017"/>
      <c r="DJ123" s="1017"/>
      <c r="DK123" s="1018"/>
      <c r="DL123" s="1019">
        <v>532397</v>
      </c>
      <c r="DM123" s="1017"/>
      <c r="DN123" s="1017"/>
      <c r="DO123" s="1017"/>
      <c r="DP123" s="1018"/>
      <c r="DQ123" s="1019">
        <v>612467</v>
      </c>
      <c r="DR123" s="1017"/>
      <c r="DS123" s="1017"/>
      <c r="DT123" s="1017"/>
      <c r="DU123" s="1018"/>
      <c r="DV123" s="1020">
        <v>0.2</v>
      </c>
      <c r="DW123" s="1021"/>
      <c r="DX123" s="1021"/>
      <c r="DY123" s="1021"/>
      <c r="DZ123" s="1022"/>
    </row>
    <row r="124" spans="1:130" s="248" customFormat="1" ht="26.25" customHeight="1" thickBot="1" x14ac:dyDescent="0.2">
      <c r="A124" s="1117"/>
      <c r="B124" s="1004"/>
      <c r="C124" s="974" t="s">
        <v>499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498</v>
      </c>
      <c r="AB124" s="1017"/>
      <c r="AC124" s="1017"/>
      <c r="AD124" s="1017"/>
      <c r="AE124" s="1018"/>
      <c r="AF124" s="1019" t="s">
        <v>476</v>
      </c>
      <c r="AG124" s="1017"/>
      <c r="AH124" s="1017"/>
      <c r="AI124" s="1017"/>
      <c r="AJ124" s="1018"/>
      <c r="AK124" s="1019" t="s">
        <v>440</v>
      </c>
      <c r="AL124" s="1017"/>
      <c r="AM124" s="1017"/>
      <c r="AN124" s="1017"/>
      <c r="AO124" s="1018"/>
      <c r="AP124" s="1020" t="s">
        <v>476</v>
      </c>
      <c r="AQ124" s="1021"/>
      <c r="AR124" s="1021"/>
      <c r="AS124" s="1021"/>
      <c r="AT124" s="1022"/>
      <c r="AU124" s="1119" t="s">
        <v>522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171.7</v>
      </c>
      <c r="BR124" s="1086"/>
      <c r="BS124" s="1086"/>
      <c r="BT124" s="1086"/>
      <c r="BU124" s="1086"/>
      <c r="BV124" s="1086">
        <v>170.8</v>
      </c>
      <c r="BW124" s="1086"/>
      <c r="BX124" s="1086"/>
      <c r="BY124" s="1086"/>
      <c r="BZ124" s="1086"/>
      <c r="CA124" s="1086">
        <v>161.6</v>
      </c>
      <c r="CB124" s="1086"/>
      <c r="CC124" s="1086"/>
      <c r="CD124" s="1086"/>
      <c r="CE124" s="1086"/>
      <c r="CF124" s="1087"/>
      <c r="CG124" s="1088"/>
      <c r="CH124" s="1088"/>
      <c r="CI124" s="1088"/>
      <c r="CJ124" s="1089"/>
      <c r="CK124" s="1071"/>
      <c r="CL124" s="1071"/>
      <c r="CM124" s="1071"/>
      <c r="CN124" s="1071"/>
      <c r="CO124" s="1072"/>
      <c r="CP124" s="1078" t="s">
        <v>523</v>
      </c>
      <c r="CQ124" s="1079"/>
      <c r="CR124" s="1079"/>
      <c r="CS124" s="1079"/>
      <c r="CT124" s="1079"/>
      <c r="CU124" s="1079"/>
      <c r="CV124" s="1079"/>
      <c r="CW124" s="1079"/>
      <c r="CX124" s="1079"/>
      <c r="CY124" s="1079"/>
      <c r="CZ124" s="1079"/>
      <c r="DA124" s="1079"/>
      <c r="DB124" s="1079"/>
      <c r="DC124" s="1079"/>
      <c r="DD124" s="1079"/>
      <c r="DE124" s="1079"/>
      <c r="DF124" s="1080"/>
      <c r="DG124" s="1063">
        <v>776789</v>
      </c>
      <c r="DH124" s="1042"/>
      <c r="DI124" s="1042"/>
      <c r="DJ124" s="1042"/>
      <c r="DK124" s="1043"/>
      <c r="DL124" s="1041">
        <v>722636</v>
      </c>
      <c r="DM124" s="1042"/>
      <c r="DN124" s="1042"/>
      <c r="DO124" s="1042"/>
      <c r="DP124" s="1043"/>
      <c r="DQ124" s="1041">
        <v>659397</v>
      </c>
      <c r="DR124" s="1042"/>
      <c r="DS124" s="1042"/>
      <c r="DT124" s="1042"/>
      <c r="DU124" s="1043"/>
      <c r="DV124" s="1044">
        <v>0.3</v>
      </c>
      <c r="DW124" s="1045"/>
      <c r="DX124" s="1045"/>
      <c r="DY124" s="1045"/>
      <c r="DZ124" s="1046"/>
    </row>
    <row r="125" spans="1:130" s="248" customFormat="1" ht="26.25" customHeight="1" x14ac:dyDescent="0.15">
      <c r="A125" s="1117"/>
      <c r="B125" s="1004"/>
      <c r="C125" s="974" t="s">
        <v>503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498</v>
      </c>
      <c r="AB125" s="1017"/>
      <c r="AC125" s="1017"/>
      <c r="AD125" s="1017"/>
      <c r="AE125" s="1018"/>
      <c r="AF125" s="1019" t="s">
        <v>476</v>
      </c>
      <c r="AG125" s="1017"/>
      <c r="AH125" s="1017"/>
      <c r="AI125" s="1017"/>
      <c r="AJ125" s="1018"/>
      <c r="AK125" s="1019" t="s">
        <v>514</v>
      </c>
      <c r="AL125" s="1017"/>
      <c r="AM125" s="1017"/>
      <c r="AN125" s="1017"/>
      <c r="AO125" s="1018"/>
      <c r="AP125" s="1020" t="s">
        <v>476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524</v>
      </c>
      <c r="CL125" s="1066"/>
      <c r="CM125" s="1066"/>
      <c r="CN125" s="1066"/>
      <c r="CO125" s="1067"/>
      <c r="CP125" s="998" t="s">
        <v>525</v>
      </c>
      <c r="CQ125" s="947"/>
      <c r="CR125" s="947"/>
      <c r="CS125" s="947"/>
      <c r="CT125" s="947"/>
      <c r="CU125" s="947"/>
      <c r="CV125" s="947"/>
      <c r="CW125" s="947"/>
      <c r="CX125" s="947"/>
      <c r="CY125" s="947"/>
      <c r="CZ125" s="947"/>
      <c r="DA125" s="947"/>
      <c r="DB125" s="947"/>
      <c r="DC125" s="947"/>
      <c r="DD125" s="947"/>
      <c r="DE125" s="947"/>
      <c r="DF125" s="948"/>
      <c r="DG125" s="984" t="s">
        <v>514</v>
      </c>
      <c r="DH125" s="985"/>
      <c r="DI125" s="985"/>
      <c r="DJ125" s="985"/>
      <c r="DK125" s="985"/>
      <c r="DL125" s="985" t="s">
        <v>504</v>
      </c>
      <c r="DM125" s="985"/>
      <c r="DN125" s="985"/>
      <c r="DO125" s="985"/>
      <c r="DP125" s="985"/>
      <c r="DQ125" s="985" t="s">
        <v>504</v>
      </c>
      <c r="DR125" s="985"/>
      <c r="DS125" s="985"/>
      <c r="DT125" s="985"/>
      <c r="DU125" s="985"/>
      <c r="DV125" s="986" t="s">
        <v>501</v>
      </c>
      <c r="DW125" s="986"/>
      <c r="DX125" s="986"/>
      <c r="DY125" s="986"/>
      <c r="DZ125" s="987"/>
    </row>
    <row r="126" spans="1:130" s="248" customFormat="1" ht="26.25" customHeight="1" thickBot="1" x14ac:dyDescent="0.2">
      <c r="A126" s="1117"/>
      <c r="B126" s="1004"/>
      <c r="C126" s="974" t="s">
        <v>506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508</v>
      </c>
      <c r="AB126" s="1017"/>
      <c r="AC126" s="1017"/>
      <c r="AD126" s="1017"/>
      <c r="AE126" s="1018"/>
      <c r="AF126" s="1019" t="s">
        <v>514</v>
      </c>
      <c r="AG126" s="1017"/>
      <c r="AH126" s="1017"/>
      <c r="AI126" s="1017"/>
      <c r="AJ126" s="1018"/>
      <c r="AK126" s="1019" t="s">
        <v>501</v>
      </c>
      <c r="AL126" s="1017"/>
      <c r="AM126" s="1017"/>
      <c r="AN126" s="1017"/>
      <c r="AO126" s="1018"/>
      <c r="AP126" s="1020" t="s">
        <v>476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526</v>
      </c>
      <c r="CQ126" s="1008"/>
      <c r="CR126" s="1008"/>
      <c r="CS126" s="1008"/>
      <c r="CT126" s="1008"/>
      <c r="CU126" s="1008"/>
      <c r="CV126" s="1008"/>
      <c r="CW126" s="1008"/>
      <c r="CX126" s="1008"/>
      <c r="CY126" s="1008"/>
      <c r="CZ126" s="1008"/>
      <c r="DA126" s="1008"/>
      <c r="DB126" s="1008"/>
      <c r="DC126" s="1008"/>
      <c r="DD126" s="1008"/>
      <c r="DE126" s="1008"/>
      <c r="DF126" s="1009"/>
      <c r="DG126" s="977" t="s">
        <v>476</v>
      </c>
      <c r="DH126" s="978"/>
      <c r="DI126" s="978"/>
      <c r="DJ126" s="978"/>
      <c r="DK126" s="978"/>
      <c r="DL126" s="978" t="s">
        <v>514</v>
      </c>
      <c r="DM126" s="978"/>
      <c r="DN126" s="978"/>
      <c r="DO126" s="978"/>
      <c r="DP126" s="978"/>
      <c r="DQ126" s="978" t="s">
        <v>501</v>
      </c>
      <c r="DR126" s="978"/>
      <c r="DS126" s="978"/>
      <c r="DT126" s="978"/>
      <c r="DU126" s="978"/>
      <c r="DV126" s="979" t="s">
        <v>476</v>
      </c>
      <c r="DW126" s="979"/>
      <c r="DX126" s="979"/>
      <c r="DY126" s="979"/>
      <c r="DZ126" s="980"/>
    </row>
    <row r="127" spans="1:130" s="248" customFormat="1" ht="26.25" customHeight="1" x14ac:dyDescent="0.15">
      <c r="A127" s="1118"/>
      <c r="B127" s="1006"/>
      <c r="C127" s="1060" t="s">
        <v>527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514</v>
      </c>
      <c r="AB127" s="1017"/>
      <c r="AC127" s="1017"/>
      <c r="AD127" s="1017"/>
      <c r="AE127" s="1018"/>
      <c r="AF127" s="1019" t="s">
        <v>394</v>
      </c>
      <c r="AG127" s="1017"/>
      <c r="AH127" s="1017"/>
      <c r="AI127" s="1017"/>
      <c r="AJ127" s="1018"/>
      <c r="AK127" s="1019" t="s">
        <v>504</v>
      </c>
      <c r="AL127" s="1017"/>
      <c r="AM127" s="1017"/>
      <c r="AN127" s="1017"/>
      <c r="AO127" s="1018"/>
      <c r="AP127" s="1020" t="s">
        <v>498</v>
      </c>
      <c r="AQ127" s="1021"/>
      <c r="AR127" s="1021"/>
      <c r="AS127" s="1021"/>
      <c r="AT127" s="1022"/>
      <c r="AU127" s="284"/>
      <c r="AV127" s="284"/>
      <c r="AW127" s="284"/>
      <c r="AX127" s="1090" t="s">
        <v>528</v>
      </c>
      <c r="AY127" s="1091"/>
      <c r="AZ127" s="1091"/>
      <c r="BA127" s="1091"/>
      <c r="BB127" s="1091"/>
      <c r="BC127" s="1091"/>
      <c r="BD127" s="1091"/>
      <c r="BE127" s="1092"/>
      <c r="BF127" s="1093" t="s">
        <v>529</v>
      </c>
      <c r="BG127" s="1091"/>
      <c r="BH127" s="1091"/>
      <c r="BI127" s="1091"/>
      <c r="BJ127" s="1091"/>
      <c r="BK127" s="1091"/>
      <c r="BL127" s="1092"/>
      <c r="BM127" s="1093" t="s">
        <v>530</v>
      </c>
      <c r="BN127" s="1091"/>
      <c r="BO127" s="1091"/>
      <c r="BP127" s="1091"/>
      <c r="BQ127" s="1091"/>
      <c r="BR127" s="1091"/>
      <c r="BS127" s="1092"/>
      <c r="BT127" s="1093" t="s">
        <v>531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532</v>
      </c>
      <c r="CQ127" s="1008"/>
      <c r="CR127" s="1008"/>
      <c r="CS127" s="1008"/>
      <c r="CT127" s="1008"/>
      <c r="CU127" s="1008"/>
      <c r="CV127" s="1008"/>
      <c r="CW127" s="1008"/>
      <c r="CX127" s="1008"/>
      <c r="CY127" s="1008"/>
      <c r="CZ127" s="1008"/>
      <c r="DA127" s="1008"/>
      <c r="DB127" s="1008"/>
      <c r="DC127" s="1008"/>
      <c r="DD127" s="1008"/>
      <c r="DE127" s="1008"/>
      <c r="DF127" s="1009"/>
      <c r="DG127" s="977" t="s">
        <v>476</v>
      </c>
      <c r="DH127" s="978"/>
      <c r="DI127" s="978"/>
      <c r="DJ127" s="978"/>
      <c r="DK127" s="978"/>
      <c r="DL127" s="978">
        <v>1593649</v>
      </c>
      <c r="DM127" s="978"/>
      <c r="DN127" s="978"/>
      <c r="DO127" s="978"/>
      <c r="DP127" s="978"/>
      <c r="DQ127" s="978" t="s">
        <v>476</v>
      </c>
      <c r="DR127" s="978"/>
      <c r="DS127" s="978"/>
      <c r="DT127" s="978"/>
      <c r="DU127" s="978"/>
      <c r="DV127" s="979" t="s">
        <v>507</v>
      </c>
      <c r="DW127" s="979"/>
      <c r="DX127" s="979"/>
      <c r="DY127" s="979"/>
      <c r="DZ127" s="980"/>
    </row>
    <row r="128" spans="1:130" s="248" customFormat="1" ht="26.25" customHeight="1" thickBot="1" x14ac:dyDescent="0.2">
      <c r="A128" s="1101" t="s">
        <v>533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534</v>
      </c>
      <c r="X128" s="1103"/>
      <c r="Y128" s="1103"/>
      <c r="Z128" s="1104"/>
      <c r="AA128" s="1105">
        <v>17006037</v>
      </c>
      <c r="AB128" s="1106"/>
      <c r="AC128" s="1106"/>
      <c r="AD128" s="1106"/>
      <c r="AE128" s="1107"/>
      <c r="AF128" s="1108">
        <v>18432121</v>
      </c>
      <c r="AG128" s="1106"/>
      <c r="AH128" s="1106"/>
      <c r="AI128" s="1106"/>
      <c r="AJ128" s="1107"/>
      <c r="AK128" s="1108">
        <v>17167457</v>
      </c>
      <c r="AL128" s="1106"/>
      <c r="AM128" s="1106"/>
      <c r="AN128" s="1106"/>
      <c r="AO128" s="1107"/>
      <c r="AP128" s="1109"/>
      <c r="AQ128" s="1110"/>
      <c r="AR128" s="1110"/>
      <c r="AS128" s="1110"/>
      <c r="AT128" s="1111"/>
      <c r="AU128" s="284"/>
      <c r="AV128" s="284"/>
      <c r="AW128" s="284"/>
      <c r="AX128" s="946" t="s">
        <v>535</v>
      </c>
      <c r="AY128" s="947"/>
      <c r="AZ128" s="947"/>
      <c r="BA128" s="947"/>
      <c r="BB128" s="947"/>
      <c r="BC128" s="947"/>
      <c r="BD128" s="947"/>
      <c r="BE128" s="948"/>
      <c r="BF128" s="1112" t="s">
        <v>476</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536</v>
      </c>
      <c r="CQ128" s="1095"/>
      <c r="CR128" s="1095"/>
      <c r="CS128" s="1095"/>
      <c r="CT128" s="1095"/>
      <c r="CU128" s="1095"/>
      <c r="CV128" s="1095"/>
      <c r="CW128" s="1095"/>
      <c r="CX128" s="1095"/>
      <c r="CY128" s="1095"/>
      <c r="CZ128" s="1095"/>
      <c r="DA128" s="1095"/>
      <c r="DB128" s="1095"/>
      <c r="DC128" s="1095"/>
      <c r="DD128" s="1095"/>
      <c r="DE128" s="1095"/>
      <c r="DF128" s="1096"/>
      <c r="DG128" s="1097">
        <v>853002</v>
      </c>
      <c r="DH128" s="1098"/>
      <c r="DI128" s="1098"/>
      <c r="DJ128" s="1098"/>
      <c r="DK128" s="1098"/>
      <c r="DL128" s="1098">
        <v>1296942</v>
      </c>
      <c r="DM128" s="1098"/>
      <c r="DN128" s="1098"/>
      <c r="DO128" s="1098"/>
      <c r="DP128" s="1098"/>
      <c r="DQ128" s="1098">
        <v>1867413</v>
      </c>
      <c r="DR128" s="1098"/>
      <c r="DS128" s="1098"/>
      <c r="DT128" s="1098"/>
      <c r="DU128" s="1098"/>
      <c r="DV128" s="1099">
        <v>0.8</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537</v>
      </c>
      <c r="X129" s="1132"/>
      <c r="Y129" s="1132"/>
      <c r="Z129" s="1133"/>
      <c r="AA129" s="1016">
        <v>279698636</v>
      </c>
      <c r="AB129" s="1017"/>
      <c r="AC129" s="1017"/>
      <c r="AD129" s="1017"/>
      <c r="AE129" s="1018"/>
      <c r="AF129" s="1019">
        <v>279340536</v>
      </c>
      <c r="AG129" s="1017"/>
      <c r="AH129" s="1017"/>
      <c r="AI129" s="1017"/>
      <c r="AJ129" s="1018"/>
      <c r="AK129" s="1019">
        <v>283149895</v>
      </c>
      <c r="AL129" s="1017"/>
      <c r="AM129" s="1017"/>
      <c r="AN129" s="1017"/>
      <c r="AO129" s="1018"/>
      <c r="AP129" s="1134"/>
      <c r="AQ129" s="1135"/>
      <c r="AR129" s="1135"/>
      <c r="AS129" s="1135"/>
      <c r="AT129" s="1136"/>
      <c r="AU129" s="286"/>
      <c r="AV129" s="286"/>
      <c r="AW129" s="286"/>
      <c r="AX129" s="1125" t="s">
        <v>538</v>
      </c>
      <c r="AY129" s="1008"/>
      <c r="AZ129" s="1008"/>
      <c r="BA129" s="1008"/>
      <c r="BB129" s="1008"/>
      <c r="BC129" s="1008"/>
      <c r="BD129" s="1008"/>
      <c r="BE129" s="1009"/>
      <c r="BF129" s="1126" t="s">
        <v>476</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539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540</v>
      </c>
      <c r="X130" s="1132"/>
      <c r="Y130" s="1132"/>
      <c r="Z130" s="1133"/>
      <c r="AA130" s="1016">
        <v>39277131</v>
      </c>
      <c r="AB130" s="1017"/>
      <c r="AC130" s="1017"/>
      <c r="AD130" s="1017"/>
      <c r="AE130" s="1018"/>
      <c r="AF130" s="1019">
        <v>38354859</v>
      </c>
      <c r="AG130" s="1017"/>
      <c r="AH130" s="1017"/>
      <c r="AI130" s="1017"/>
      <c r="AJ130" s="1018"/>
      <c r="AK130" s="1019">
        <v>37547420</v>
      </c>
      <c r="AL130" s="1017"/>
      <c r="AM130" s="1017"/>
      <c r="AN130" s="1017"/>
      <c r="AO130" s="1018"/>
      <c r="AP130" s="1134"/>
      <c r="AQ130" s="1135"/>
      <c r="AR130" s="1135"/>
      <c r="AS130" s="1135"/>
      <c r="AT130" s="1136"/>
      <c r="AU130" s="286"/>
      <c r="AV130" s="286"/>
      <c r="AW130" s="286"/>
      <c r="AX130" s="1125" t="s">
        <v>541</v>
      </c>
      <c r="AY130" s="1008"/>
      <c r="AZ130" s="1008"/>
      <c r="BA130" s="1008"/>
      <c r="BB130" s="1008"/>
      <c r="BC130" s="1008"/>
      <c r="BD130" s="1008"/>
      <c r="BE130" s="1009"/>
      <c r="BF130" s="1162">
        <v>10.6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542</v>
      </c>
      <c r="X131" s="1170"/>
      <c r="Y131" s="1170"/>
      <c r="Z131" s="1171"/>
      <c r="AA131" s="1063">
        <v>240421505</v>
      </c>
      <c r="AB131" s="1042"/>
      <c r="AC131" s="1042"/>
      <c r="AD131" s="1042"/>
      <c r="AE131" s="1043"/>
      <c r="AF131" s="1041">
        <v>240985677</v>
      </c>
      <c r="AG131" s="1042"/>
      <c r="AH131" s="1042"/>
      <c r="AI131" s="1042"/>
      <c r="AJ131" s="1043"/>
      <c r="AK131" s="1041">
        <v>245602475</v>
      </c>
      <c r="AL131" s="1042"/>
      <c r="AM131" s="1042"/>
      <c r="AN131" s="1042"/>
      <c r="AO131" s="1043"/>
      <c r="AP131" s="1172"/>
      <c r="AQ131" s="1173"/>
      <c r="AR131" s="1173"/>
      <c r="AS131" s="1173"/>
      <c r="AT131" s="1174"/>
      <c r="AU131" s="286"/>
      <c r="AV131" s="286"/>
      <c r="AW131" s="286"/>
      <c r="AX131" s="1144" t="s">
        <v>543</v>
      </c>
      <c r="AY131" s="1095"/>
      <c r="AZ131" s="1095"/>
      <c r="BA131" s="1095"/>
      <c r="BB131" s="1095"/>
      <c r="BC131" s="1095"/>
      <c r="BD131" s="1095"/>
      <c r="BE131" s="1096"/>
      <c r="BF131" s="1145">
        <v>161.6</v>
      </c>
      <c r="BG131" s="1146"/>
      <c r="BH131" s="1146"/>
      <c r="BI131" s="1146"/>
      <c r="BJ131" s="1146"/>
      <c r="BK131" s="1146"/>
      <c r="BL131" s="1147"/>
      <c r="BM131" s="1145">
        <v>400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544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545</v>
      </c>
      <c r="W132" s="1155"/>
      <c r="X132" s="1155"/>
      <c r="Y132" s="1155"/>
      <c r="Z132" s="1156"/>
      <c r="AA132" s="1157">
        <v>10.42806757</v>
      </c>
      <c r="AB132" s="1158"/>
      <c r="AC132" s="1158"/>
      <c r="AD132" s="1158"/>
      <c r="AE132" s="1159"/>
      <c r="AF132" s="1160">
        <v>10.17647036</v>
      </c>
      <c r="AG132" s="1158"/>
      <c r="AH132" s="1158"/>
      <c r="AI132" s="1158"/>
      <c r="AJ132" s="1159"/>
      <c r="AK132" s="1160">
        <v>11.28205691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546</v>
      </c>
      <c r="W133" s="1138"/>
      <c r="X133" s="1138"/>
      <c r="Y133" s="1138"/>
      <c r="Z133" s="1139"/>
      <c r="AA133" s="1140">
        <v>11.2</v>
      </c>
      <c r="AB133" s="1141"/>
      <c r="AC133" s="1141"/>
      <c r="AD133" s="1141"/>
      <c r="AE133" s="1142"/>
      <c r="AF133" s="1140">
        <v>9.9</v>
      </c>
      <c r="AG133" s="1141"/>
      <c r="AH133" s="1141"/>
      <c r="AI133" s="1141"/>
      <c r="AJ133" s="1142"/>
      <c r="AK133" s="1140">
        <v>10.6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KVjk7H3b5k4GrZMN6d9/GtnHfmJ5ICsTirnb/GCigfja94RxIrDtJGZ2tvRLjNFubR/vaEgC3UueojbgFE+UA==" saltValue="yV26EwpHpn7iHOJc14WHPQ==" spinCount="100000" sheet="1" objects="1" scenarios="1"/>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547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f0jTSBj8aYx9b6N7HBt9ib38TlEJPdEsFsIIPC7f1kfD4c9xjiWTzVpIH5oAnv6I8Uxliw5a0YN6NkL9hKU3Q==" saltValue="QgFKO2xA3VQFMYeOpUx5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7"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Te+sw24b68d5cOZ/259IxPu+5NEPrOPn4PydsRNNpikmqYdhQM6y7nP/YfRZK6SNg6kk4vVZ6Ts7imgI8GZWA==" saltValue="0ZFaZH2AdlzwaU2fyD2u9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K38" sqref="AK38:AN38"/>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548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549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550</v>
      </c>
      <c r="AP7" s="305"/>
      <c r="AQ7" s="306" t="s">
        <v>551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552</v>
      </c>
      <c r="AQ8" s="312" t="s">
        <v>553</v>
      </c>
      <c r="AR8" s="313" t="s">
        <v>554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555</v>
      </c>
      <c r="AL9" s="1178"/>
      <c r="AM9" s="1178"/>
      <c r="AN9" s="1179"/>
      <c r="AO9" s="314">
        <v>109321631</v>
      </c>
      <c r="AP9" s="314">
        <v>115720</v>
      </c>
      <c r="AQ9" s="315">
        <v>105138</v>
      </c>
      <c r="AR9" s="316">
        <v>10.1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556</v>
      </c>
      <c r="AL10" s="1178"/>
      <c r="AM10" s="1178"/>
      <c r="AN10" s="1179"/>
      <c r="AO10" s="317">
        <v>4920</v>
      </c>
      <c r="AP10" s="317">
        <v>5</v>
      </c>
      <c r="AQ10" s="318">
        <v>110</v>
      </c>
      <c r="AR10" s="319">
        <v>-95.5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557</v>
      </c>
      <c r="AL11" s="1178"/>
      <c r="AM11" s="1178"/>
      <c r="AN11" s="1179"/>
      <c r="AO11" s="317">
        <v>187575</v>
      </c>
      <c r="AP11" s="317">
        <v>199</v>
      </c>
      <c r="AQ11" s="318">
        <v>1177</v>
      </c>
      <c r="AR11" s="319">
        <v>-83.1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558</v>
      </c>
      <c r="AL12" s="1178"/>
      <c r="AM12" s="1178"/>
      <c r="AN12" s="1179"/>
      <c r="AO12" s="317" t="s">
        <v>559</v>
      </c>
      <c r="AP12" s="317" t="s">
        <v>559</v>
      </c>
      <c r="AQ12" s="318">
        <v>5</v>
      </c>
      <c r="AR12" s="319" t="s">
        <v>559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560</v>
      </c>
      <c r="AL13" s="1178"/>
      <c r="AM13" s="1178"/>
      <c r="AN13" s="1179"/>
      <c r="AO13" s="317">
        <v>2264506</v>
      </c>
      <c r="AP13" s="317">
        <v>2397</v>
      </c>
      <c r="AQ13" s="318">
        <v>1930</v>
      </c>
      <c r="AR13" s="319">
        <v>24.2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561</v>
      </c>
      <c r="AL14" s="1178"/>
      <c r="AM14" s="1178"/>
      <c r="AN14" s="1179"/>
      <c r="AO14" s="317">
        <v>580389</v>
      </c>
      <c r="AP14" s="317">
        <v>614</v>
      </c>
      <c r="AQ14" s="318">
        <v>1254</v>
      </c>
      <c r="AR14" s="319">
        <v>-51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562</v>
      </c>
      <c r="AL15" s="1184"/>
      <c r="AM15" s="1184"/>
      <c r="AN15" s="1185"/>
      <c r="AO15" s="317">
        <v>-9189146</v>
      </c>
      <c r="AP15" s="317">
        <v>-9727</v>
      </c>
      <c r="AQ15" s="318">
        <v>-7365</v>
      </c>
      <c r="AR15" s="319">
        <v>32.1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103169875</v>
      </c>
      <c r="AP16" s="317">
        <v>109208</v>
      </c>
      <c r="AQ16" s="318">
        <v>102249</v>
      </c>
      <c r="AR16" s="319">
        <v>6.8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563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564</v>
      </c>
      <c r="AP20" s="326" t="s">
        <v>565</v>
      </c>
      <c r="AQ20" s="327" t="s">
        <v>566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567</v>
      </c>
      <c r="AL21" s="1187"/>
      <c r="AM21" s="1187"/>
      <c r="AN21" s="1188"/>
      <c r="AO21" s="330">
        <v>12.3</v>
      </c>
      <c r="AP21" s="331">
        <v>11.28</v>
      </c>
      <c r="AQ21" s="332">
        <v>1.02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568</v>
      </c>
      <c r="AL22" s="1187"/>
      <c r="AM22" s="1187"/>
      <c r="AN22" s="1188"/>
      <c r="AO22" s="335">
        <v>101.7</v>
      </c>
      <c r="AP22" s="336">
        <v>99.7</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569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570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571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550</v>
      </c>
      <c r="AP30" s="305"/>
      <c r="AQ30" s="306" t="s">
        <v>551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552</v>
      </c>
      <c r="AQ31" s="312" t="s">
        <v>553</v>
      </c>
      <c r="AR31" s="313" t="s">
        <v>554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572</v>
      </c>
      <c r="AL32" s="1181"/>
      <c r="AM32" s="1181"/>
      <c r="AN32" s="1182"/>
      <c r="AO32" s="345">
        <v>36590022</v>
      </c>
      <c r="AP32" s="345">
        <v>38731</v>
      </c>
      <c r="AQ32" s="346">
        <v>31910</v>
      </c>
      <c r="AR32" s="347">
        <v>21.4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573</v>
      </c>
      <c r="AL33" s="1181"/>
      <c r="AM33" s="1181"/>
      <c r="AN33" s="1182"/>
      <c r="AO33" s="345">
        <v>5608048</v>
      </c>
      <c r="AP33" s="345">
        <v>5936</v>
      </c>
      <c r="AQ33" s="346">
        <v>2603</v>
      </c>
      <c r="AR33" s="347">
        <v>128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574</v>
      </c>
      <c r="AL34" s="1181"/>
      <c r="AM34" s="1181"/>
      <c r="AN34" s="1182"/>
      <c r="AO34" s="345">
        <v>34444428</v>
      </c>
      <c r="AP34" s="345">
        <v>36460</v>
      </c>
      <c r="AQ34" s="346">
        <v>20590</v>
      </c>
      <c r="AR34" s="347">
        <v>77.099999999999994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575</v>
      </c>
      <c r="AL35" s="1181"/>
      <c r="AM35" s="1181"/>
      <c r="AN35" s="1182"/>
      <c r="AO35" s="345">
        <v>5570101</v>
      </c>
      <c r="AP35" s="345">
        <v>5896</v>
      </c>
      <c r="AQ35" s="346">
        <v>9962</v>
      </c>
      <c r="AR35" s="347">
        <v>-40.799999999999997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576</v>
      </c>
      <c r="AL36" s="1181"/>
      <c r="AM36" s="1181"/>
      <c r="AN36" s="1182"/>
      <c r="AO36" s="345" t="s">
        <v>559</v>
      </c>
      <c r="AP36" s="345" t="s">
        <v>559</v>
      </c>
      <c r="AQ36" s="346">
        <v>163</v>
      </c>
      <c r="AR36" s="347" t="s">
        <v>559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577</v>
      </c>
      <c r="AL37" s="1181"/>
      <c r="AM37" s="1181"/>
      <c r="AN37" s="1182"/>
      <c r="AO37" s="345">
        <v>211289</v>
      </c>
      <c r="AP37" s="345">
        <v>224</v>
      </c>
      <c r="AQ37" s="346">
        <v>1304</v>
      </c>
      <c r="AR37" s="347">
        <v>-82.8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578</v>
      </c>
      <c r="AL38" s="1190"/>
      <c r="AM38" s="1190"/>
      <c r="AN38" s="1191"/>
      <c r="AO38" s="348" t="s">
        <v>559</v>
      </c>
      <c r="AP38" s="348" t="s">
        <v>559</v>
      </c>
      <c r="AQ38" s="349">
        <v>1</v>
      </c>
      <c r="AR38" s="337" t="s">
        <v>559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579</v>
      </c>
      <c r="AL39" s="1190"/>
      <c r="AM39" s="1190"/>
      <c r="AN39" s="1191"/>
      <c r="AO39" s="345">
        <v>-17167457</v>
      </c>
      <c r="AP39" s="345">
        <v>-18172</v>
      </c>
      <c r="AQ39" s="346">
        <v>-16939</v>
      </c>
      <c r="AR39" s="347">
        <v>7.3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580</v>
      </c>
      <c r="AL40" s="1181"/>
      <c r="AM40" s="1181"/>
      <c r="AN40" s="1182"/>
      <c r="AO40" s="345">
        <v>-37547420</v>
      </c>
      <c r="AP40" s="345">
        <v>-39745</v>
      </c>
      <c r="AQ40" s="346">
        <v>-31934</v>
      </c>
      <c r="AR40" s="347">
        <v>24.5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27709011</v>
      </c>
      <c r="AP41" s="345">
        <v>29330</v>
      </c>
      <c r="AQ41" s="346">
        <v>17660</v>
      </c>
      <c r="AR41" s="347">
        <v>66.099999999999994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581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582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583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550</v>
      </c>
      <c r="AN49" s="1197" t="s">
        <v>584</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585</v>
      </c>
      <c r="AO50" s="362" t="s">
        <v>586</v>
      </c>
      <c r="AP50" s="363" t="s">
        <v>587</v>
      </c>
      <c r="AQ50" s="364" t="s">
        <v>588</v>
      </c>
      <c r="AR50" s="365" t="s">
        <v>589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590</v>
      </c>
      <c r="AL51" s="358"/>
      <c r="AM51" s="366">
        <v>75388551</v>
      </c>
      <c r="AN51" s="367">
        <v>77991</v>
      </c>
      <c r="AO51" s="368">
        <v>13</v>
      </c>
      <c r="AP51" s="369">
        <v>51684</v>
      </c>
      <c r="AQ51" s="370">
        <v>-0.4</v>
      </c>
      <c r="AR51" s="371">
        <v>13.4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591</v>
      </c>
      <c r="AM52" s="374">
        <v>35077646</v>
      </c>
      <c r="AN52" s="375">
        <v>36289</v>
      </c>
      <c r="AO52" s="376">
        <v>46</v>
      </c>
      <c r="AP52" s="377">
        <v>26671</v>
      </c>
      <c r="AQ52" s="378">
        <v>2.6</v>
      </c>
      <c r="AR52" s="379">
        <v>43.4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592</v>
      </c>
      <c r="AL53" s="358"/>
      <c r="AM53" s="366">
        <v>67380380</v>
      </c>
      <c r="AN53" s="367">
        <v>70113</v>
      </c>
      <c r="AO53" s="368">
        <v>-10.1</v>
      </c>
      <c r="AP53" s="369">
        <v>52897</v>
      </c>
      <c r="AQ53" s="370">
        <v>2.2999999999999998</v>
      </c>
      <c r="AR53" s="371">
        <v>-12.4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591</v>
      </c>
      <c r="AM54" s="374">
        <v>20858756</v>
      </c>
      <c r="AN54" s="375">
        <v>21705</v>
      </c>
      <c r="AO54" s="376">
        <v>-40.200000000000003</v>
      </c>
      <c r="AP54" s="377">
        <v>27013</v>
      </c>
      <c r="AQ54" s="378">
        <v>1.3</v>
      </c>
      <c r="AR54" s="379">
        <v>-41.5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593</v>
      </c>
      <c r="AL55" s="358"/>
      <c r="AM55" s="366">
        <v>68753446</v>
      </c>
      <c r="AN55" s="367">
        <v>71923</v>
      </c>
      <c r="AO55" s="368">
        <v>2.6</v>
      </c>
      <c r="AP55" s="369">
        <v>54945</v>
      </c>
      <c r="AQ55" s="370">
        <v>3.9</v>
      </c>
      <c r="AR55" s="371">
        <v>-1.3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591</v>
      </c>
      <c r="AM56" s="374">
        <v>26176597</v>
      </c>
      <c r="AN56" s="375">
        <v>27383</v>
      </c>
      <c r="AO56" s="376">
        <v>26.2</v>
      </c>
      <c r="AP56" s="377">
        <v>29293</v>
      </c>
      <c r="AQ56" s="378">
        <v>8.4</v>
      </c>
      <c r="AR56" s="379">
        <v>17.8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594</v>
      </c>
      <c r="AL57" s="358"/>
      <c r="AM57" s="366">
        <v>63750403</v>
      </c>
      <c r="AN57" s="367">
        <v>67063</v>
      </c>
      <c r="AO57" s="368">
        <v>-6.8</v>
      </c>
      <c r="AP57" s="369">
        <v>57132</v>
      </c>
      <c r="AQ57" s="370">
        <v>4</v>
      </c>
      <c r="AR57" s="371">
        <v>-10.8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591</v>
      </c>
      <c r="AM58" s="374">
        <v>23192928</v>
      </c>
      <c r="AN58" s="375">
        <v>24398</v>
      </c>
      <c r="AO58" s="376">
        <v>-10.9</v>
      </c>
      <c r="AP58" s="377">
        <v>30126</v>
      </c>
      <c r="AQ58" s="378">
        <v>2.8</v>
      </c>
      <c r="AR58" s="379">
        <v>-13.7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595</v>
      </c>
      <c r="AL59" s="358"/>
      <c r="AM59" s="366">
        <v>68889140</v>
      </c>
      <c r="AN59" s="367">
        <v>72921</v>
      </c>
      <c r="AO59" s="368">
        <v>8.6999999999999993</v>
      </c>
      <c r="AP59" s="369">
        <v>58766</v>
      </c>
      <c r="AQ59" s="370">
        <v>2.9</v>
      </c>
      <c r="AR59" s="371">
        <v>5.8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591</v>
      </c>
      <c r="AM60" s="374">
        <v>20536571</v>
      </c>
      <c r="AN60" s="375">
        <v>21738</v>
      </c>
      <c r="AO60" s="376">
        <v>-10.9</v>
      </c>
      <c r="AP60" s="377">
        <v>29363</v>
      </c>
      <c r="AQ60" s="378">
        <v>-2.5</v>
      </c>
      <c r="AR60" s="379">
        <v>-8.4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596</v>
      </c>
      <c r="AL61" s="380"/>
      <c r="AM61" s="381">
        <v>68832384</v>
      </c>
      <c r="AN61" s="382">
        <v>72002</v>
      </c>
      <c r="AO61" s="383">
        <v>1.5</v>
      </c>
      <c r="AP61" s="384">
        <v>55085</v>
      </c>
      <c r="AQ61" s="385">
        <v>2.5</v>
      </c>
      <c r="AR61" s="371">
        <v>-1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591</v>
      </c>
      <c r="AM62" s="374">
        <v>25168500</v>
      </c>
      <c r="AN62" s="375">
        <v>26303</v>
      </c>
      <c r="AO62" s="376">
        <v>2</v>
      </c>
      <c r="AP62" s="377">
        <v>28493</v>
      </c>
      <c r="AQ62" s="378">
        <v>2.5</v>
      </c>
      <c r="AR62" s="379">
        <v>-0.5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3v2epoCt/z6sQD/g9YIcsL6QKxSgPVscUYXIKKi5JayaJ2kRuv/PgsA14CELHesqBlh6JtqmSYIpTsPiqgLxw==" saltValue="RjR3HJHVUvKzPigHunL63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0" zoomScaleNormal="100" zoomScaleSheetLayoutView="55" workbookViewId="0">
      <selection activeCell="AP116" sqref="AP11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598</v>
      </c>
    </row>
    <row r="120" spans="125:125" ht="13.5" hidden="1" customHeight="1" x14ac:dyDescent="0.15"/>
    <row r="121" spans="125:125" ht="13.5" hidden="1" customHeight="1" x14ac:dyDescent="0.15">
      <c r="DU121" s="292"/>
    </row>
  </sheetData>
  <sheetProtection algorithmName="SHA-512" hashValue="OMAc9AyYI3IVDcZvYr+liVDDAAtyOXSiL3HQ2GkoZ4u3bQuYFoA91RT7LG9REgOIvg78QEsRhgCTdePwizv6Iw==" saltValue="TvDAmL9h0AEaZngc5RCg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94"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599</v>
      </c>
    </row>
  </sheetData>
  <sheetProtection algorithmName="SHA-512" hashValue="cwnJVXNHaZq3ixlaCumUEeJ4WgwcjzSJd3ZdhTFyjIQ5VpQuHD1Fal2VNa4oJJAxztNON3qtib6yG/TzSURqww==" saltValue="WB5pcPXnKyjgAOs3MH8r+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600</v>
      </c>
      <c r="G46" s="8" t="s">
        <v>601</v>
      </c>
      <c r="H46" s="8" t="s">
        <v>602</v>
      </c>
      <c r="I46" s="8" t="s">
        <v>603</v>
      </c>
      <c r="J46" s="9" t="s">
        <v>604</v>
      </c>
    </row>
    <row r="47" spans="2:10" ht="57.75" customHeight="1" x14ac:dyDescent="0.15">
      <c r="B47" s="10"/>
      <c r="C47" s="1200" t="s">
        <v>3</v>
      </c>
      <c r="D47" s="1200"/>
      <c r="E47" s="1201"/>
      <c r="F47" s="11">
        <v>3.97</v>
      </c>
      <c r="G47" s="12">
        <v>3.47</v>
      </c>
      <c r="H47" s="12">
        <v>3.09</v>
      </c>
      <c r="I47" s="12">
        <v>2.91</v>
      </c>
      <c r="J47" s="13">
        <v>2.83</v>
      </c>
    </row>
    <row r="48" spans="2:10" ht="57.75" customHeight="1" x14ac:dyDescent="0.15">
      <c r="B48" s="14"/>
      <c r="C48" s="1202" t="s">
        <v>4</v>
      </c>
      <c r="D48" s="1202"/>
      <c r="E48" s="1203"/>
      <c r="F48" s="15">
        <v>0.62</v>
      </c>
      <c r="G48" s="16">
        <v>0.76</v>
      </c>
      <c r="H48" s="16">
        <v>0.68</v>
      </c>
      <c r="I48" s="16">
        <v>0.76</v>
      </c>
      <c r="J48" s="17">
        <v>1.04</v>
      </c>
    </row>
    <row r="49" spans="2:10" ht="57.75" customHeight="1" thickBot="1" x14ac:dyDescent="0.2">
      <c r="B49" s="18"/>
      <c r="C49" s="1204" t="s">
        <v>5</v>
      </c>
      <c r="D49" s="1204"/>
      <c r="E49" s="1205"/>
      <c r="F49" s="19" t="s">
        <v>605</v>
      </c>
      <c r="G49" s="20">
        <v>0.19</v>
      </c>
      <c r="H49" s="20" t="s">
        <v>606</v>
      </c>
      <c r="I49" s="20" t="s">
        <v>607</v>
      </c>
      <c r="J49" s="21">
        <v>0.25</v>
      </c>
    </row>
    <row r="50" spans="2:10" ht="13.5" customHeight="1" x14ac:dyDescent="0.15"/>
  </sheetData>
  <sheetProtection algorithmName="SHA-512" hashValue="nKy/znqFEpJGZHBU1Tr755BtcXlc6dK4G0RoTROS/15YNvDMZ9cNl9wFx2Q65adMl6OoNrAQ/6LywgN6T8Z9eQ==" saltValue="wh7YOLHsr1fg/VNx5d6c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北九州市</cp:lastModifiedBy>
  <cp:lastPrinted>2022-03-24T23:37:48Z</cp:lastPrinted>
  <dcterms:created xsi:type="dcterms:W3CDTF">2022-02-02T06:56:28Z</dcterms:created>
  <dcterms:modified xsi:type="dcterms:W3CDTF">2023-12-12T02:00:42Z</dcterms:modified>
  <cp:category/>
</cp:coreProperties>
</file>