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Everyone\Desktop\"/>
    </mc:Choice>
  </mc:AlternateContent>
  <bookViews>
    <workbookView xWindow="0" yWindow="0" windowWidth="20490" windowHeight="7680" tabRatio="754"/>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46" i="12" l="1"/>
  <c r="AA45" i="12"/>
  <c r="AA44" i="12"/>
  <c r="AA43" i="12"/>
  <c r="AA42" i="12"/>
  <c r="AA41" i="12"/>
  <c r="AA40" i="12"/>
  <c r="AA39" i="12"/>
  <c r="AA38" i="12"/>
  <c r="AA37" i="12"/>
  <c r="AA36" i="12"/>
  <c r="AA35" i="12"/>
  <c r="AA34" i="12"/>
  <c r="AA33" i="12"/>
  <c r="AA32" i="12"/>
  <c r="AA31" i="12"/>
  <c r="AA30" i="12"/>
  <c r="AA29" i="12"/>
  <c r="AA28" i="12"/>
  <c r="AA14" i="12"/>
  <c r="AA13" i="12"/>
  <c r="AA12" i="12"/>
  <c r="AA11" i="12"/>
  <c r="AA10" i="12"/>
  <c r="AA9" i="12"/>
  <c r="AA8" i="12"/>
  <c r="AA7" i="12"/>
  <c r="BG42" i="10" l="1"/>
  <c r="BG41" i="10"/>
  <c r="BG40" i="10"/>
  <c r="BG39" i="10"/>
  <c r="BG38" i="10"/>
  <c r="BG37" i="10"/>
  <c r="BG36" i="10"/>
  <c r="BG35" i="10"/>
  <c r="BG34" i="10"/>
  <c r="AO38" i="10"/>
  <c r="AO37" i="10"/>
  <c r="AO36"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BW43" i="10" l="1"/>
  <c r="BE43" i="10"/>
  <c r="AM43" i="10"/>
  <c r="U43" i="10"/>
  <c r="C43" i="10"/>
  <c r="BW42" i="10"/>
  <c r="BE42" i="10"/>
  <c r="AM42" i="10"/>
  <c r="U42" i="10"/>
  <c r="C42" i="10"/>
  <c r="BW41" i="10"/>
  <c r="BE41" i="10"/>
  <c r="AM41" i="10"/>
  <c r="U41" i="10"/>
  <c r="C41" i="10"/>
  <c r="BW40" i="10"/>
  <c r="BE40" i="10"/>
  <c r="AM40" i="10"/>
  <c r="U40" i="10"/>
  <c r="C40" i="10"/>
  <c r="BW39" i="10"/>
  <c r="BE39" i="10"/>
  <c r="AM39" i="10"/>
  <c r="U39" i="10"/>
  <c r="C39" i="10"/>
  <c r="BW38" i="10"/>
  <c r="BE38" i="10"/>
  <c r="AM38" i="10"/>
  <c r="U38" i="10"/>
  <c r="C38" i="10"/>
  <c r="BW37" i="10"/>
  <c r="BE37" i="10"/>
  <c r="AM37" i="10"/>
  <c r="U37" i="10"/>
  <c r="C37" i="10"/>
  <c r="BE36" i="10"/>
  <c r="AM36" i="10"/>
  <c r="U36" i="10"/>
  <c r="C36" i="10"/>
  <c r="BE35" i="10"/>
  <c r="AM35" i="10"/>
  <c r="U35" i="10"/>
  <c r="C35" i="10"/>
  <c r="CO34" i="10"/>
  <c r="CO35" i="10" s="1"/>
  <c r="CO36" i="10" s="1"/>
  <c r="CO37" i="10" s="1"/>
  <c r="CO38" i="10" s="1"/>
  <c r="CO39" i="10" s="1"/>
  <c r="CO40" i="10" s="1"/>
  <c r="CO41" i="10" s="1"/>
  <c r="CO42" i="10" s="1"/>
  <c r="CO43" i="10" s="1"/>
  <c r="BW34" i="10"/>
  <c r="BW35" i="10" s="1"/>
  <c r="BW36"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<sst xmlns="http://schemas.openxmlformats.org/spreadsheetml/2006/main" count="1031" uniqueCount="655">
  <si>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</si>
  <si>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</si>
  <si>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</si>
  <si>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</si>
  <si>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</si>
  <si>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</si>
  <si>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</si>
  <si>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</si>
  <si>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</si>
  <si>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</si>
  <si>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</si>
  <si>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</si>
  <si>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</si>
  <si>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</si>
  <si>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</si>
  <si>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</si>
  <si>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</si>
  <si>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</si>
  <si>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</si>
  <si>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</si>
  <si>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</si>
  <si>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</si>
  <si>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</si>
  <si>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</si>
  <si>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</si>
  <si>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</si>
  <si>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</si>
  <si>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</si>
  <si>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</si>
  <si>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</si>
  <si>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</si>
  <si>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</si>
  <si>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</si>
  <si>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</si>
  <si>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</si>
  <si>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</si>
  <si>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</si>
  <si>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</si>
  <si>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</si>
  <si>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</si>
  <si>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</si>
  <si>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</si>
  <si>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</si>
  <si>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</si>
  <si>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</si>
  <si>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</si>
  <si>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</si>
  <si>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</si>
  <si>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</si>
  <si>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</si>
  <si>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</si>
  <si>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</si>
  <si>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</si>
  <si>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</si>
  <si>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</si>
  <si>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</si>
  <si>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</si>
  <si>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</si>
  <si>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</si>
  <si>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</si>
  <si>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</si>
  <si>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</si>
  <si>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</si>
  <si>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</si>
  <si>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</si>
  <si>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</si>
  <si>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</si>
  <si>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</si>
  <si>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</si>
  <si>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</si>
  <si>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</si>
  <si>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</si>
  <si>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</si>
  <si>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</si>
  <si>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</si>
  <si>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</si>
  <si>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</si>
  <si>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</si>
  <si>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</si>
  <si>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政令指定都市</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</si>
  <si>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</si>
  <si>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</si>
  <si>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</si>
  <si>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</si>
  <si>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</si>
  <si>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</si>
  <si>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</si>
  <si>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</si>
  <si>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</si>
  <si>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</si>
  <si>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</si>
  <si>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</si>
  <si>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北九州市</t>
    <phoneticPr fontId="5"/>
  </si>
  <si>
    <t>地方交付税種地</t>
    <rPh sb="0" eb="2">
      <t>チホウ</t>
    </rPh>
    <rPh sb="2" eb="5">
      <t>コウフゼイ</t>
    </rPh>
    <rPh sb="5" eb="6">
      <t>シュ</t>
    </rPh>
    <rPh sb="6" eb="7">
      <t>チ</t>
    </rPh>
    <phoneticPr fontId="5"/>
  </si>
  <si>
    <t>1-8</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</si>
  <si>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</si>
  <si>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</si>
  <si>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</si>
  <si>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</si>
  <si>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</si>
  <si>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</si>
  <si>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</si>
  <si>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</si>
  <si>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</si>
  <si>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</si>
  <si>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</si>
  <si>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</si>
  <si>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</si>
  <si>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</si>
  <si>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</si>
  <si>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</si>
  <si>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</si>
  <si>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</si>
  <si>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</si>
  <si>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</si>
  <si>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</si>
  <si>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</si>
  <si>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</si>
  <si>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-1.6</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</si>
  <si>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</si>
  <si>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</si>
  <si>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</si>
  <si>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</si>
  <si>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</si>
  <si>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</si>
  <si>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</si>
  <si>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</si>
  <si>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</si>
  <si>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</si>
  <si>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</si>
  <si>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</si>
  <si>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</si>
  <si>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</si>
  <si>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</si>
  <si>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</si>
  <si>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</si>
  <si>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</si>
  <si>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</si>
  <si>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</si>
  <si>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</si>
  <si>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</si>
  <si>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</si>
  <si>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</si>
  <si>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</si>
  <si>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</si>
  <si>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</si>
  <si>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</si>
  <si>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</si>
  <si>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</si>
  <si>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</si>
  <si>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</si>
  <si>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</si>
  <si>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</si>
  <si>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</si>
  <si>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</si>
  <si>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</si>
  <si>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</si>
  <si>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</si>
  <si>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</si>
  <si>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</si>
  <si>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</si>
  <si>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</si>
  <si>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</si>
  <si>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</si>
  <si>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</si>
  <si>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</si>
  <si>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</si>
  <si>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</si>
  <si>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</si>
  <si>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</si>
  <si>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</si>
  <si>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</si>
  <si>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</si>
  <si>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</si>
  <si>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</si>
  <si>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</si>
  <si>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</si>
  <si>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</si>
  <si>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</si>
  <si>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</si>
  <si>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</si>
  <si>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</si>
  <si>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</si>
  <si>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</si>
  <si>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</si>
  <si>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</si>
  <si>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</si>
  <si>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</si>
  <si>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</si>
  <si>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</si>
  <si>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</si>
  <si>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</si>
  <si>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</si>
  <si>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</si>
  <si>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</si>
  <si>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</si>
  <si>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</si>
  <si>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</si>
  <si>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</si>
  <si>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</si>
  <si>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</si>
  <si>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</si>
  <si>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</si>
  <si>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</si>
  <si>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</si>
  <si>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</si>
  <si>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</si>
  <si>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</si>
  <si>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</si>
  <si>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福岡県北九州市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</si>
  <si>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</si>
  <si>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</si>
  <si>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</si>
  <si>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</si>
  <si>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</si>
  <si>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</si>
  <si>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</si>
  <si>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</si>
  <si>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</si>
  <si>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</si>
  <si>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</si>
  <si>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</si>
  <si>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</si>
  <si>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</si>
  <si>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</si>
  <si>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</si>
  <si>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</si>
  <si>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</si>
  <si>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</si>
  <si>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</si>
  <si>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</si>
  <si>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</si>
  <si>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</si>
  <si>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</si>
  <si>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</si>
  <si>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</si>
  <si>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</si>
  <si>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</si>
  <si>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</si>
  <si>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</si>
  <si>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</si>
  <si>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</si>
  <si>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</si>
  <si>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</si>
  <si>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</si>
  <si>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</si>
  <si>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</si>
  <si>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</si>
  <si>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</si>
  <si>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</si>
  <si>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</si>
  <si>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</si>
  <si>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</si>
  <si>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</si>
  <si>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</si>
  <si>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</si>
  <si>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</si>
  <si>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</si>
  <si>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</si>
  <si>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</si>
  <si>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</si>
  <si>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</si>
  <si>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</si>
  <si>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</si>
  <si>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</si>
  <si>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</si>
  <si>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</si>
  <si>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</si>
  <si>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</si>
  <si>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</si>
  <si>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</si>
  <si>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</si>
  <si>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</si>
  <si>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</si>
  <si>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</si>
  <si>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</si>
  <si>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</si>
  <si>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</si>
  <si>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</si>
  <si>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</si>
  <si>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</si>
  <si>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</si>
  <si>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</si>
  <si>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</si>
  <si>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</si>
  <si>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</si>
  <si>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</si>
  <si>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</si>
  <si>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</si>
  <si>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</si>
  <si>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</si>
  <si>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</si>
  <si>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</si>
  <si>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</si>
  <si>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</si>
  <si>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</si>
  <si>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</si>
  <si>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</si>
  <si>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</si>
  <si>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</si>
  <si>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</si>
  <si>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</si>
  <si>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</si>
  <si>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</si>
  <si>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</si>
  <si>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</si>
  <si>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</si>
  <si>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</si>
  <si>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</si>
  <si>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</si>
  <si>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</si>
  <si>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</si>
  <si>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</si>
  <si>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</si>
  <si>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</si>
  <si>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</si>
  <si>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</si>
  <si>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</si>
  <si>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</si>
  <si>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</si>
  <si>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</si>
  <si>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</si>
  <si>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</si>
  <si>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</si>
  <si>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</si>
  <si>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</si>
  <si>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</si>
  <si>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</si>
  <si>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</si>
  <si>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</si>
  <si>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</si>
  <si>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</si>
  <si>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交通</t>
    <phoneticPr fontId="5"/>
  </si>
  <si>
    <t>被保険者数(人)</t>
  </si>
  <si>
    <t>　繰出金</t>
    <phoneticPr fontId="5"/>
  </si>
  <si>
    <t>宅地造成</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</si>
  <si>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</si>
  <si>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</si>
  <si>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</si>
  <si>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</si>
  <si>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</si>
  <si>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</si>
  <si>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</si>
  <si>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</si>
  <si>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</si>
  <si>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</si>
  <si>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</si>
  <si>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</si>
  <si>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</si>
  <si>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</si>
  <si>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</si>
  <si>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</si>
  <si>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</si>
  <si>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</si>
  <si>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</si>
  <si>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</si>
  <si>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</si>
  <si>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</si>
  <si>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福岡県北九州市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</si>
  <si>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</si>
  <si>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</si>
  <si>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</si>
  <si>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</si>
  <si>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</si>
  <si>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</si>
  <si>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</si>
  <si>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</si>
  <si>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</si>
  <si>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</si>
  <si>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</si>
  <si>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</si>
  <si>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</si>
  <si>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</si>
  <si>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</si>
  <si>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</si>
  <si>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</si>
  <si>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</si>
  <si>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</si>
  <si>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</si>
  <si>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土地区画整理特別会計</t>
    <phoneticPr fontId="5"/>
  </si>
  <si>
    <t>土地区画整理事業清算特別会計</t>
    <phoneticPr fontId="5"/>
  </si>
  <si>
    <t>公債償還特別会計</t>
    <phoneticPr fontId="5"/>
  </si>
  <si>
    <t>-</t>
    <phoneticPr fontId="5"/>
  </si>
  <si>
    <t>住宅新築資金貸付特別会計</t>
    <phoneticPr fontId="5"/>
  </si>
  <si>
    <t>土地取得特別会計</t>
    <phoneticPr fontId="5"/>
  </si>
  <si>
    <t>-</t>
    <phoneticPr fontId="5"/>
  </si>
  <si>
    <t>母子父子寡婦福祉資金特別会計</t>
    <phoneticPr fontId="5"/>
  </si>
  <si>
    <t>臨海部産業用地貸付特別会計</t>
    <phoneticPr fontId="5"/>
  </si>
  <si>
    <t>-</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</si>
  <si>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</si>
  <si>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</si>
  <si>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</si>
  <si>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</si>
  <si>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</si>
  <si>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</si>
  <si>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</si>
  <si>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</si>
  <si>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</si>
  <si>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</si>
  <si>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</si>
  <si>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</si>
  <si>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</si>
  <si>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</si>
  <si>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</si>
  <si>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</si>
  <si>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</si>
  <si>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駐車場特別会計</t>
    <phoneticPr fontId="5"/>
  </si>
  <si>
    <t>競輪、競艇特別会計</t>
    <phoneticPr fontId="5"/>
  </si>
  <si>
    <t>上水道事業会計</t>
    <phoneticPr fontId="5"/>
  </si>
  <si>
    <t>法適用企業</t>
    <phoneticPr fontId="5"/>
  </si>
  <si>
    <t>工業用水道事業会計</t>
    <phoneticPr fontId="5"/>
  </si>
  <si>
    <t>法適用企業</t>
    <phoneticPr fontId="5"/>
  </si>
  <si>
    <t>交通事業会計</t>
    <phoneticPr fontId="5"/>
  </si>
  <si>
    <t>法適用企業</t>
    <phoneticPr fontId="5"/>
  </si>
  <si>
    <t>病院事業会計</t>
    <phoneticPr fontId="5"/>
  </si>
  <si>
    <t>下水道事業会計</t>
    <phoneticPr fontId="5"/>
  </si>
  <si>
    <t>食肉センター特別会計</t>
    <phoneticPr fontId="5"/>
  </si>
  <si>
    <t>法非適用企業</t>
    <phoneticPr fontId="5"/>
  </si>
  <si>
    <t>卸売市場特別会計</t>
    <phoneticPr fontId="5"/>
  </si>
  <si>
    <t>法非適用企業</t>
    <phoneticPr fontId="5"/>
  </si>
  <si>
    <t>渡船特別会計</t>
    <phoneticPr fontId="5"/>
  </si>
  <si>
    <t>漁業集落排水特別会計</t>
    <phoneticPr fontId="5"/>
  </si>
  <si>
    <t>法非適用企業</t>
    <phoneticPr fontId="5"/>
  </si>
  <si>
    <t>港湾整備特別会計</t>
    <phoneticPr fontId="5"/>
  </si>
  <si>
    <t>法非適用企業</t>
    <phoneticPr fontId="5"/>
  </si>
  <si>
    <t>市民太陽光発電所特別会計</t>
    <phoneticPr fontId="5"/>
  </si>
  <si>
    <t>法非適用企業</t>
    <phoneticPr fontId="5"/>
  </si>
  <si>
    <t>産業用地整備特別会計</t>
    <phoneticPr fontId="5"/>
  </si>
  <si>
    <t>-</t>
    <phoneticPr fontId="5"/>
  </si>
  <si>
    <t>空港関連用地整備特別会計</t>
    <phoneticPr fontId="5"/>
  </si>
  <si>
    <t>学術研究都市土地区画整理特別会計</t>
    <phoneticPr fontId="5"/>
  </si>
  <si>
    <t>-</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</si>
  <si>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</si>
  <si>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</si>
  <si>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</si>
  <si>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</si>
  <si>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</si>
  <si>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</si>
  <si>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</si>
  <si>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</si>
  <si>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</si>
  <si>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</si>
  <si>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</si>
  <si>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</si>
  <si>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</si>
  <si>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</si>
  <si>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</si>
  <si>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</si>
  <si>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</si>
  <si>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</si>
  <si>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</si>
  <si>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</si>
  <si>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</si>
  <si>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</si>
  <si>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</si>
  <si>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</si>
  <si>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</si>
  <si>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</si>
  <si>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</si>
  <si>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</si>
  <si>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</si>
  <si>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</si>
  <si>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</si>
  <si>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</si>
  <si>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</si>
  <si>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</si>
  <si>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</si>
  <si>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</si>
  <si>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</si>
  <si>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</si>
  <si>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</si>
  <si>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</si>
  <si>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</si>
  <si>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</si>
  <si>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</si>
  <si>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</si>
  <si>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</si>
  <si>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</si>
  <si>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</si>
  <si>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</si>
  <si>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</si>
  <si>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</si>
  <si>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</si>
  <si>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</si>
  <si>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</si>
  <si>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</si>
  <si>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</si>
  <si>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</si>
  <si>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</si>
  <si>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</si>
  <si>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</si>
  <si>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</si>
  <si>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</si>
  <si>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</si>
  <si>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</si>
  <si>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</si>
  <si>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学術研究都市土地区画整理特別会計</t>
    <phoneticPr fontId="5"/>
  </si>
  <si>
    <t>(Ｆ)</t>
    <phoneticPr fontId="5"/>
  </si>
  <si>
    <t>食肉センター特別会計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</si>
  <si>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</si>
  <si>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</si>
  <si>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</si>
  <si>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</si>
  <si>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</si>
  <si>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</si>
  <si>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</si>
  <si>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</si>
  <si>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</si>
  <si>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</si>
  <si>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</si>
  <si>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</si>
  <si>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t>
    <phoneticPr fontId="5"/>
  </si>
  <si>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</si>
  <si>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</si>
  <si>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</si>
  <si>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</si>
  <si>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</si>
  <si>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</si>
  <si>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</si>
  <si>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</si>
  <si>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</si>
  <si>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t>
    <phoneticPr fontId="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</si>
  <si>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</si>
  <si>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</si>
  <si>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</si>
  <si>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</si>
  <si>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</si>
  <si>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</si>
  <si>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</si>
  <si>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</si>
  <si>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</si>
  <si>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</si>
  <si>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</si>
  <si>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</si>
  <si>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</si>
  <si>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</si>
  <si>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</si>
  <si>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</si>
  <si>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</si>
  <si>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</si>
  <si>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</si>
  <si>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</si>
  <si>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</si>
  <si>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</si>
  <si>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</si>
  <si>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</si>
  <si>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</si>
  <si>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</si>
  <si>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</si>
  <si>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</si>
  <si>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</si>
  <si>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</si>
  <si>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</si>
  <si>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</si>
  <si>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</si>
  <si>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</si>
  <si>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</si>
  <si>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</si>
  <si>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</si>
  <si>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</si>
  <si>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</si>
  <si>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</si>
  <si>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</si>
  <si>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</si>
  <si>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</si>
  <si>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</si>
  <si>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</si>
  <si>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</si>
  <si>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</si>
  <si>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</si>
  <si>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</si>
  <si>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</si>
  <si>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</si>
  <si>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</si>
  <si>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</si>
  <si>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</si>
  <si>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</si>
  <si>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</si>
  <si>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</si>
  <si>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</si>
  <si>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</si>
  <si>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</si>
  <si>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</si>
  <si>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</si>
  <si>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</si>
  <si>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</si>
  <si>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</si>
  <si>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</si>
  <si>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</si>
  <si>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</si>
  <si>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</si>
  <si>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</si>
  <si>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</si>
  <si>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</si>
  <si>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1.03</t>
  </si>
  <si>
    <t>国民健康保険特別会計</t>
  </si>
  <si>
    <t>上水道事業会計</t>
  </si>
  <si>
    <t>競輪、競艇特別会計</t>
  </si>
  <si>
    <t>下水道事業会計</t>
  </si>
  <si>
    <t>介護保険特別会計</t>
  </si>
  <si>
    <t>病院事業会計</t>
  </si>
  <si>
    <t>工業用水道事業会計</t>
  </si>
  <si>
    <t>一般会計</t>
  </si>
  <si>
    <t>その他会計（赤字）</t>
  </si>
  <si>
    <t>その他会計（黒字）</t>
  </si>
  <si>
    <t>福岡県自治振興組合</t>
  </si>
  <si>
    <t>直方市・北九州市岡森用水組合</t>
  </si>
  <si>
    <t>福岡県後期高齢者医療広域連合</t>
  </si>
  <si>
    <t>○</t>
  </si>
  <si>
    <t>北九州市道路公社</t>
  </si>
  <si>
    <t>北九州市住宅供給公社</t>
  </si>
  <si>
    <t>福岡北九州高速道路公社</t>
  </si>
  <si>
    <t>公立大学法人　北九州市立大学</t>
  </si>
  <si>
    <t>公益財団法人　北九州産業学術推進機構</t>
  </si>
  <si>
    <t>公益財団法人　北九州国際交流協会</t>
  </si>
  <si>
    <t>公益財団法人　北九州市どうぶつ公園協会</t>
  </si>
  <si>
    <t>公益財団法人　北九州市学校給食協会</t>
  </si>
  <si>
    <t>公益財団法人　北九州市芸術文化振興財団</t>
  </si>
  <si>
    <t>公益財団法人　アジア女性交流・研究フォーラム</t>
  </si>
  <si>
    <t>公益財団法人　アジア成長研究所</t>
  </si>
  <si>
    <t>公益財団法人　北九州観光コンベンション協会</t>
  </si>
  <si>
    <t>公益財団法人　九州ヒューマンメディア創造センター</t>
  </si>
  <si>
    <t>公益財団法人　北九州国際技術協力協会</t>
  </si>
  <si>
    <t>公益財団法人　北九州市環境整備協会</t>
  </si>
  <si>
    <t>公益財団法人　福岡県豊前海漁業振興基金</t>
  </si>
  <si>
    <t>公益財団法人　福岡県暴力追放運動推進センター</t>
  </si>
  <si>
    <t>北九州高速鉄道株式会社</t>
  </si>
  <si>
    <t>皿倉登山鉄道株式会社</t>
  </si>
  <si>
    <t>北九州埠頭株式会社</t>
  </si>
  <si>
    <t>ひびき灘開発株式会社</t>
  </si>
  <si>
    <t>北九州貨物鉄道施設保有株式会社</t>
  </si>
  <si>
    <t>北九州エアターミナル株式会社</t>
  </si>
  <si>
    <t>株式会社　北九州輸入促進センター</t>
  </si>
  <si>
    <t>株式会社　北九州テクノセンター</t>
  </si>
  <si>
    <t>北九州ウォーターサービス</t>
  </si>
  <si>
    <t>北九州紫川開発株式会社</t>
  </si>
  <si>
    <t>都市高速鉄道等整備基金</t>
  </si>
  <si>
    <t>地域福祉振興基金</t>
  </si>
  <si>
    <t>環境保全基金</t>
  </si>
  <si>
    <t>農業用施設維持管理基金</t>
  </si>
  <si>
    <t>中小企業技術開発振興基金</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</si>
  <si>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</si>
  <si>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</si>
  <si>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</si>
  <si>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と有形固定資産減価償却率は、両方とも類似団体平均を上回っている状況であり、老朽化施設を多く持っている一方、老朽化対策にかけられる経費が少ないことを表しています。行財政改革大綱及び公共施設マネジメント実行計画に基づき、財政負担を抑えつつ、老朽化施設への対応をしていきます。
　また、将来負担比率が低下している一方、有形固定資産減価償却率が上昇している現象については、他の類似団体にも言えることですが、県費負担教職員の給与負担等の権限移譲に伴い、標準財政規模が増加したことによる将来負担比率が低下したものであり、一時的なものと考えられます。将来負担比率と有形固定資産減価償却率の推移については、平成30年度決算の状況をみて、その分析を今後の公共施設マネジメントの取り組みに生かしていく予定です。</t>
    <rPh sb="1" eb="3">
      <t>ショウライ</t>
    </rPh>
    <rPh sb="3" eb="5">
      <t>フタン</t>
    </rPh>
    <rPh sb="5" eb="7">
      <t>ヒリツ</t>
    </rPh>
    <rPh sb="8" eb="10">
      <t>ユウケイ</t>
    </rPh>
    <rPh sb="10" eb="12">
      <t>コテイ</t>
    </rPh>
    <rPh sb="12" eb="14">
      <t>シサン</t>
    </rPh>
    <rPh sb="14" eb="16">
      <t>ゲンカ</t>
    </rPh>
    <rPh sb="16" eb="18">
      <t>ショウキャク</t>
    </rPh>
    <rPh sb="18" eb="19">
      <t>リツ</t>
    </rPh>
    <rPh sb="21" eb="23">
      <t>リョウホウ</t>
    </rPh>
    <rPh sb="25" eb="27">
      <t>ルイジ</t>
    </rPh>
    <rPh sb="27" eb="29">
      <t>ダンタイ</t>
    </rPh>
    <rPh sb="29" eb="31">
      <t>ヘイキン</t>
    </rPh>
    <rPh sb="32" eb="34">
      <t>ウワマワ</t>
    </rPh>
    <rPh sb="38" eb="40">
      <t>ジョウキョウ</t>
    </rPh>
    <rPh sb="44" eb="47">
      <t>ロウキュウカ</t>
    </rPh>
    <rPh sb="47" eb="49">
      <t>シセツ</t>
    </rPh>
    <rPh sb="50" eb="51">
      <t>オオ</t>
    </rPh>
    <rPh sb="52" eb="53">
      <t>モ</t>
    </rPh>
    <rPh sb="57" eb="59">
      <t>イッポウ</t>
    </rPh>
    <rPh sb="60" eb="63">
      <t>ロウキュウカ</t>
    </rPh>
    <rPh sb="63" eb="65">
      <t>タイサク</t>
    </rPh>
    <rPh sb="71" eb="73">
      <t>ケイヒ</t>
    </rPh>
    <rPh sb="74" eb="75">
      <t>スク</t>
    </rPh>
    <rPh sb="80" eb="81">
      <t>アラワ</t>
    </rPh>
    <rPh sb="111" eb="112">
      <t>モト</t>
    </rPh>
    <rPh sb="115" eb="117">
      <t>ザイセイ</t>
    </rPh>
    <rPh sb="117" eb="119">
      <t>フタン</t>
    </rPh>
    <rPh sb="120" eb="121">
      <t>オサ</t>
    </rPh>
    <rPh sb="125" eb="128">
      <t>ロウキュウカ</t>
    </rPh>
    <rPh sb="128" eb="130">
      <t>シセツ</t>
    </rPh>
    <rPh sb="132" eb="134">
      <t>タイオウ</t>
    </rPh>
    <rPh sb="147" eb="149">
      <t>ショウライ</t>
    </rPh>
    <rPh sb="149" eb="151">
      <t>フタン</t>
    </rPh>
    <rPh sb="151" eb="153">
      <t>ヒリツ</t>
    </rPh>
    <rPh sb="154" eb="156">
      <t>テイカ</t>
    </rPh>
    <rPh sb="160" eb="162">
      <t>イッポウ</t>
    </rPh>
    <rPh sb="163" eb="165">
      <t>ユウケイ</t>
    </rPh>
    <rPh sb="165" eb="167">
      <t>コテイ</t>
    </rPh>
    <rPh sb="167" eb="169">
      <t>シサン</t>
    </rPh>
    <rPh sb="169" eb="171">
      <t>ゲンカ</t>
    </rPh>
    <rPh sb="171" eb="173">
      <t>ショウキャク</t>
    </rPh>
    <rPh sb="173" eb="174">
      <t>リツ</t>
    </rPh>
    <rPh sb="175" eb="177">
      <t>ジョウショウ</t>
    </rPh>
    <rPh sb="181" eb="183">
      <t>ゲンショウ</t>
    </rPh>
    <rPh sb="189" eb="190">
      <t>タ</t>
    </rPh>
    <rPh sb="191" eb="193">
      <t>ルイジ</t>
    </rPh>
    <rPh sb="193" eb="195">
      <t>ダンタイ</t>
    </rPh>
    <rPh sb="197" eb="198">
      <t>イ</t>
    </rPh>
    <rPh sb="244" eb="246">
      <t>ショウライ</t>
    </rPh>
    <rPh sb="246" eb="248">
      <t>フタン</t>
    </rPh>
    <rPh sb="248" eb="250">
      <t>ヒリツ</t>
    </rPh>
    <rPh sb="251" eb="253">
      <t>テイカ</t>
    </rPh>
    <rPh sb="261" eb="264">
      <t>イチジテキ</t>
    </rPh>
    <rPh sb="268" eb="269">
      <t>カンガ</t>
    </rPh>
    <rPh sb="275" eb="277">
      <t>ショウライ</t>
    </rPh>
    <rPh sb="277" eb="279">
      <t>フタン</t>
    </rPh>
    <rPh sb="279" eb="281">
      <t>ヒリツ</t>
    </rPh>
    <rPh sb="282" eb="284">
      <t>ユウケイ</t>
    </rPh>
    <rPh sb="284" eb="286">
      <t>コテイ</t>
    </rPh>
    <rPh sb="286" eb="288">
      <t>シサン</t>
    </rPh>
    <rPh sb="288" eb="290">
      <t>ゲンカ</t>
    </rPh>
    <rPh sb="290" eb="292">
      <t>ショウキャク</t>
    </rPh>
    <rPh sb="292" eb="293">
      <t>リツ</t>
    </rPh>
    <rPh sb="294" eb="296">
      <t>スイイ</t>
    </rPh>
    <rPh sb="311" eb="313">
      <t>ジョウキョウ</t>
    </rPh>
    <rPh sb="319" eb="321">
      <t>ブンセキ</t>
    </rPh>
    <rPh sb="322" eb="324">
      <t>コンゴ</t>
    </rPh>
    <rPh sb="325" eb="327">
      <t>コウキョウ</t>
    </rPh>
    <rPh sb="327" eb="329">
      <t>シセツ</t>
    </rPh>
    <rPh sb="336" eb="337">
      <t>ト</t>
    </rPh>
    <rPh sb="338" eb="339">
      <t>ク</t>
    </rPh>
    <rPh sb="341" eb="342">
      <t>イ</t>
    </rPh>
    <rPh sb="347" eb="349">
      <t>ヨテイ</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</si>
  <si>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</si>
  <si>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</si>
  <si>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</si>
  <si>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</si>
  <si>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</si>
  <si>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</si>
  <si>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将来負担比率は175.6％、実質公債費率は12.2％といずれも前年度と比較して改善しています。
　これは、県費負担教職員の給与負担等の権限移譲に伴い、標準財政規模が増加したことによるものであり、依然として類似団体内平均値を上回っている状況です。
　引き続き、事業の熟度や重要性を吟味した上で、施策の選択と集中により適正な管理に努めていきます。</t>
    <rPh sb="1" eb="3">
      <t>ショウライ</t>
    </rPh>
    <rPh sb="3" eb="5">
      <t>フタン</t>
    </rPh>
    <rPh sb="5" eb="7">
      <t>ヒリツ</t>
    </rPh>
    <rPh sb="15" eb="17">
      <t>ジッシツ</t>
    </rPh>
    <rPh sb="17" eb="20">
      <t>コウサイヒ</t>
    </rPh>
    <rPh sb="20" eb="21">
      <t>リツ</t>
    </rPh>
    <rPh sb="32" eb="35">
      <t>ゼンネンド</t>
    </rPh>
    <rPh sb="36" eb="38">
      <t>ヒカク</t>
    </rPh>
    <rPh sb="40" eb="42">
      <t>カイゼン</t>
    </rPh>
    <rPh sb="54" eb="56">
      <t>ケンピ</t>
    </rPh>
    <rPh sb="56" eb="58">
      <t>フタン</t>
    </rPh>
    <rPh sb="58" eb="61">
      <t>キョウショクイン</t>
    </rPh>
    <rPh sb="62" eb="64">
      <t>キュウヨ</t>
    </rPh>
    <rPh sb="64" eb="66">
      <t>フタン</t>
    </rPh>
    <rPh sb="66" eb="67">
      <t>トウ</t>
    </rPh>
    <rPh sb="68" eb="70">
      <t>ケンゲン</t>
    </rPh>
    <rPh sb="70" eb="72">
      <t>イジョウ</t>
    </rPh>
    <rPh sb="73" eb="74">
      <t>トモナ</t>
    </rPh>
    <rPh sb="76" eb="78">
      <t>ヒョウジュン</t>
    </rPh>
    <rPh sb="78" eb="80">
      <t>ザイセイ</t>
    </rPh>
    <rPh sb="80" eb="82">
      <t>キボ</t>
    </rPh>
    <rPh sb="83" eb="85">
      <t>ゾウカ</t>
    </rPh>
    <rPh sb="98" eb="100">
      <t>イゼン</t>
    </rPh>
    <rPh sb="103" eb="105">
      <t>ルイジ</t>
    </rPh>
    <rPh sb="105" eb="107">
      <t>ダンタイ</t>
    </rPh>
    <rPh sb="107" eb="108">
      <t>ウチ</t>
    </rPh>
    <rPh sb="108" eb="110">
      <t>ヘイキン</t>
    </rPh>
    <rPh sb="110" eb="111">
      <t>アタイ</t>
    </rPh>
    <rPh sb="112" eb="114">
      <t>ウワマワ</t>
    </rPh>
    <rPh sb="118" eb="120">
      <t>ジョウキョウ</t>
    </rPh>
    <rPh sb="125" eb="126">
      <t>ヒ</t>
    </rPh>
    <rPh sb="127" eb="128">
      <t>ツヅ</t>
    </rPh>
    <rPh sb="130" eb="132">
      <t>ジギョウ</t>
    </rPh>
    <rPh sb="133" eb="135">
      <t>ジュクド</t>
    </rPh>
    <rPh sb="136" eb="139">
      <t>ジュウヨウセイ</t>
    </rPh>
    <rPh sb="140" eb="142">
      <t>ギンミ</t>
    </rPh>
    <rPh sb="144" eb="145">
      <t>ウエ</t>
    </rPh>
    <rPh sb="147" eb="148">
      <t>セ</t>
    </rPh>
    <rPh sb="148" eb="149">
      <t>サク</t>
    </rPh>
    <rPh sb="150" eb="152">
      <t>センタク</t>
    </rPh>
    <rPh sb="153" eb="155">
      <t>シュウチュウ</t>
    </rPh>
    <rPh sb="158" eb="160">
      <t>テキセイ</t>
    </rPh>
    <rPh sb="161" eb="163">
      <t>カンリ</t>
    </rPh>
    <rPh sb="164" eb="165">
      <t>ツト</t>
    </rPh>
    <phoneticPr fontId="5"/>
  </si>
  <si>
    <t>実質公債費比率</t>
    <phoneticPr fontId="5"/>
  </si>
  <si>
    <t xml:space="preserve"> </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</si>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</sst>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300">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20"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50848</c:v>
                </c:pt>
                <c:pt idx="1">
                  <c:v>53572</c:v>
                </c:pt>
                <c:pt idx="2">
                  <c:v>51898</c:v>
                </c:pt>
                <c:pt idx="3">
                  <c:v>51684</c:v>
                </c:pt>
                <c:pt idx="4">
                  <c:v>52897</c:v>
                </c:pt>
              </c:numCache>
            </c:numRef>
          </c:val>
          <c:smooth val="0"/>
          <c:extLst>
            <c:ext xmlns:c16="http://schemas.microsoft.com/office/drawing/2014/chart" uri="{C3380CC4-5D6E-409C-BE32-E72D297353CC}">
              <c16:uniqueId val="{00000000-DCA8-4938-B461-8986BDFE500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68591</c:v>
                </c:pt>
                <c:pt idx="1">
                  <c:v>74417</c:v>
                </c:pt>
                <c:pt idx="2">
                  <c:v>69027</c:v>
                </c:pt>
                <c:pt idx="3">
                  <c:v>77991</c:v>
                </c:pt>
                <c:pt idx="4">
                  <c:v>70113</c:v>
                </c:pt>
              </c:numCache>
            </c:numRef>
          </c:val>
          <c:smooth val="0"/>
          <c:extLst>
            <c:ext xmlns:c16="http://schemas.microsoft.com/office/drawing/2014/chart" uri="{C3380CC4-5D6E-409C-BE32-E72D297353CC}">
              <c16:uniqueId val="{00000001-DCA8-4938-B461-8986BDFE500B}"/>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0.87</c:v>
                </c:pt>
                <c:pt idx="1">
                  <c:v>0.93</c:v>
                </c:pt>
                <c:pt idx="2">
                  <c:v>0.75</c:v>
                </c:pt>
                <c:pt idx="3">
                  <c:v>0.62</c:v>
                </c:pt>
                <c:pt idx="4">
                  <c:v>0.76</c:v>
                </c:pt>
              </c:numCache>
            </c:numRef>
          </c:val>
          <c:extLst>
            <c:ext xmlns:c16="http://schemas.microsoft.com/office/drawing/2014/chart" uri="{C3380CC4-5D6E-409C-BE32-E72D297353CC}">
              <c16:uniqueId val="{00000000-6438-41F6-BD9C-F1D76B52FBF2}"/>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3.76</c:v>
                </c:pt>
                <c:pt idx="1">
                  <c:v>4.0599999999999996</c:v>
                </c:pt>
                <c:pt idx="2">
                  <c:v>4.8099999999999996</c:v>
                </c:pt>
                <c:pt idx="3">
                  <c:v>3.97</c:v>
                </c:pt>
                <c:pt idx="4">
                  <c:v>3.47</c:v>
                </c:pt>
              </c:numCache>
            </c:numRef>
          </c:val>
          <c:extLst>
            <c:ext xmlns:c16="http://schemas.microsoft.com/office/drawing/2014/chart" uri="{C3380CC4-5D6E-409C-BE32-E72D297353CC}">
              <c16:uniqueId val="{00000001-6438-41F6-BD9C-F1D76B52FBF2}"/>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0.39</c:v>
                </c:pt>
                <c:pt idx="1">
                  <c:v>0.35</c:v>
                </c:pt>
                <c:pt idx="2">
                  <c:v>0.56000000000000005</c:v>
                </c:pt>
                <c:pt idx="3">
                  <c:v>-1.03</c:v>
                </c:pt>
                <c:pt idx="4">
                  <c:v>0.19</c:v>
                </c:pt>
              </c:numCache>
            </c:numRef>
          </c:val>
          <c:smooth val="0"/>
          <c:extLst>
            <c:ext xmlns:c16="http://schemas.microsoft.com/office/drawing/2014/chart" uri="{C3380CC4-5D6E-409C-BE32-E72D297353CC}">
              <c16:uniqueId val="{00000002-6438-41F6-BD9C-F1D76B52FBF2}"/>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#N/A</c:v>
                </c:pt>
                <c:pt idx="1">
                  <c:v>2.54</c:v>
                </c:pt>
                <c:pt idx="2">
                  <c:v>#N/A</c:v>
                </c:pt>
                <c:pt idx="3">
                  <c:v>2.79</c:v>
                </c:pt>
                <c:pt idx="4">
                  <c:v>#N/A</c:v>
                </c:pt>
                <c:pt idx="5">
                  <c:v>3.03</c:v>
                </c:pt>
                <c:pt idx="6">
                  <c:v>#N/A</c:v>
                </c:pt>
                <c:pt idx="7">
                  <c:v>1.79</c:v>
                </c:pt>
                <c:pt idx="8">
                  <c:v>#N/A</c:v>
                </c:pt>
                <c:pt idx="9">
                  <c:v>1.72</c:v>
                </c:pt>
              </c:numCache>
            </c:numRef>
          </c:val>
          <c:extLst>
            <c:ext xmlns:c16="http://schemas.microsoft.com/office/drawing/2014/chart" uri="{C3380CC4-5D6E-409C-BE32-E72D297353CC}">
              <c16:uniqueId val="{00000000-123A-42C6-B6BD-D9615ED588C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123A-42C6-B6BD-D9615ED588C0}"/>
            </c:ext>
          </c:extLst>
        </c:ser>
        <c:ser>
          <c:idx val="2"/>
          <c:order val="2"/>
          <c:tx>
            <c:strRef>
              <c:f>データシート!$A$29</c:f>
              <c:strCache>
                <c:ptCount val="1"/>
                <c:pt idx="0">
                  <c:v>一般会計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0.56000000000000005</c:v>
                </c:pt>
                <c:pt idx="2">
                  <c:v>#N/A</c:v>
                </c:pt>
                <c:pt idx="3">
                  <c:v>0.65</c:v>
                </c:pt>
                <c:pt idx="4">
                  <c:v>#N/A</c:v>
                </c:pt>
                <c:pt idx="5">
                  <c:v>0.56000000000000005</c:v>
                </c:pt>
                <c:pt idx="6">
                  <c:v>#N/A</c:v>
                </c:pt>
                <c:pt idx="7">
                  <c:v>0.51</c:v>
                </c:pt>
                <c:pt idx="8">
                  <c:v>#N/A</c:v>
                </c:pt>
                <c:pt idx="9">
                  <c:v>0.6</c:v>
                </c:pt>
              </c:numCache>
            </c:numRef>
          </c:val>
          <c:extLst>
            <c:ext xmlns:c16="http://schemas.microsoft.com/office/drawing/2014/chart" uri="{C3380CC4-5D6E-409C-BE32-E72D297353CC}">
              <c16:uniqueId val="{00000002-123A-42C6-B6BD-D9615ED588C0}"/>
            </c:ext>
          </c:extLst>
        </c:ser>
        <c:ser>
          <c:idx val="3"/>
          <c:order val="3"/>
          <c:tx>
            <c:strRef>
              <c:f>データシート!$A$30</c:f>
              <c:strCache>
                <c:ptCount val="1"/>
                <c:pt idx="0">
                  <c:v>工業用水道事業会計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0.68</c:v>
                </c:pt>
                <c:pt idx="2">
                  <c:v>#N/A</c:v>
                </c:pt>
                <c:pt idx="3">
                  <c:v>0.69</c:v>
                </c:pt>
                <c:pt idx="4">
                  <c:v>#N/A</c:v>
                </c:pt>
                <c:pt idx="5">
                  <c:v>0.7</c:v>
                </c:pt>
                <c:pt idx="6">
                  <c:v>#N/A</c:v>
                </c:pt>
                <c:pt idx="7">
                  <c:v>0.72</c:v>
                </c:pt>
                <c:pt idx="8">
                  <c:v>#N/A</c:v>
                </c:pt>
                <c:pt idx="9">
                  <c:v>0.63</c:v>
                </c:pt>
              </c:numCache>
            </c:numRef>
          </c:val>
          <c:extLst>
            <c:ext xmlns:c16="http://schemas.microsoft.com/office/drawing/2014/chart" uri="{C3380CC4-5D6E-409C-BE32-E72D297353CC}">
              <c16:uniqueId val="{00000003-123A-42C6-B6BD-D9615ED588C0}"/>
            </c:ext>
          </c:extLst>
        </c:ser>
        <c:ser>
          <c:idx val="4"/>
          <c:order val="4"/>
          <c:tx>
            <c:strRef>
              <c:f>データシート!$A$31</c:f>
              <c:strCache>
                <c:ptCount val="1"/>
                <c:pt idx="0">
                  <c:v>病院事業会計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1.41</c:v>
                </c:pt>
                <c:pt idx="2">
                  <c:v>#N/A</c:v>
                </c:pt>
                <c:pt idx="3">
                  <c:v>1.71</c:v>
                </c:pt>
                <c:pt idx="4">
                  <c:v>#N/A</c:v>
                </c:pt>
                <c:pt idx="5">
                  <c:v>1.48</c:v>
                </c:pt>
                <c:pt idx="6">
                  <c:v>#N/A</c:v>
                </c:pt>
                <c:pt idx="7">
                  <c:v>1.36</c:v>
                </c:pt>
                <c:pt idx="8">
                  <c:v>#N/A</c:v>
                </c:pt>
                <c:pt idx="9">
                  <c:v>0.81</c:v>
                </c:pt>
              </c:numCache>
            </c:numRef>
          </c:val>
          <c:extLst>
            <c:ext xmlns:c16="http://schemas.microsoft.com/office/drawing/2014/chart" uri="{C3380CC4-5D6E-409C-BE32-E72D297353CC}">
              <c16:uniqueId val="{00000004-123A-42C6-B6BD-D9615ED588C0}"/>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0.82</c:v>
                </c:pt>
                <c:pt idx="2">
                  <c:v>#N/A</c:v>
                </c:pt>
                <c:pt idx="3">
                  <c:v>1.1200000000000001</c:v>
                </c:pt>
                <c:pt idx="4">
                  <c:v>#N/A</c:v>
                </c:pt>
                <c:pt idx="5">
                  <c:v>1.06</c:v>
                </c:pt>
                <c:pt idx="6">
                  <c:v>#N/A</c:v>
                </c:pt>
                <c:pt idx="7">
                  <c:v>1.07</c:v>
                </c:pt>
                <c:pt idx="8">
                  <c:v>#N/A</c:v>
                </c:pt>
                <c:pt idx="9">
                  <c:v>0.9</c:v>
                </c:pt>
              </c:numCache>
            </c:numRef>
          </c:val>
          <c:extLst>
            <c:ext xmlns:c16="http://schemas.microsoft.com/office/drawing/2014/chart" uri="{C3380CC4-5D6E-409C-BE32-E72D297353CC}">
              <c16:uniqueId val="{00000005-123A-42C6-B6BD-D9615ED588C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1.18</c:v>
                </c:pt>
                <c:pt idx="2">
                  <c:v>#N/A</c:v>
                </c:pt>
                <c:pt idx="3">
                  <c:v>1.1499999999999999</c:v>
                </c:pt>
                <c:pt idx="4">
                  <c:v>#N/A</c:v>
                </c:pt>
                <c:pt idx="5">
                  <c:v>1.24</c:v>
                </c:pt>
                <c:pt idx="6">
                  <c:v>#N/A</c:v>
                </c:pt>
                <c:pt idx="7">
                  <c:v>1.19</c:v>
                </c:pt>
                <c:pt idx="8">
                  <c:v>#N/A</c:v>
                </c:pt>
                <c:pt idx="9">
                  <c:v>0.91</c:v>
                </c:pt>
              </c:numCache>
            </c:numRef>
          </c:val>
          <c:extLst>
            <c:ext xmlns:c16="http://schemas.microsoft.com/office/drawing/2014/chart" uri="{C3380CC4-5D6E-409C-BE32-E72D297353CC}">
              <c16:uniqueId val="{00000006-123A-42C6-B6BD-D9615ED588C0}"/>
            </c:ext>
          </c:extLst>
        </c:ser>
        <c:ser>
          <c:idx val="7"/>
          <c:order val="7"/>
          <c:tx>
            <c:strRef>
              <c:f>データシート!$A$34</c:f>
              <c:strCache>
                <c:ptCount val="1"/>
                <c:pt idx="0">
                  <c:v>競輪、競艇特別会計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0.28999999999999998</c:v>
                </c:pt>
                <c:pt idx="2">
                  <c:v>#N/A</c:v>
                </c:pt>
                <c:pt idx="3">
                  <c:v>0.18</c:v>
                </c:pt>
                <c:pt idx="4">
                  <c:v>#N/A</c:v>
                </c:pt>
                <c:pt idx="5">
                  <c:v>0.02</c:v>
                </c:pt>
                <c:pt idx="6">
                  <c:v>#N/A</c:v>
                </c:pt>
                <c:pt idx="7">
                  <c:v>0.98</c:v>
                </c:pt>
                <c:pt idx="8">
                  <c:v>#N/A</c:v>
                </c:pt>
                <c:pt idx="9">
                  <c:v>0.92</c:v>
                </c:pt>
              </c:numCache>
            </c:numRef>
          </c:val>
          <c:extLst>
            <c:ext xmlns:c16="http://schemas.microsoft.com/office/drawing/2014/chart" uri="{C3380CC4-5D6E-409C-BE32-E72D297353CC}">
              <c16:uniqueId val="{00000007-123A-42C6-B6BD-D9615ED588C0}"/>
            </c:ext>
          </c:extLst>
        </c:ser>
        <c:ser>
          <c:idx val="8"/>
          <c:order val="8"/>
          <c:tx>
            <c:strRef>
              <c:f>データシート!$A$35</c:f>
              <c:strCache>
                <c:ptCount val="1"/>
                <c:pt idx="0">
                  <c:v>上水道事業会計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1.91</c:v>
                </c:pt>
                <c:pt idx="2">
                  <c:v>#N/A</c:v>
                </c:pt>
                <c:pt idx="3">
                  <c:v>2.02</c:v>
                </c:pt>
                <c:pt idx="4">
                  <c:v>#N/A</c:v>
                </c:pt>
                <c:pt idx="5">
                  <c:v>2.11</c:v>
                </c:pt>
                <c:pt idx="6">
                  <c:v>#N/A</c:v>
                </c:pt>
                <c:pt idx="7">
                  <c:v>2.27</c:v>
                </c:pt>
                <c:pt idx="8">
                  <c:v>#N/A</c:v>
                </c:pt>
                <c:pt idx="9">
                  <c:v>2.04</c:v>
                </c:pt>
              </c:numCache>
            </c:numRef>
          </c:val>
          <c:extLst>
            <c:ext xmlns:c16="http://schemas.microsoft.com/office/drawing/2014/chart" uri="{C3380CC4-5D6E-409C-BE32-E72D297353CC}">
              <c16:uniqueId val="{00000008-123A-42C6-B6BD-D9615ED588C0}"/>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0.45</c:v>
                </c:pt>
                <c:pt idx="2">
                  <c:v>#N/A</c:v>
                </c:pt>
                <c:pt idx="3">
                  <c:v>0.38</c:v>
                </c:pt>
                <c:pt idx="4">
                  <c:v>#N/A</c:v>
                </c:pt>
                <c:pt idx="5">
                  <c:v>0.15</c:v>
                </c:pt>
                <c:pt idx="6">
                  <c:v>#N/A</c:v>
                </c:pt>
                <c:pt idx="7">
                  <c:v>1.52</c:v>
                </c:pt>
                <c:pt idx="8">
                  <c:v>#N/A</c:v>
                </c:pt>
                <c:pt idx="9">
                  <c:v>2.11</c:v>
                </c:pt>
              </c:numCache>
            </c:numRef>
          </c:val>
          <c:extLst>
            <c:ext xmlns:c16="http://schemas.microsoft.com/office/drawing/2014/chart" uri="{C3380CC4-5D6E-409C-BE32-E72D297353CC}">
              <c16:uniqueId val="{00000009-123A-42C6-B6BD-D9615ED588C0}"/>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62159</c:v>
                </c:pt>
                <c:pt idx="5">
                  <c:v>61822</c:v>
                </c:pt>
                <c:pt idx="8">
                  <c:v>59221</c:v>
                </c:pt>
                <c:pt idx="11">
                  <c:v>57945</c:v>
                </c:pt>
                <c:pt idx="14">
                  <c:v>58309</c:v>
                </c:pt>
              </c:numCache>
            </c:numRef>
          </c:val>
          <c:extLst>
            <c:ext xmlns:c16="http://schemas.microsoft.com/office/drawing/2014/chart" uri="{C3380CC4-5D6E-409C-BE32-E72D297353CC}">
              <c16:uniqueId val="{00000000-39A7-4F81-AE72-AF87E5D7F92B}"/>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48</c:v>
                </c:pt>
                <c:pt idx="3">
                  <c:v>47</c:v>
                </c:pt>
                <c:pt idx="6">
                  <c:v>5</c:v>
                </c:pt>
                <c:pt idx="9">
                  <c:v>6</c:v>
                </c:pt>
                <c:pt idx="12">
                  <c:v>7</c:v>
                </c:pt>
              </c:numCache>
            </c:numRef>
          </c:val>
          <c:extLst>
            <c:ext xmlns:c16="http://schemas.microsoft.com/office/drawing/2014/chart" uri="{C3380CC4-5D6E-409C-BE32-E72D297353CC}">
              <c16:uniqueId val="{00000001-39A7-4F81-AE72-AF87E5D7F92B}"/>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447</c:v>
                </c:pt>
                <c:pt idx="3">
                  <c:v>447</c:v>
                </c:pt>
                <c:pt idx="6">
                  <c:v>448</c:v>
                </c:pt>
                <c:pt idx="9">
                  <c:v>211</c:v>
                </c:pt>
                <c:pt idx="12">
                  <c:v>211</c:v>
                </c:pt>
              </c:numCache>
            </c:numRef>
          </c:val>
          <c:extLst>
            <c:ext xmlns:c16="http://schemas.microsoft.com/office/drawing/2014/chart" uri="{C3380CC4-5D6E-409C-BE32-E72D297353CC}">
              <c16:uniqueId val="{00000002-39A7-4F81-AE72-AF87E5D7F92B}"/>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39A7-4F81-AE72-AF87E5D7F92B}"/>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8372</c:v>
                </c:pt>
                <c:pt idx="3">
                  <c:v>7580</c:v>
                </c:pt>
                <c:pt idx="6">
                  <c:v>7297</c:v>
                </c:pt>
                <c:pt idx="9">
                  <c:v>7231</c:v>
                </c:pt>
                <c:pt idx="12">
                  <c:v>6917</c:v>
                </c:pt>
              </c:numCache>
            </c:numRef>
          </c:val>
          <c:extLst>
            <c:ext xmlns:c16="http://schemas.microsoft.com/office/drawing/2014/chart" uri="{C3380CC4-5D6E-409C-BE32-E72D297353CC}">
              <c16:uniqueId val="{00000004-39A7-4F81-AE72-AF87E5D7F92B}"/>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30279</c:v>
                </c:pt>
                <c:pt idx="3">
                  <c:v>32151</c:v>
                </c:pt>
                <c:pt idx="6">
                  <c:v>33484</c:v>
                </c:pt>
                <c:pt idx="9">
                  <c:v>34660</c:v>
                </c:pt>
                <c:pt idx="12">
                  <c:v>34927</c:v>
                </c:pt>
              </c:numCache>
            </c:numRef>
          </c:val>
          <c:extLst>
            <c:ext xmlns:c16="http://schemas.microsoft.com/office/drawing/2014/chart" uri="{C3380CC4-5D6E-409C-BE32-E72D297353CC}">
              <c16:uniqueId val="{00000005-39A7-4F81-AE72-AF87E5D7F92B}"/>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5402</c:v>
                </c:pt>
                <c:pt idx="3">
                  <c:v>8866</c:v>
                </c:pt>
                <c:pt idx="6">
                  <c:v>8507</c:v>
                </c:pt>
                <c:pt idx="9">
                  <c:v>7016</c:v>
                </c:pt>
                <c:pt idx="12">
                  <c:v>4111</c:v>
                </c:pt>
              </c:numCache>
            </c:numRef>
          </c:val>
          <c:extLst>
            <c:ext xmlns:c16="http://schemas.microsoft.com/office/drawing/2014/chart" uri="{C3380CC4-5D6E-409C-BE32-E72D297353CC}">
              <c16:uniqueId val="{00000006-39A7-4F81-AE72-AF87E5D7F92B}"/>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40192</c:v>
                </c:pt>
                <c:pt idx="3">
                  <c:v>40094</c:v>
                </c:pt>
                <c:pt idx="6">
                  <c:v>37426</c:v>
                </c:pt>
                <c:pt idx="9">
                  <c:v>37703</c:v>
                </c:pt>
                <c:pt idx="12">
                  <c:v>33941</c:v>
                </c:pt>
              </c:numCache>
            </c:numRef>
          </c:val>
          <c:extLst>
            <c:ext xmlns:c16="http://schemas.microsoft.com/office/drawing/2014/chart" uri="{C3380CC4-5D6E-409C-BE32-E72D297353CC}">
              <c16:uniqueId val="{00000007-39A7-4F81-AE72-AF87E5D7F92B}"/>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22581</c:v>
                </c:pt>
                <c:pt idx="2">
                  <c:v>#N/A</c:v>
                </c:pt>
                <c:pt idx="3">
                  <c:v>#N/A</c:v>
                </c:pt>
                <c:pt idx="4">
                  <c:v>27363</c:v>
                </c:pt>
                <c:pt idx="5">
                  <c:v>#N/A</c:v>
                </c:pt>
                <c:pt idx="6">
                  <c:v>#N/A</c:v>
                </c:pt>
                <c:pt idx="7">
                  <c:v>27946</c:v>
                </c:pt>
                <c:pt idx="8">
                  <c:v>#N/A</c:v>
                </c:pt>
                <c:pt idx="9">
                  <c:v>#N/A</c:v>
                </c:pt>
                <c:pt idx="10">
                  <c:v>28882</c:v>
                </c:pt>
                <c:pt idx="11">
                  <c:v>#N/A</c:v>
                </c:pt>
                <c:pt idx="12">
                  <c:v>#N/A</c:v>
                </c:pt>
                <c:pt idx="13">
                  <c:v>21805</c:v>
                </c:pt>
                <c:pt idx="14">
                  <c:v>#N/A</c:v>
                </c:pt>
              </c:numCache>
            </c:numRef>
          </c:val>
          <c:smooth val="0"/>
          <c:extLst>
            <c:ext xmlns:c16="http://schemas.microsoft.com/office/drawing/2014/chart" uri="{C3380CC4-5D6E-409C-BE32-E72D297353CC}">
              <c16:uniqueId val="{00000008-39A7-4F81-AE72-AF87E5D7F92B}"/>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503307</c:v>
                </c:pt>
                <c:pt idx="5">
                  <c:v>507847</c:v>
                </c:pt>
                <c:pt idx="8">
                  <c:v>508757</c:v>
                </c:pt>
                <c:pt idx="11">
                  <c:v>513677</c:v>
                </c:pt>
                <c:pt idx="14">
                  <c:v>524488</c:v>
                </c:pt>
              </c:numCache>
            </c:numRef>
          </c:val>
          <c:extLst>
            <c:ext xmlns:c16="http://schemas.microsoft.com/office/drawing/2014/chart" uri="{C3380CC4-5D6E-409C-BE32-E72D297353CC}">
              <c16:uniqueId val="{00000000-8A9E-4CE1-844B-DE38500AA650}"/>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189888</c:v>
                </c:pt>
                <c:pt idx="5">
                  <c:v>190580</c:v>
                </c:pt>
                <c:pt idx="8">
                  <c:v>180866</c:v>
                </c:pt>
                <c:pt idx="11">
                  <c:v>177239</c:v>
                </c:pt>
                <c:pt idx="14">
                  <c:v>174150</c:v>
                </c:pt>
              </c:numCache>
            </c:numRef>
          </c:val>
          <c:extLst>
            <c:ext xmlns:c16="http://schemas.microsoft.com/office/drawing/2014/chart" uri="{C3380CC4-5D6E-409C-BE32-E72D297353CC}">
              <c16:uniqueId val="{00000001-8A9E-4CE1-844B-DE38500AA650}"/>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130511</c:v>
                </c:pt>
                <c:pt idx="5">
                  <c:v>130417</c:v>
                </c:pt>
                <c:pt idx="8">
                  <c:v>132632</c:v>
                </c:pt>
                <c:pt idx="11">
                  <c:v>157937</c:v>
                </c:pt>
                <c:pt idx="14">
                  <c:v>160568</c:v>
                </c:pt>
              </c:numCache>
            </c:numRef>
          </c:val>
          <c:extLst>
            <c:ext xmlns:c16="http://schemas.microsoft.com/office/drawing/2014/chart" uri="{C3380CC4-5D6E-409C-BE32-E72D297353CC}">
              <c16:uniqueId val="{00000002-8A9E-4CE1-844B-DE38500AA650}"/>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A9E-4CE1-844B-DE38500AA650}"/>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A9E-4CE1-844B-DE38500AA650}"/>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1954</c:v>
                </c:pt>
                <c:pt idx="3">
                  <c:v>1899</c:v>
                </c:pt>
                <c:pt idx="6">
                  <c:v>2410</c:v>
                </c:pt>
                <c:pt idx="9">
                  <c:v>2752</c:v>
                </c:pt>
                <c:pt idx="12">
                  <c:v>2128</c:v>
                </c:pt>
              </c:numCache>
            </c:numRef>
          </c:val>
          <c:extLst>
            <c:ext xmlns:c16="http://schemas.microsoft.com/office/drawing/2014/chart" uri="{C3380CC4-5D6E-409C-BE32-E72D297353CC}">
              <c16:uniqueId val="{00000005-8A9E-4CE1-844B-DE38500AA650}"/>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60052</c:v>
                </c:pt>
                <c:pt idx="3">
                  <c:v>55962</c:v>
                </c:pt>
                <c:pt idx="6">
                  <c:v>53823</c:v>
                </c:pt>
                <c:pt idx="9">
                  <c:v>54449</c:v>
                </c:pt>
                <c:pt idx="12">
                  <c:v>86703</c:v>
                </c:pt>
              </c:numCache>
            </c:numRef>
          </c:val>
          <c:extLst>
            <c:ext xmlns:c16="http://schemas.microsoft.com/office/drawing/2014/chart" uri="{C3380CC4-5D6E-409C-BE32-E72D297353CC}">
              <c16:uniqueId val="{00000006-8A9E-4CE1-844B-DE38500AA650}"/>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A9E-4CE1-844B-DE38500AA650}"/>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105941</c:v>
                </c:pt>
                <c:pt idx="3">
                  <c:v>101938</c:v>
                </c:pt>
                <c:pt idx="6">
                  <c:v>80574</c:v>
                </c:pt>
                <c:pt idx="9">
                  <c:v>77471</c:v>
                </c:pt>
                <c:pt idx="12">
                  <c:v>76297</c:v>
                </c:pt>
              </c:numCache>
            </c:numRef>
          </c:val>
          <c:extLst>
            <c:ext xmlns:c16="http://schemas.microsoft.com/office/drawing/2014/chart" uri="{C3380CC4-5D6E-409C-BE32-E72D297353CC}">
              <c16:uniqueId val="{00000008-8A9E-4CE1-844B-DE38500AA650}"/>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3125</c:v>
                </c:pt>
                <c:pt idx="3">
                  <c:v>11836</c:v>
                </c:pt>
                <c:pt idx="6">
                  <c:v>12194</c:v>
                </c:pt>
                <c:pt idx="9">
                  <c:v>1996</c:v>
                </c:pt>
                <c:pt idx="12">
                  <c:v>1785</c:v>
                </c:pt>
              </c:numCache>
            </c:numRef>
          </c:val>
          <c:extLst>
            <c:ext xmlns:c16="http://schemas.microsoft.com/office/drawing/2014/chart" uri="{C3380CC4-5D6E-409C-BE32-E72D297353CC}">
              <c16:uniqueId val="{00000009-8A9E-4CE1-844B-DE38500AA650}"/>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999511</c:v>
                </c:pt>
                <c:pt idx="3">
                  <c:v>1012875</c:v>
                </c:pt>
                <c:pt idx="6">
                  <c:v>1059067</c:v>
                </c:pt>
                <c:pt idx="9">
                  <c:v>1096357</c:v>
                </c:pt>
                <c:pt idx="12">
                  <c:v>1113235</c:v>
                </c:pt>
              </c:numCache>
            </c:numRef>
          </c:val>
          <c:extLst>
            <c:ext xmlns:c16="http://schemas.microsoft.com/office/drawing/2014/chart" uri="{C3380CC4-5D6E-409C-BE32-E72D297353CC}">
              <c16:uniqueId val="{0000000A-8A9E-4CE1-844B-DE38500AA650}"/>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346877</c:v>
                </c:pt>
                <c:pt idx="2">
                  <c:v>#N/A</c:v>
                </c:pt>
                <c:pt idx="3">
                  <c:v>#N/A</c:v>
                </c:pt>
                <c:pt idx="4">
                  <c:v>355666</c:v>
                </c:pt>
                <c:pt idx="5">
                  <c:v>#N/A</c:v>
                </c:pt>
                <c:pt idx="6">
                  <c:v>#N/A</c:v>
                </c:pt>
                <c:pt idx="7">
                  <c:v>385813</c:v>
                </c:pt>
                <c:pt idx="8">
                  <c:v>#N/A</c:v>
                </c:pt>
                <c:pt idx="9">
                  <c:v>#N/A</c:v>
                </c:pt>
                <c:pt idx="10">
                  <c:v>384172</c:v>
                </c:pt>
                <c:pt idx="11">
                  <c:v>#N/A</c:v>
                </c:pt>
                <c:pt idx="12">
                  <c:v>#N/A</c:v>
                </c:pt>
                <c:pt idx="13">
                  <c:v>420942</c:v>
                </c:pt>
                <c:pt idx="14">
                  <c:v>#N/A</c:v>
                </c:pt>
              </c:numCache>
            </c:numRef>
          </c:val>
          <c:smooth val="0"/>
          <c:extLst>
            <c:ext xmlns:c16="http://schemas.microsoft.com/office/drawing/2014/chart" uri="{C3380CC4-5D6E-409C-BE32-E72D297353CC}">
              <c16:uniqueId val="{0000000B-8A9E-4CE1-844B-DE38500AA650}"/>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11966</c:v>
                </c:pt>
                <c:pt idx="1">
                  <c:v>9776</c:v>
                </c:pt>
                <c:pt idx="2">
                  <c:v>9719</c:v>
                </c:pt>
              </c:numCache>
            </c:numRef>
          </c:val>
          <c:extLst>
            <c:ext xmlns:c16="http://schemas.microsoft.com/office/drawing/2014/chart" uri="{C3380CC4-5D6E-409C-BE32-E72D297353CC}">
              <c16:uniqueId val="{00000000-93B0-4CE2-AF98-BA7C5BC55756}"/>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11904</c:v>
                </c:pt>
                <c:pt idx="1">
                  <c:v>11860</c:v>
                </c:pt>
                <c:pt idx="2">
                  <c:v>11929</c:v>
                </c:pt>
              </c:numCache>
            </c:numRef>
          </c:val>
          <c:extLst>
            <c:ext xmlns:c16="http://schemas.microsoft.com/office/drawing/2014/chart" uri="{C3380CC4-5D6E-409C-BE32-E72D297353CC}">
              <c16:uniqueId val="{00000001-93B0-4CE2-AF98-BA7C5BC55756}"/>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18049</c:v>
                </c:pt>
                <c:pt idx="1">
                  <c:v>18972</c:v>
                </c:pt>
                <c:pt idx="2">
                  <c:v>18327</c:v>
                </c:pt>
              </c:numCache>
            </c:numRef>
          </c:val>
          <c:extLst>
            <c:ext xmlns:c16="http://schemas.microsoft.com/office/drawing/2014/chart" uri="{C3380CC4-5D6E-409C-BE32-E72D297353CC}">
              <c16:uniqueId val="{00000002-93B0-4CE2-AF98-BA7C5BC55756}"/>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{E9A30041-84D0-46E8-9EA8-517C672D9ED2}</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388F-4022-B036-6B3F758FC15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{48C1DEBC-0A24-434A-A342-3C2087E37CA4}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88F-4022-B036-6B3F758FC15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{B0BCBBB8-2071-4A39-95F8-52BDE8B636DB}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88F-4022-B036-6B3F758FC15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{6CBA28A7-746C-4783-8C3C-A5A41B488F81}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88F-4022-B036-6B3F758FC15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{7053F166-D893-44BD-8987-21E9EF099809}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88F-4022-B036-6B3F758FC1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{C611709D-27D5-437A-A6F8-BE9CEAF35B33}</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388F-4022-B036-6B3F758FC15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{A6357D13-ACAC-4C0B-B51C-0705C17843B9}</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388F-4022-B036-6B3F758FC15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{2F09C330-0345-416F-9E7C-C26A7941FBC7}</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388F-4022-B036-6B3F758FC15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{B18257DB-374D-4055-84DC-2CAB9237993A}</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388F-4022-B036-6B3F758FC15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66.5</c:v>
                </c:pt>
                <c:pt idx="32">
                  <c:v>67.599999999999994</c:v>
                </c:pt>
              </c:numCache>
            </c:numRef>
          </c:xVal>
          <c:yVal>
            <c:numRef>
              <c:f>公会計指標分析・財政指標組合せ分析表!$BP$51:$DC$51</c:f>
              <c:numCache>
                <c:formatCode>#,##0.0;"▲ "#,##0.0</c:formatCode>
                <c:ptCount val="40"/>
                <c:pt idx="24">
                  <c:v>187.9</c:v>
                </c:pt>
                <c:pt idx="32">
                  <c:v>175.6</c:v>
                </c:pt>
              </c:numCache>
            </c:numRef>
          </c:yVal>
          <c:smooth val="0"/>
          <c:extLst>
            <c:ext xmlns:c16="http://schemas.microsoft.com/office/drawing/2014/chart" uri="{C3380CC4-5D6E-409C-BE32-E72D297353CC}">
              <c16:uniqueId val="{00000009-388F-4022-B036-6B3F758FC15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{1385A537-890F-47BA-8AFF-5B31E77CA9B0}</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388F-4022-B036-6B3F758FC15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{F8403AC0-3D6C-4150-9548-50A011AF2645}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88F-4022-B036-6B3F758FC15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{45ADC82B-F679-47B5-B497-574F59EE5C10}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88F-4022-B036-6B3F758FC15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{50492F1E-3DC0-4D12-BCD8-DBE0E6440D06}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88F-4022-B036-6B3F758FC15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{A31609F8-9C82-45E9-A358-276BEC2DB657}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88F-4022-B036-6B3F758FC154}"/>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{4923B089-EB7A-41D0-BA3B-6698025A864F}</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388F-4022-B036-6B3F758FC154}"/>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{4BF69735-0AC0-4001-936E-1AE40A4A3965}</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388F-4022-B036-6B3F758FC154}"/>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{440DC1A6-CE23-406F-BA49-0F3E16FD0B4F}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388F-4022-B036-6B3F758FC154}"/>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{96C35A12-C821-4801-9C6B-EE08A122A32D}</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388F-4022-B036-6B3F758FC15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61</c:v>
                </c:pt>
                <c:pt idx="32">
                  <c:v>62</c:v>
                </c:pt>
              </c:numCache>
            </c:numRef>
          </c:xVal>
          <c:yVal>
            <c:numRef>
              <c:f>公会計指標分析・財政指標組合せ分析表!$BP$55:$DC$55</c:f>
              <c:numCache>
                <c:formatCode>#,##0.0;"▲ "#,##0.0</c:formatCode>
                <c:ptCount val="40"/>
                <c:pt idx="24">
                  <c:v>115.7</c:v>
                </c:pt>
                <c:pt idx="32">
                  <c:v>106</c:v>
                </c:pt>
              </c:numCache>
            </c:numRef>
          </c:yVal>
          <c:smooth val="0"/>
          <c:extLst>
            <c:ext xmlns:c16="http://schemas.microsoft.com/office/drawing/2014/chart" uri="{C3380CC4-5D6E-409C-BE32-E72D297353CC}">
              <c16:uniqueId val="{00000013-388F-4022-B036-6B3F758FC154}"/>
            </c:ext>
          </c:extLst>
        </c:ser>
        <c:dLbls>
          <c:showLegendKey val="0"/>
          <c:showVal val="1"/>
          <c:showCatName val="0"/>
          <c:showSerName val="0"/>
          <c:showPercent val="0"/>
          <c:showBubbleSize val="0"/>
        </c:dLbls>
        <c:axId val="46179840"/>
        <c:axId val="46181760"/>
      </c:scatterChart>
      <c:valAx>
        <c:axId val="46179840"/>
        <c:scaling>
          <c:orientation val="minMax"/>
          <c:max val="68.199999999999989"/>
          <c:min val="60.6"/>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02"/>
          <c:min val="9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{1E3AF551-4206-41EF-B19F-E1737C09F0B5}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CF69-4C27-8AD6-E9EC98DA40C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{1A444C1A-0DC5-4839-A739-69A0F28EFBAD}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F69-4C27-8AD6-E9EC98DA40C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{C31A963B-5D8A-433D-9DD2-DE1EAE829CA1}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F69-4C27-8AD6-E9EC98DA40C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{F1BCFA16-C8E4-4CF8-962E-2C32887D50B5}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F69-4C27-8AD6-E9EC98DA40C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{9FDED897-88B3-4D48-831E-31F0F9AF5A2C}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F69-4C27-8AD6-E9EC98DA40C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{FE8A639E-4668-4B04-8386-B99E46DE15A5}</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CF69-4C27-8AD6-E9EC98DA40C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{F1171893-AAF1-4984-88F7-D80114ABF8B5}</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CF69-4C27-8AD6-E9EC98DA40C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{51A7E71A-B3A3-4191-9ED0-F51CFBE0953A}</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CF69-4C27-8AD6-E9EC98DA40C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{8D8C2DC3-F7FE-45C5-B392-EB0980762F21}</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CF69-4C27-8AD6-E9EC98DA40C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10.5</c:v>
                </c:pt>
                <c:pt idx="8">
                  <c:v>11.8</c:v>
                </c:pt>
                <c:pt idx="16">
                  <c:v>12.6</c:v>
                </c:pt>
                <c:pt idx="24">
                  <c:v>13.7</c:v>
                </c:pt>
                <c:pt idx="32">
                  <c:v>12.2</c:v>
                </c:pt>
              </c:numCache>
            </c:numRef>
          </c:xVal>
          <c:yVal>
            <c:numRef>
              <c:f>公会計指標分析・財政指標組合せ分析表!$BP$73:$DC$73</c:f>
              <c:numCache>
                <c:formatCode>#,##0.0;"▲ "#,##0.0</c:formatCode>
                <c:ptCount val="40"/>
                <c:pt idx="0">
                  <c:v>169.3</c:v>
                </c:pt>
                <c:pt idx="8">
                  <c:v>174.3</c:v>
                </c:pt>
                <c:pt idx="16">
                  <c:v>188.3</c:v>
                </c:pt>
                <c:pt idx="24">
                  <c:v>187.9</c:v>
                </c:pt>
                <c:pt idx="32">
                  <c:v>175.6</c:v>
                </c:pt>
              </c:numCache>
            </c:numRef>
          </c:yVal>
          <c:smooth val="0"/>
          <c:extLst>
            <c:ext xmlns:c16="http://schemas.microsoft.com/office/drawing/2014/chart" uri="{C3380CC4-5D6E-409C-BE32-E72D297353CC}">
              <c16:uniqueId val="{00000009-CF69-4C27-8AD6-E9EC98DA40C4}"/>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{AF2CD08A-0845-45B3-8A32-B54AC9187BB8}</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CF69-4C27-8AD6-E9EC98DA40C4}"/>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{A9790D01-3425-4A21-AFAC-0C2E512F502D}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F69-4C27-8AD6-E9EC98DA40C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{88069012-4808-4F41-91B6-1E9288BF4F49}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F69-4C27-8AD6-E9EC98DA40C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{539C1719-BF55-42FF-B995-3735D3B98592}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F69-4C27-8AD6-E9EC98DA40C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{9E9B8D3E-4F27-4049-876D-D2DB17AD9604}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F69-4C27-8AD6-E9EC98DA40C4}"/>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{0C9B50B2-0828-4C18-BC68-FA8235E36833}</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CF69-4C27-8AD6-E9EC98DA40C4}"/>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{43C3797C-0FF3-47D2-9693-5ABB3B9CD53F}</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CF69-4C27-8AD6-E9EC98DA40C4}"/>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{0F141467-5D6A-4A29-AABD-AFE15D4E5C79}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CF69-4C27-8AD6-E9EC98DA40C4}"/>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{AE3F59C7-8194-4597-8822-9C1D132C4560}</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CF69-4C27-8AD6-E9EC98DA40C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11.2</c:v>
                </c:pt>
                <c:pt idx="8">
                  <c:v>11.2</c:v>
                </c:pt>
                <c:pt idx="16">
                  <c:v>10.9</c:v>
                </c:pt>
                <c:pt idx="24">
                  <c:v>10.3</c:v>
                </c:pt>
                <c:pt idx="32">
                  <c:v>9</c:v>
                </c:pt>
              </c:numCache>
            </c:numRef>
          </c:xVal>
          <c:yVal>
            <c:numRef>
              <c:f>公会計指標分析・財政指標組合せ分析表!$BP$77:$DC$77</c:f>
              <c:numCache>
                <c:formatCode>#,##0.0;"▲ "#,##0.0</c:formatCode>
                <c:ptCount val="40"/>
                <c:pt idx="0">
                  <c:v>139</c:v>
                </c:pt>
                <c:pt idx="8">
                  <c:v>132.4</c:v>
                </c:pt>
                <c:pt idx="16">
                  <c:v>124.2</c:v>
                </c:pt>
                <c:pt idx="24">
                  <c:v>115.7</c:v>
                </c:pt>
                <c:pt idx="32">
                  <c:v>106</c:v>
                </c:pt>
              </c:numCache>
            </c:numRef>
          </c:yVal>
          <c:smooth val="0"/>
          <c:extLst>
            <c:ext xmlns:c16="http://schemas.microsoft.com/office/drawing/2014/chart" uri="{C3380CC4-5D6E-409C-BE32-E72D297353CC}">
              <c16:uniqueId val="{00000013-CF69-4C27-8AD6-E9EC98DA40C4}"/>
            </c:ext>
          </c:extLst>
        </c:ser>
        <c:dLbls>
          <c:showLegendKey val="0"/>
          <c:showVal val="1"/>
          <c:showCatName val="0"/>
          <c:showSerName val="0"/>
          <c:showPercent val="0"/>
          <c:showBubbleSize val="0"/>
        </c:dLbls>
        <c:axId val="84219776"/>
        <c:axId val="84234240"/>
      </c:scatterChart>
      <c:valAx>
        <c:axId val="84219776"/>
        <c:scaling>
          <c:orientation val="minMax"/>
          <c:max val="14.1"/>
          <c:min val="8.699999999999999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03"/>
          <c:min val="9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平成</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年度の実質公債費比率の分子は、満期を迎える満期一括対象額の減に伴う元利償還金が減少したことなどにより、前年度を下回る水準となりました。</a:t>
          </a:r>
        </a:p>
        <a:p>
          <a:r>
            <a:rPr kumimoji="1" lang="ja-JP" altLang="en-US" sz="1300">
              <a:latin typeface="ＭＳ ゴシック" pitchFamily="49" charset="-128"/>
              <a:ea typeface="ＭＳ ゴシック" pitchFamily="49" charset="-128"/>
            </a:rPr>
            <a:t>　今後も適切な市債管理を行い、健全な財政運営に努めます。</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将来負担額（Ａ）は、平成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1,706</a:t>
          </a:r>
          <a:r>
            <a:rPr kumimoji="1" lang="ja-JP" altLang="en-US" sz="1100">
              <a:latin typeface="ＭＳ ゴシック" pitchFamily="49" charset="-128"/>
              <a:ea typeface="ＭＳ ゴシック" pitchFamily="49" charset="-128"/>
            </a:rPr>
            <a:t>億円でしたが、平成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1</a:t>
          </a:r>
          <a:r>
            <a:rPr kumimoji="1" lang="ja-JP" altLang="en-US" sz="1100">
              <a:latin typeface="ＭＳ ゴシック" pitchFamily="49" charset="-128"/>
              <a:ea typeface="ＭＳ ゴシック" pitchFamily="49" charset="-128"/>
            </a:rPr>
            <a:t>兆</a:t>
          </a:r>
          <a:r>
            <a:rPr kumimoji="1" lang="en-US" altLang="ja-JP" sz="1100">
              <a:latin typeface="ＭＳ ゴシック" pitchFamily="49" charset="-128"/>
              <a:ea typeface="ＭＳ ゴシック" pitchFamily="49" charset="-128"/>
            </a:rPr>
            <a:t>2,801</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1,095</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これは将来負担額の大部分を占める「一般会計等に係る地方債の現在高」が、地方交付税の振替である臨時財政対策債の発行額増や第三セクター等改革推進債の活用に伴い、増加していることなどによるものです。（なお、臨時財政対策債の償還については、後年度、その全額が地方交付税で措置されるため、実質的に将来負担額としてはカウントされていません）。</a:t>
          </a:r>
        </a:p>
        <a:p>
          <a:r>
            <a:rPr kumimoji="1" lang="ja-JP" altLang="en-US" sz="1100">
              <a:latin typeface="ＭＳ ゴシック" pitchFamily="49" charset="-128"/>
              <a:ea typeface="ＭＳ ゴシック" pitchFamily="49" charset="-128"/>
            </a:rPr>
            <a:t>　一方、充当可能財源等（Ｂ）は、平成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8,237</a:t>
          </a:r>
          <a:r>
            <a:rPr kumimoji="1" lang="ja-JP" altLang="en-US" sz="1100">
              <a:latin typeface="ＭＳ ゴシック" pitchFamily="49" charset="-128"/>
              <a:ea typeface="ＭＳ ゴシック" pitchFamily="49" charset="-128"/>
            </a:rPr>
            <a:t>億円でしたが、臨時財政対策債発行額の増による基準財政需要額算入見込額が増加していることなどにより、平成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8,592</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355</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結果として、将来負担比率の分子である（Ａ）－（Ｂ）は、平成</a:t>
          </a:r>
          <a:r>
            <a:rPr kumimoji="1" lang="en-US" altLang="ja-JP" sz="1100">
              <a:latin typeface="ＭＳ ゴシック" pitchFamily="49" charset="-128"/>
              <a:ea typeface="ＭＳ ゴシック" pitchFamily="49" charset="-128"/>
            </a:rPr>
            <a:t>25</a:t>
          </a:r>
          <a:r>
            <a:rPr kumimoji="1" lang="ja-JP" altLang="en-US" sz="1100">
              <a:latin typeface="ＭＳ ゴシック" pitchFamily="49" charset="-128"/>
              <a:ea typeface="ＭＳ ゴシック" pitchFamily="49" charset="-128"/>
            </a:rPr>
            <a:t>年度は</a:t>
          </a:r>
          <a:r>
            <a:rPr kumimoji="1" lang="en-US" altLang="ja-JP" sz="1100">
              <a:latin typeface="ＭＳ ゴシック" pitchFamily="49" charset="-128"/>
              <a:ea typeface="ＭＳ ゴシック" pitchFamily="49" charset="-128"/>
            </a:rPr>
            <a:t>3,469</a:t>
          </a:r>
          <a:r>
            <a:rPr kumimoji="1" lang="ja-JP" altLang="en-US" sz="1100">
              <a:latin typeface="ＭＳ ゴシック" pitchFamily="49" charset="-128"/>
              <a:ea typeface="ＭＳ ゴシック" pitchFamily="49" charset="-128"/>
            </a:rPr>
            <a:t>億円でしたが、平成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年度には</a:t>
          </a:r>
          <a:r>
            <a:rPr kumimoji="1" lang="en-US" altLang="ja-JP" sz="1100">
              <a:latin typeface="ＭＳ ゴシック" pitchFamily="49" charset="-128"/>
              <a:ea typeface="ＭＳ ゴシック" pitchFamily="49" charset="-128"/>
            </a:rPr>
            <a:t>4,209</a:t>
          </a:r>
          <a:r>
            <a:rPr kumimoji="1" lang="ja-JP" altLang="en-US" sz="1100">
              <a:latin typeface="ＭＳ ゴシック" pitchFamily="49" charset="-128"/>
              <a:ea typeface="ＭＳ ゴシック" pitchFamily="49" charset="-128"/>
            </a:rPr>
            <a:t>億円と</a:t>
          </a:r>
          <a:r>
            <a:rPr kumimoji="1" lang="en-US" altLang="ja-JP" sz="1100">
              <a:latin typeface="ＭＳ ゴシック" pitchFamily="49" charset="-128"/>
              <a:ea typeface="ＭＳ ゴシック" pitchFamily="49" charset="-128"/>
            </a:rPr>
            <a:t>740</a:t>
          </a:r>
          <a:r>
            <a:rPr kumimoji="1" lang="ja-JP" altLang="en-US" sz="1100">
              <a:latin typeface="ＭＳ ゴシック" pitchFamily="49" charset="-128"/>
              <a:ea typeface="ＭＳ ゴシック" pitchFamily="49" charset="-128"/>
            </a:rPr>
            <a:t>億円増加しています。</a:t>
          </a:r>
        </a:p>
        <a:p>
          <a:r>
            <a:rPr kumimoji="1" lang="ja-JP" altLang="en-US" sz="1100">
              <a:latin typeface="ＭＳ ゴシック" pitchFamily="49" charset="-128"/>
              <a:ea typeface="ＭＳ ゴシック" pitchFamily="49" charset="-128"/>
            </a:rPr>
            <a:t>　今後については、将来負担額の大半を地方債の残高が占めることから、地方債の活用にあたっては、事業の熟度や重要性を吟味した上で、施策の選択と集中により、適正な市債管理に努めます。</a:t>
          </a:r>
        </a:p>
        <a:p>
          <a:endParaRPr kumimoji="1" lang="ja-JP" altLang="en-US" sz="11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福岡県北九州市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運用収益分の積み立てにより減債基金の残高が微増する一方で、廃棄物処理施設の整備等に伴い「環境保全基金」を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億円取り崩したこと、「都市高速鉄道等整備基金」を都市モノレール施設改善・維持修繕事業等の都市基盤整備のため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財政調整基金については、平成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対応等のため、一定の基金取り崩しが想定されます。今後も、歳入、歳出の状況をみて取り崩しを検討することとなりますが、それぞれの基金の設置の趣旨に即して、適正な管理・運営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・都市高速鉄道等整備基金：都市高速鉄道及び総合展示場の建設並びに市長が特に必要と定める都市改造事業その他都市機能の整備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・地域福祉振興基金：各種地域福祉活動の基盤整備及び、ボランティア活動等の地域福祉活動に資する事業に対する助成</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・環境保全基金：市民の環境保全に関する知識の普及及び実践活動の支援など</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廃棄物処理にかかる寄付金等を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0.2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億円積み立てた一方で、主に廃棄物処理施設の整備や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PCB</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廃棄物処理に係る経費の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ために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億円減少しています。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・未来人材支援基金：平成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年度から新たに創設された基金であり、企業からの寄付や市費を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億円積み立てたことにより皆増していま</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・環境保全基金：平成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年度に完成予定の廃棄物処理施設の整備等のため、取り崩しを予定しています。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・未来人材支援基金：奨学金返還支援のため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億円（前年度実質収支２分の１）の積み立てを行い、基金全体としては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億円の減となっています。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億円の取り崩しを行いましたが、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億円の積み立てを行ったため、基金残高は前年度とほぼ同水準を維持しています。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月豪雨による災害対応等のため、一定の基金取り崩しが想定されます。今後も、歳入、歳出の状況をみて取り崩しを検討することとなりますが、持続可能で安定的な財政運営に努めます。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年度は運用収益分の積み立てにより、残高が微増しています。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財政調整基金とともに、歳入、歳出（公債費）の状況をみて、取り崩しを検討します。</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961,024
948,319
491.95
556,353,158
551,960,914
2,114,145
279,711,958
995,173,275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a:lnSpc>
              <a:spcPts val="1260"/>
            </a:lnSpc>
          </a:pPr>
          <a:r>
            <a:rPr kumimoji="1" lang="ja-JP" altLang="en-US" sz="1050">
              <a:latin typeface="ＭＳ Ｐゴシック" panose="020B0600070205080204" pitchFamily="50" charset="-128"/>
              <a:ea typeface="ＭＳ Ｐゴシック" panose="020B0600070205080204" pitchFamily="50" charset="-128"/>
            </a:rPr>
            <a:t>　本市の有形固定資産減価償却率は、類似団体より高い水準にあります。これは、本市が昭和３８年の五市合併の影響等によって、他都市に比べて多くの公共施設を保有しており、それらの施設の大規模改修や更新を控えているためです。</a:t>
          </a:r>
        </a:p>
        <a:p>
          <a:pPr>
            <a:lnSpc>
              <a:spcPts val="1260"/>
            </a:lnSpc>
          </a:pPr>
          <a:r>
            <a:rPr kumimoji="1" lang="ja-JP" altLang="en-US" sz="1050">
              <a:latin typeface="ＭＳ Ｐゴシック" panose="020B0600070205080204" pitchFamily="50" charset="-128"/>
              <a:ea typeface="ＭＳ Ｐゴシック" panose="020B0600070205080204" pitchFamily="50" charset="-128"/>
            </a:rPr>
            <a:t>　平成２５年度に策定した行財政改革大綱及び平成２７年度に策定した公共施設マネジメント実行計画で「今後４０年間で保有量を約２０％削減する」ことを目標を掲げており、今後も老朽化した施設の集約化・複合化、除却を進めていくと共に、引き続き公共施設の長寿命化に取り組んでいきます。</a:t>
          </a:r>
        </a:p>
      </xdr:txBody>
    </xdr:sp>
    <xdr:clientData/>
  </xdr:twoCellAnchor>
  <xdr:oneCellAnchor>
    <xdr:from>
      <xdr:col>4</xdr:col>
      <xdr:colOff>174625</xdr:colOff>
      <xdr:row>23</xdr:row>
      <xdr:rowOff>47625</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57.0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135013</xdr:rowOff>
    </xdr:from>
    <xdr:to>
      <xdr:col>23</xdr:col>
      <xdr:colOff>85090</xdr:colOff>
      <xdr:row>35</xdr:row>
      <xdr:rowOff>10734</xdr:rowOff>
    </xdr:to>
    <xdr:cxnSp macro="">
      <xdr:nvCxnSpPr>
        <xdr:cNvPr id="66" name="直線コネクタ 65"/>
        <xdr:cNvCxnSpPr/>
      </xdr:nvCxnSpPr>
      <xdr:spPr>
        <a:xfrm flipV="1">
          <a:off x="4760595" y="5364238"/>
          <a:ext cx="1270" cy="1418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14561</xdr:rowOff>
    </xdr:from>
    <xdr:ext cx="405111" cy="259045"/>
    <xdr:sp macro="" textlink="">
      <xdr:nvSpPr>
        <xdr:cNvPr id="67" name="有形固定資産減価償却率最小値テキスト"/>
        <xdr:cNvSpPr txBox="1"/>
      </xdr:nvSpPr>
      <xdr:spPr>
        <a:xfrm>
          <a:off x="4813300" y="6786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10734</xdr:rowOff>
    </xdr:from>
    <xdr:to>
      <xdr:col>23</xdr:col>
      <xdr:colOff>174625</xdr:colOff>
      <xdr:row>35</xdr:row>
      <xdr:rowOff>10734</xdr:rowOff>
    </xdr:to>
    <xdr:cxnSp macro="">
      <xdr:nvCxnSpPr>
        <xdr:cNvPr id="68" name="直線コネクタ 67"/>
        <xdr:cNvCxnSpPr/>
      </xdr:nvCxnSpPr>
      <xdr:spPr>
        <a:xfrm>
          <a:off x="4673600" y="6783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81690</xdr:rowOff>
    </xdr:from>
    <xdr:ext cx="405111" cy="259045"/>
    <xdr:sp macro="" textlink="">
      <xdr:nvSpPr>
        <xdr:cNvPr id="69" name="有形固定資産減価償却率最大値テキスト"/>
        <xdr:cNvSpPr txBox="1"/>
      </xdr:nvSpPr>
      <xdr:spPr>
        <a:xfrm>
          <a:off x="4813300" y="5139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135013</xdr:rowOff>
    </xdr:from>
    <xdr:to>
      <xdr:col>23</xdr:col>
      <xdr:colOff>174625</xdr:colOff>
      <xdr:row>26</xdr:row>
      <xdr:rowOff>135013</xdr:rowOff>
    </xdr:to>
    <xdr:cxnSp macro="">
      <xdr:nvCxnSpPr>
        <xdr:cNvPr id="70" name="直線コネクタ 69"/>
        <xdr:cNvCxnSpPr/>
      </xdr:nvCxnSpPr>
      <xdr:spPr>
        <a:xfrm>
          <a:off x="4673600" y="5364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165147</xdr:rowOff>
    </xdr:from>
    <xdr:ext cx="405111" cy="259045"/>
    <xdr:sp macro="" textlink="">
      <xdr:nvSpPr>
        <xdr:cNvPr id="71" name="有形固定資産減価償却率平均値テキスト"/>
        <xdr:cNvSpPr txBox="1"/>
      </xdr:nvSpPr>
      <xdr:spPr>
        <a:xfrm>
          <a:off x="4813300" y="59087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15270</xdr:rowOff>
    </xdr:from>
    <xdr:to>
      <xdr:col>23</xdr:col>
      <xdr:colOff>136525</xdr:colOff>
      <xdr:row>30</xdr:row>
      <xdr:rowOff>116870</xdr:rowOff>
    </xdr:to>
    <xdr:sp macro="" textlink="">
      <xdr:nvSpPr>
        <xdr:cNvPr id="72" name="フローチャート: 判断 71"/>
        <xdr:cNvSpPr/>
      </xdr:nvSpPr>
      <xdr:spPr>
        <a:xfrm>
          <a:off x="4711700" y="59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118080</xdr:rowOff>
    </xdr:from>
    <xdr:to>
      <xdr:col>19</xdr:col>
      <xdr:colOff>187325</xdr:colOff>
      <xdr:row>31</xdr:row>
      <xdr:rowOff>48230</xdr:rowOff>
    </xdr:to>
    <xdr:sp macro="" textlink="">
      <xdr:nvSpPr>
        <xdr:cNvPr id="73" name="フローチャート: 判断 72"/>
        <xdr:cNvSpPr/>
      </xdr:nvSpPr>
      <xdr:spPr>
        <a:xfrm>
          <a:off x="4000500" y="6033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111125</xdr:rowOff>
    </xdr:from>
    <xdr:to>
      <xdr:col>15</xdr:col>
      <xdr:colOff>187325</xdr:colOff>
      <xdr:row>32</xdr:row>
      <xdr:rowOff>41275</xdr:rowOff>
    </xdr:to>
    <xdr:sp macro="" textlink="">
      <xdr:nvSpPr>
        <xdr:cNvPr id="74" name="フローチャート: 判断 73"/>
        <xdr:cNvSpPr/>
      </xdr:nvSpPr>
      <xdr:spPr>
        <a:xfrm>
          <a:off x="3238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26</xdr:row>
      <xdr:rowOff>125337</xdr:rowOff>
    </xdr:from>
    <xdr:to>
      <xdr:col>23</xdr:col>
      <xdr:colOff>136525</xdr:colOff>
      <xdr:row>27</xdr:row>
      <xdr:rowOff>55487</xdr:rowOff>
    </xdr:to>
    <xdr:sp macro="" textlink="">
      <xdr:nvSpPr>
        <xdr:cNvPr id="80" name="楕円 79"/>
        <xdr:cNvSpPr/>
      </xdr:nvSpPr>
      <xdr:spPr>
        <a:xfrm>
          <a:off x="4711700" y="5354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40264</xdr:rowOff>
    </xdr:from>
    <xdr:ext cx="405111" cy="259045"/>
    <xdr:sp macro="" textlink="">
      <xdr:nvSpPr>
        <xdr:cNvPr id="81" name="有形固定資産減価償却率該当値テキスト"/>
        <xdr:cNvSpPr txBox="1"/>
      </xdr:nvSpPr>
      <xdr:spPr>
        <a:xfrm>
          <a:off x="4813300" y="52694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66977</xdr:rowOff>
    </xdr:from>
    <xdr:to>
      <xdr:col>19</xdr:col>
      <xdr:colOff>187325</xdr:colOff>
      <xdr:row>27</xdr:row>
      <xdr:rowOff>168577</xdr:rowOff>
    </xdr:to>
    <xdr:sp macro="" textlink="">
      <xdr:nvSpPr>
        <xdr:cNvPr id="82" name="楕円 81"/>
        <xdr:cNvSpPr/>
      </xdr:nvSpPr>
      <xdr:spPr>
        <a:xfrm>
          <a:off x="4000500" y="546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27</xdr:row>
      <xdr:rowOff>4687</xdr:rowOff>
    </xdr:from>
    <xdr:to>
      <xdr:col>23</xdr:col>
      <xdr:colOff>85725</xdr:colOff>
      <xdr:row>27</xdr:row>
      <xdr:rowOff>117777</xdr:rowOff>
    </xdr:to>
    <xdr:cxnSp macro="">
      <xdr:nvCxnSpPr>
        <xdr:cNvPr id="83" name="直線コネクタ 82"/>
        <xdr:cNvCxnSpPr/>
      </xdr:nvCxnSpPr>
      <xdr:spPr>
        <a:xfrm flipV="1">
          <a:off x="4051300" y="5405362"/>
          <a:ext cx="711200" cy="113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39357</xdr:rowOff>
    </xdr:from>
    <xdr:ext cx="405111" cy="259045"/>
    <xdr:sp macro="" textlink="">
      <xdr:nvSpPr>
        <xdr:cNvPr id="84" name="n_1aveValue有形固定資産減価償却率"/>
        <xdr:cNvSpPr txBox="1"/>
      </xdr:nvSpPr>
      <xdr:spPr>
        <a:xfrm>
          <a:off x="3836044" y="6125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57802</xdr:rowOff>
    </xdr:from>
    <xdr:ext cx="405111" cy="259045"/>
    <xdr:sp macro="" textlink="">
      <xdr:nvSpPr>
        <xdr:cNvPr id="85" name="n_2aveValue有形固定資産減価償却率"/>
        <xdr:cNvSpPr txBox="1"/>
      </xdr:nvSpPr>
      <xdr:spPr>
        <a:xfrm>
          <a:off x="30867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13654</xdr:rowOff>
    </xdr:from>
    <xdr:ext cx="405111" cy="259045"/>
    <xdr:sp macro="" textlink="">
      <xdr:nvSpPr>
        <xdr:cNvPr id="86" name="n_1mainValue有形固定資産減価償却率"/>
        <xdr:cNvSpPr txBox="1"/>
      </xdr:nvSpPr>
      <xdr:spPr>
        <a:xfrm>
          <a:off x="3836044" y="5242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8" name="正方形/長方形 87"/>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39364</xdr:colOff>
      <xdr:row>22</xdr:row>
      <xdr:rowOff>64546</xdr:rowOff>
    </xdr:from>
    <xdr:to>
      <xdr:col>75</xdr:col>
      <xdr:colOff>132085</xdr:colOff>
      <xdr:row>24</xdr:row>
      <xdr:rowOff>30705</xdr:rowOff>
    </xdr:to>
    <xdr:sp macro="" textlink="">
      <xdr:nvSpPr>
        <xdr:cNvPr id="89" name="正方形/長方形 88"/>
        <xdr:cNvSpPr/>
      </xdr:nvSpPr>
      <xdr:spPr>
        <a:xfrm>
          <a:off x="13860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[ 16.0</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2" name="正方形/長方形 91"/>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3" name="正方形/長方形 92"/>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4" name="正方形/長方形 93"/>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5" name="正方形/長方形 94"/>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6" name="正方形/長方形 9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7" name="正方形/長方形 9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8" name="正方形/長方形 9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9" name="テキスト ボックス 9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債務償還可能年数は</a:t>
          </a:r>
          <a:r>
            <a:rPr kumimoji="1" lang="en-US" altLang="ja-JP" sz="1100">
              <a:latin typeface="ＭＳ Ｐゴシック" panose="020B0600070205080204" pitchFamily="50" charset="-128"/>
              <a:ea typeface="ＭＳ Ｐゴシック" panose="020B0600070205080204" pitchFamily="50" charset="-128"/>
            </a:rPr>
            <a:t>16.0</a:t>
          </a:r>
          <a:r>
            <a:rPr kumimoji="1" lang="ja-JP" altLang="en-US" sz="1100">
              <a:latin typeface="ＭＳ Ｐゴシック" panose="020B0600070205080204" pitchFamily="50" charset="-128"/>
              <a:ea typeface="ＭＳ Ｐゴシック" panose="020B0600070205080204" pitchFamily="50" charset="-128"/>
            </a:rPr>
            <a:t>年で、全国平均に比べてかなり高く、類似団体内で最も高い年数となっています。</a:t>
          </a:r>
        </a:p>
        <a:p>
          <a:r>
            <a:rPr kumimoji="1" lang="ja-JP" altLang="en-US" sz="1100">
              <a:latin typeface="ＭＳ Ｐゴシック" panose="020B0600070205080204" pitchFamily="50" charset="-128"/>
              <a:ea typeface="ＭＳ Ｐゴシック" panose="020B0600070205080204" pitchFamily="50" charset="-128"/>
            </a:rPr>
            <a:t>　これは、平成２７年度に第三セクター等改革推進債の活用に伴う地方債の現在高が増加したことなどにより、将来負担額が増加したことが挙げられます。将来負担額の大半を地方債の現在高が占めることから、地方債の活用にあたり、事業の熟度や重要性を吟味した上で、施策の選択と集中により適正な市債管理に努め、債務償還可能年数の減少に努めていきます。</a:t>
          </a:r>
        </a:p>
      </xdr:txBody>
    </xdr:sp>
    <xdr:clientData/>
  </xdr:twoCellAnchor>
  <xdr:oneCellAnchor>
    <xdr:from>
      <xdr:col>57</xdr:col>
      <xdr:colOff>111125</xdr:colOff>
      <xdr:row>23</xdr:row>
      <xdr:rowOff>47625</xdr:rowOff>
    </xdr:from>
    <xdr:ext cx="349839" cy="225703"/>
    <xdr:sp macro="" textlink="">
      <xdr:nvSpPr>
        <xdr:cNvPr id="100" name="テキスト ボックス 99"/>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1" name="直線コネクタ 100"/>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36</xdr:row>
      <xdr:rowOff>74474</xdr:rowOff>
    </xdr:from>
    <xdr:ext cx="308097" cy="225703"/>
    <xdr:sp macro="" textlink="">
      <xdr:nvSpPr>
        <xdr:cNvPr id="102" name="テキスト ボックス 101"/>
        <xdr:cNvSpPr txBox="1"/>
      </xdr:nvSpPr>
      <xdr:spPr>
        <a:xfrm>
          <a:off x="10931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03" name="直線コネクタ 102"/>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4" name="テキスト ボックス 103"/>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5" name="直線コネクタ 104"/>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6" name="テキスト ボックス 105"/>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7" name="直線コネクタ 106"/>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30</xdr:row>
      <xdr:rowOff>23674</xdr:rowOff>
    </xdr:from>
    <xdr:ext cx="359394" cy="225703"/>
    <xdr:sp macro="" textlink="">
      <xdr:nvSpPr>
        <xdr:cNvPr id="108" name="テキスト ボックス 107"/>
        <xdr:cNvSpPr txBox="1"/>
      </xdr:nvSpPr>
      <xdr:spPr>
        <a:xfrm>
          <a:off x="10880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9" name="直線コネクタ 108"/>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28</xdr:row>
      <xdr:rowOff>6741</xdr:rowOff>
    </xdr:from>
    <xdr:ext cx="359394" cy="225703"/>
    <xdr:sp macro="" textlink="">
      <xdr:nvSpPr>
        <xdr:cNvPr id="110" name="テキスト ボックス 109"/>
        <xdr:cNvSpPr txBox="1"/>
      </xdr:nvSpPr>
      <xdr:spPr>
        <a:xfrm>
          <a:off x="10880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1" name="直線コネクタ 110"/>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12" name="テキスト ボックス 111"/>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4" name="テキスト ボックス 113"/>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21.0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152047</xdr:rowOff>
    </xdr:from>
    <xdr:to>
      <xdr:col>76</xdr:col>
      <xdr:colOff>21589</xdr:colOff>
      <xdr:row>35</xdr:row>
      <xdr:rowOff>63853</xdr:rowOff>
    </xdr:to>
    <xdr:cxnSp macro="">
      <xdr:nvCxnSpPr>
        <xdr:cNvPr id="116" name="直線コネクタ 115"/>
        <xdr:cNvCxnSpPr/>
      </xdr:nvCxnSpPr>
      <xdr:spPr>
        <a:xfrm flipV="1">
          <a:off x="14793595" y="5552722"/>
          <a:ext cx="1269" cy="128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67680</xdr:rowOff>
    </xdr:from>
    <xdr:ext cx="340478" cy="259045"/>
    <xdr:sp macro="" textlink="">
      <xdr:nvSpPr>
        <xdr:cNvPr id="117" name="債務償還可能年数最小値テキスト"/>
        <xdr:cNvSpPr txBox="1"/>
      </xdr:nvSpPr>
      <xdr:spPr>
        <a:xfrm>
          <a:off x="14846300" y="6839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63853</xdr:rowOff>
    </xdr:from>
    <xdr:to>
      <xdr:col>76</xdr:col>
      <xdr:colOff>111125</xdr:colOff>
      <xdr:row>35</xdr:row>
      <xdr:rowOff>63853</xdr:rowOff>
    </xdr:to>
    <xdr:cxnSp macro="">
      <xdr:nvCxnSpPr>
        <xdr:cNvPr id="118" name="直線コネクタ 117"/>
        <xdr:cNvCxnSpPr/>
      </xdr:nvCxnSpPr>
      <xdr:spPr>
        <a:xfrm>
          <a:off x="14706600" y="683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98724</xdr:rowOff>
    </xdr:from>
    <xdr:ext cx="405111" cy="259045"/>
    <xdr:sp macro="" textlink="">
      <xdr:nvSpPr>
        <xdr:cNvPr id="119" name="債務償還可能年数最大値テキスト"/>
        <xdr:cNvSpPr txBox="1"/>
      </xdr:nvSpPr>
      <xdr:spPr>
        <a:xfrm>
          <a:off x="14846300" y="5327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152047</xdr:rowOff>
    </xdr:from>
    <xdr:to>
      <xdr:col>76</xdr:col>
      <xdr:colOff>111125</xdr:colOff>
      <xdr:row>27</xdr:row>
      <xdr:rowOff>152047</xdr:rowOff>
    </xdr:to>
    <xdr:cxnSp macro="">
      <xdr:nvCxnSpPr>
        <xdr:cNvPr id="120" name="直線コネクタ 119"/>
        <xdr:cNvCxnSpPr/>
      </xdr:nvCxnSpPr>
      <xdr:spPr>
        <a:xfrm>
          <a:off x="14706600" y="555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65563</xdr:rowOff>
    </xdr:from>
    <xdr:ext cx="405111" cy="259045"/>
    <xdr:sp macro="" textlink="">
      <xdr:nvSpPr>
        <xdr:cNvPr id="121" name="債務償還可能年数平均値テキスト"/>
        <xdr:cNvSpPr txBox="1"/>
      </xdr:nvSpPr>
      <xdr:spPr>
        <a:xfrm>
          <a:off x="14846300" y="61520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87136</xdr:rowOff>
    </xdr:from>
    <xdr:to>
      <xdr:col>76</xdr:col>
      <xdr:colOff>73025</xdr:colOff>
      <xdr:row>32</xdr:row>
      <xdr:rowOff>17286</xdr:rowOff>
    </xdr:to>
    <xdr:sp macro="" textlink="">
      <xdr:nvSpPr>
        <xdr:cNvPr id="122" name="フローチャート: 判断 121"/>
        <xdr:cNvSpPr/>
      </xdr:nvSpPr>
      <xdr:spPr>
        <a:xfrm>
          <a:off x="14744700" y="617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3" name="テキスト ボックス 122"/>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4" name="テキスト ボックス 123"/>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5" name="テキスト ボックス 124"/>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6" name="テキスト ボックス 125"/>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7" name="テキスト ボックス 126"/>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101247</xdr:rowOff>
    </xdr:from>
    <xdr:to>
      <xdr:col>76</xdr:col>
      <xdr:colOff>73025</xdr:colOff>
      <xdr:row>28</xdr:row>
      <xdr:rowOff>31397</xdr:rowOff>
    </xdr:to>
    <xdr:sp macro="" textlink="">
      <xdr:nvSpPr>
        <xdr:cNvPr id="128" name="楕円 127"/>
        <xdr:cNvSpPr/>
      </xdr:nvSpPr>
      <xdr:spPr>
        <a:xfrm>
          <a:off x="14744700" y="550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54274</xdr:rowOff>
    </xdr:from>
    <xdr:ext cx="405111" cy="259045"/>
    <xdr:sp macro="" textlink="">
      <xdr:nvSpPr>
        <xdr:cNvPr id="129" name="債務償還可能年数該当値テキスト"/>
        <xdr:cNvSpPr txBox="1"/>
      </xdr:nvSpPr>
      <xdr:spPr>
        <a:xfrm>
          <a:off x="14846300" y="54549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0" name="正方形/長方形 12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1" name="正方形/長方形 13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2" name="テキスト ボックス 13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3" name="テキスト ボックス 13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4" name="テキスト ボックス 13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5" name="テキスト ボックス 13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961,024
948,319
491.95
556,353,158
551,960,914
2,114,145
279,711,958
995,173,275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56606</xdr:rowOff>
    </xdr:from>
    <xdr:to>
      <xdr:col>24</xdr:col>
      <xdr:colOff>62865</xdr:colOff>
      <xdr:row>42</xdr:row>
      <xdr:rowOff>99060</xdr:rowOff>
    </xdr:to>
    <xdr:cxnSp macro="">
      <xdr:nvCxnSpPr>
        <xdr:cNvPr id="58" name="直線コネクタ 57"/>
        <xdr:cNvCxnSpPr/>
      </xdr:nvCxnSpPr>
      <xdr:spPr>
        <a:xfrm flipV="1">
          <a:off x="4634865" y="5885906"/>
          <a:ext cx="0" cy="14140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102887</xdr:rowOff>
    </xdr:from>
    <xdr:ext cx="405111" cy="259045"/>
    <xdr:sp macro="" textlink="">
      <xdr:nvSpPr>
        <xdr:cNvPr id="59" name="【道路】&#10;有形固定資産減価償却率最小値テキスト"/>
        <xdr:cNvSpPr txBox="1"/>
      </xdr:nvSpPr>
      <xdr:spPr>
        <a:xfrm>
          <a:off x="4673600" y="730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99060</xdr:rowOff>
    </xdr:from>
    <xdr:to>
      <xdr:col>24</xdr:col>
      <xdr:colOff>152400</xdr:colOff>
      <xdr:row>42</xdr:row>
      <xdr:rowOff>99060</xdr:rowOff>
    </xdr:to>
    <xdr:cxnSp macro="">
      <xdr:nvCxnSpPr>
        <xdr:cNvPr id="60" name="直線コネクタ 59"/>
        <xdr:cNvCxnSpPr/>
      </xdr:nvCxnSpPr>
      <xdr:spPr>
        <a:xfrm>
          <a:off x="4546600" y="7299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3283</xdr:rowOff>
    </xdr:from>
    <xdr:ext cx="405111" cy="259045"/>
    <xdr:sp macro="" textlink="">
      <xdr:nvSpPr>
        <xdr:cNvPr id="61" name="【道路】&#10;有形固定資産減価償却率最大値テキスト"/>
        <xdr:cNvSpPr txBox="1"/>
      </xdr:nvSpPr>
      <xdr:spPr>
        <a:xfrm>
          <a:off x="4673600" y="5661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56606</xdr:rowOff>
    </xdr:from>
    <xdr:to>
      <xdr:col>24</xdr:col>
      <xdr:colOff>152400</xdr:colOff>
      <xdr:row>34</xdr:row>
      <xdr:rowOff>56606</xdr:rowOff>
    </xdr:to>
    <xdr:cxnSp macro="">
      <xdr:nvCxnSpPr>
        <xdr:cNvPr id="62" name="直線コネクタ 61"/>
        <xdr:cNvCxnSpPr/>
      </xdr:nvCxnSpPr>
      <xdr:spPr>
        <a:xfrm>
          <a:off x="4546600" y="58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51543</xdr:rowOff>
    </xdr:from>
    <xdr:ext cx="405111" cy="259045"/>
    <xdr:sp macro="" textlink="">
      <xdr:nvSpPr>
        <xdr:cNvPr id="63" name="【道路】&#10;有形固定資産減価償却率平均値テキスト"/>
        <xdr:cNvSpPr txBox="1"/>
      </xdr:nvSpPr>
      <xdr:spPr>
        <a:xfrm>
          <a:off x="4673600" y="63951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28666</xdr:rowOff>
    </xdr:from>
    <xdr:to>
      <xdr:col>24</xdr:col>
      <xdr:colOff>114300</xdr:colOff>
      <xdr:row>38</xdr:row>
      <xdr:rowOff>130266</xdr:rowOff>
    </xdr:to>
    <xdr:sp macro="" textlink="">
      <xdr:nvSpPr>
        <xdr:cNvPr id="64" name="フローチャート: 判断 63"/>
        <xdr:cNvSpPr/>
      </xdr:nvSpPr>
      <xdr:spPr>
        <a:xfrm>
          <a:off x="4584700" y="654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67854</xdr:rowOff>
    </xdr:from>
    <xdr:to>
      <xdr:col>20</xdr:col>
      <xdr:colOff>38100</xdr:colOff>
      <xdr:row>38</xdr:row>
      <xdr:rowOff>169454</xdr:rowOff>
    </xdr:to>
    <xdr:sp macro="" textlink="">
      <xdr:nvSpPr>
        <xdr:cNvPr id="65" name="フローチャート: 判断 64"/>
        <xdr:cNvSpPr/>
      </xdr:nvSpPr>
      <xdr:spPr>
        <a:xfrm>
          <a:off x="3746500" y="658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40096</xdr:rowOff>
    </xdr:from>
    <xdr:to>
      <xdr:col>15</xdr:col>
      <xdr:colOff>101600</xdr:colOff>
      <xdr:row>39</xdr:row>
      <xdr:rowOff>141696</xdr:rowOff>
    </xdr:to>
    <xdr:sp macro="" textlink="">
      <xdr:nvSpPr>
        <xdr:cNvPr id="66" name="フローチャート: 判断 65"/>
        <xdr:cNvSpPr/>
      </xdr:nvSpPr>
      <xdr:spPr>
        <a:xfrm>
          <a:off x="2857500" y="6726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110309</xdr:rowOff>
    </xdr:from>
    <xdr:to>
      <xdr:col>24</xdr:col>
      <xdr:colOff>114300</xdr:colOff>
      <xdr:row>39</xdr:row>
      <xdr:rowOff>40459</xdr:rowOff>
    </xdr:to>
    <xdr:sp macro="" textlink="">
      <xdr:nvSpPr>
        <xdr:cNvPr id="72" name="楕円 71"/>
        <xdr:cNvSpPr/>
      </xdr:nvSpPr>
      <xdr:spPr>
        <a:xfrm>
          <a:off x="4584700" y="6625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88736</xdr:rowOff>
    </xdr:from>
    <xdr:ext cx="405111" cy="259045"/>
    <xdr:sp macro="" textlink="">
      <xdr:nvSpPr>
        <xdr:cNvPr id="73" name="【道路】&#10;有形固定資産減価償却率該当値テキスト"/>
        <xdr:cNvSpPr txBox="1"/>
      </xdr:nvSpPr>
      <xdr:spPr>
        <a:xfrm>
          <a:off x="4673600" y="66038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165826</xdr:rowOff>
    </xdr:from>
    <xdr:to>
      <xdr:col>20</xdr:col>
      <xdr:colOff>38100</xdr:colOff>
      <xdr:row>39</xdr:row>
      <xdr:rowOff>95976</xdr:rowOff>
    </xdr:to>
    <xdr:sp macro="" textlink="">
      <xdr:nvSpPr>
        <xdr:cNvPr id="74" name="楕円 73"/>
        <xdr:cNvSpPr/>
      </xdr:nvSpPr>
      <xdr:spPr>
        <a:xfrm>
          <a:off x="3746500" y="668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161109</xdr:rowOff>
    </xdr:from>
    <xdr:to>
      <xdr:col>24</xdr:col>
      <xdr:colOff>63500</xdr:colOff>
      <xdr:row>39</xdr:row>
      <xdr:rowOff>45176</xdr:rowOff>
    </xdr:to>
    <xdr:cxnSp macro="">
      <xdr:nvCxnSpPr>
        <xdr:cNvPr id="75" name="直線コネクタ 74"/>
        <xdr:cNvCxnSpPr/>
      </xdr:nvCxnSpPr>
      <xdr:spPr>
        <a:xfrm flipV="1">
          <a:off x="3797300" y="6676209"/>
          <a:ext cx="8382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14531</xdr:rowOff>
    </xdr:from>
    <xdr:ext cx="405111" cy="259045"/>
    <xdr:sp macro="" textlink="">
      <xdr:nvSpPr>
        <xdr:cNvPr id="76" name="n_1aveValue【道路】&#10;有形固定資産減価償却率"/>
        <xdr:cNvSpPr txBox="1"/>
      </xdr:nvSpPr>
      <xdr:spPr>
        <a:xfrm>
          <a:off x="3582044" y="635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158223</xdr:rowOff>
    </xdr:from>
    <xdr:ext cx="405111" cy="259045"/>
    <xdr:sp macro="" textlink="">
      <xdr:nvSpPr>
        <xdr:cNvPr id="77" name="n_2aveValue【道路】&#10;有形固定資産減価償却率"/>
        <xdr:cNvSpPr txBox="1"/>
      </xdr:nvSpPr>
      <xdr:spPr>
        <a:xfrm>
          <a:off x="2705744" y="6501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87103</xdr:rowOff>
    </xdr:from>
    <xdr:ext cx="405111" cy="259045"/>
    <xdr:sp macro="" textlink="">
      <xdr:nvSpPr>
        <xdr:cNvPr id="78" name="n_1mainValue【道路】&#10;有形固定資産減価償却率"/>
        <xdr:cNvSpPr txBox="1"/>
      </xdr:nvSpPr>
      <xdr:spPr>
        <a:xfrm>
          <a:off x="3582044" y="677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0" name="正方形/長方形 7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1" name="正方形/長方形 8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2" name="正方形/長方形 8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3" name="正方形/長方形 8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4" name="正方形/長方形 8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5" name="正方形/長方形 8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6" name="正方形/長方形 8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7" name="テキスト ボックス 8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8" name="直線コネクタ 8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9" name="直線コネクタ 88"/>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0" name="テキスト ボックス 89"/>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1" name="直線コネクタ 90"/>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2" name="テキスト ボックス 91"/>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5" name="直線コネクタ 94"/>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6" name="テキスト ボックス 95"/>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7" name="直線コネクタ 96"/>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98" name="テキスト ボックス 97"/>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9" name="直線コネクタ 9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0" name="テキスト ボックス 9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93726</xdr:rowOff>
    </xdr:from>
    <xdr:to>
      <xdr:col>54</xdr:col>
      <xdr:colOff>189865</xdr:colOff>
      <xdr:row>42</xdr:row>
      <xdr:rowOff>5842</xdr:rowOff>
    </xdr:to>
    <xdr:cxnSp macro="">
      <xdr:nvCxnSpPr>
        <xdr:cNvPr id="102" name="直線コネクタ 101"/>
        <xdr:cNvCxnSpPr/>
      </xdr:nvCxnSpPr>
      <xdr:spPr>
        <a:xfrm flipV="1">
          <a:off x="10476865" y="5751576"/>
          <a:ext cx="0" cy="1455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9669</xdr:rowOff>
    </xdr:from>
    <xdr:ext cx="469744" cy="259045"/>
    <xdr:sp macro="" textlink="">
      <xdr:nvSpPr>
        <xdr:cNvPr id="103" name="【道路】&#10;一人当たり延長最小値テキスト"/>
        <xdr:cNvSpPr txBox="1"/>
      </xdr:nvSpPr>
      <xdr:spPr>
        <a:xfrm>
          <a:off x="10515600" y="72105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5842</xdr:rowOff>
    </xdr:from>
    <xdr:to>
      <xdr:col>55</xdr:col>
      <xdr:colOff>88900</xdr:colOff>
      <xdr:row>42</xdr:row>
      <xdr:rowOff>5842</xdr:rowOff>
    </xdr:to>
    <xdr:cxnSp macro="">
      <xdr:nvCxnSpPr>
        <xdr:cNvPr id="104" name="直線コネクタ 103"/>
        <xdr:cNvCxnSpPr/>
      </xdr:nvCxnSpPr>
      <xdr:spPr>
        <a:xfrm>
          <a:off x="10388600" y="720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40403</xdr:rowOff>
    </xdr:from>
    <xdr:ext cx="534377" cy="259045"/>
    <xdr:sp macro="" textlink="">
      <xdr:nvSpPr>
        <xdr:cNvPr id="105" name="【道路】&#10;一人当たり延長最大値テキスト"/>
        <xdr:cNvSpPr txBox="1"/>
      </xdr:nvSpPr>
      <xdr:spPr>
        <a:xfrm>
          <a:off x="10515600" y="552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93726</xdr:rowOff>
    </xdr:from>
    <xdr:to>
      <xdr:col>55</xdr:col>
      <xdr:colOff>88900</xdr:colOff>
      <xdr:row>33</xdr:row>
      <xdr:rowOff>93726</xdr:rowOff>
    </xdr:to>
    <xdr:cxnSp macro="">
      <xdr:nvCxnSpPr>
        <xdr:cNvPr id="106" name="直線コネクタ 105"/>
        <xdr:cNvCxnSpPr/>
      </xdr:nvCxnSpPr>
      <xdr:spPr>
        <a:xfrm>
          <a:off x="10388600" y="575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111650</xdr:rowOff>
    </xdr:from>
    <xdr:ext cx="469744" cy="259045"/>
    <xdr:sp macro="" textlink="">
      <xdr:nvSpPr>
        <xdr:cNvPr id="107" name="【道路】&#10;一人当たり延長平均値テキスト"/>
        <xdr:cNvSpPr txBox="1"/>
      </xdr:nvSpPr>
      <xdr:spPr>
        <a:xfrm>
          <a:off x="10515600" y="66267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88773</xdr:rowOff>
    </xdr:from>
    <xdr:to>
      <xdr:col>55</xdr:col>
      <xdr:colOff>50800</xdr:colOff>
      <xdr:row>40</xdr:row>
      <xdr:rowOff>18923</xdr:rowOff>
    </xdr:to>
    <xdr:sp macro="" textlink="">
      <xdr:nvSpPr>
        <xdr:cNvPr id="108" name="フローチャート: 判断 107"/>
        <xdr:cNvSpPr/>
      </xdr:nvSpPr>
      <xdr:spPr>
        <a:xfrm>
          <a:off x="10426700" y="6775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77597</xdr:rowOff>
    </xdr:from>
    <xdr:to>
      <xdr:col>50</xdr:col>
      <xdr:colOff>165100</xdr:colOff>
      <xdr:row>40</xdr:row>
      <xdr:rowOff>7747</xdr:rowOff>
    </xdr:to>
    <xdr:sp macro="" textlink="">
      <xdr:nvSpPr>
        <xdr:cNvPr id="109" name="フローチャート: 判断 108"/>
        <xdr:cNvSpPr/>
      </xdr:nvSpPr>
      <xdr:spPr>
        <a:xfrm>
          <a:off x="9588500" y="6764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41021</xdr:rowOff>
    </xdr:from>
    <xdr:to>
      <xdr:col>46</xdr:col>
      <xdr:colOff>38100</xdr:colOff>
      <xdr:row>39</xdr:row>
      <xdr:rowOff>142621</xdr:rowOff>
    </xdr:to>
    <xdr:sp macro="" textlink="">
      <xdr:nvSpPr>
        <xdr:cNvPr id="110" name="フローチャート: 判断 109"/>
        <xdr:cNvSpPr/>
      </xdr:nvSpPr>
      <xdr:spPr>
        <a:xfrm>
          <a:off x="8699500" y="672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126492</xdr:rowOff>
    </xdr:from>
    <xdr:to>
      <xdr:col>55</xdr:col>
      <xdr:colOff>50800</xdr:colOff>
      <xdr:row>42</xdr:row>
      <xdr:rowOff>56642</xdr:rowOff>
    </xdr:to>
    <xdr:sp macro="" textlink="">
      <xdr:nvSpPr>
        <xdr:cNvPr id="116" name="楕円 115"/>
        <xdr:cNvSpPr/>
      </xdr:nvSpPr>
      <xdr:spPr>
        <a:xfrm>
          <a:off x="10426700" y="7155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41</xdr:row>
      <xdr:rowOff>41419</xdr:rowOff>
    </xdr:from>
    <xdr:ext cx="469744" cy="259045"/>
    <xdr:sp macro="" textlink="">
      <xdr:nvSpPr>
        <xdr:cNvPr id="117" name="【道路】&#10;一人当たり延長該当値テキスト"/>
        <xdr:cNvSpPr txBox="1"/>
      </xdr:nvSpPr>
      <xdr:spPr>
        <a:xfrm>
          <a:off x="10515600" y="7070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126746</xdr:rowOff>
    </xdr:from>
    <xdr:to>
      <xdr:col>50</xdr:col>
      <xdr:colOff>165100</xdr:colOff>
      <xdr:row>42</xdr:row>
      <xdr:rowOff>56896</xdr:rowOff>
    </xdr:to>
    <xdr:sp macro="" textlink="">
      <xdr:nvSpPr>
        <xdr:cNvPr id="118" name="楕円 117"/>
        <xdr:cNvSpPr/>
      </xdr:nvSpPr>
      <xdr:spPr>
        <a:xfrm>
          <a:off x="9588500" y="7156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42</xdr:row>
      <xdr:rowOff>5842</xdr:rowOff>
    </xdr:from>
    <xdr:to>
      <xdr:col>55</xdr:col>
      <xdr:colOff>0</xdr:colOff>
      <xdr:row>42</xdr:row>
      <xdr:rowOff>6096</xdr:rowOff>
    </xdr:to>
    <xdr:cxnSp macro="">
      <xdr:nvCxnSpPr>
        <xdr:cNvPr id="119" name="直線コネクタ 118"/>
        <xdr:cNvCxnSpPr/>
      </xdr:nvCxnSpPr>
      <xdr:spPr>
        <a:xfrm flipV="1">
          <a:off x="9639300" y="7206742"/>
          <a:ext cx="838200" cy="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24274</xdr:rowOff>
    </xdr:from>
    <xdr:ext cx="469744" cy="259045"/>
    <xdr:sp macro="" textlink="">
      <xdr:nvSpPr>
        <xdr:cNvPr id="120" name="n_1aveValue【道路】&#10;一人当たり延長"/>
        <xdr:cNvSpPr txBox="1"/>
      </xdr:nvSpPr>
      <xdr:spPr>
        <a:xfrm>
          <a:off x="9391727" y="6539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159148</xdr:rowOff>
    </xdr:from>
    <xdr:ext cx="469744" cy="259045"/>
    <xdr:sp macro="" textlink="">
      <xdr:nvSpPr>
        <xdr:cNvPr id="121" name="n_2aveValue【道路】&#10;一人当たり延長"/>
        <xdr:cNvSpPr txBox="1"/>
      </xdr:nvSpPr>
      <xdr:spPr>
        <a:xfrm>
          <a:off x="8515427" y="6502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42</xdr:row>
      <xdr:rowOff>48023</xdr:rowOff>
    </xdr:from>
    <xdr:ext cx="469744" cy="259045"/>
    <xdr:sp macro="" textlink="">
      <xdr:nvSpPr>
        <xdr:cNvPr id="122" name="n_1mainValue【道路】&#10;一人当たり延長"/>
        <xdr:cNvSpPr txBox="1"/>
      </xdr:nvSpPr>
      <xdr:spPr>
        <a:xfrm>
          <a:off x="9391727" y="7248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4" name="正方形/長方形 123"/>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5" name="正方形/長方形 124"/>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6" name="正方形/長方形 125"/>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7" name="正方形/長方形 126"/>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8" name="正方形/長方形 127"/>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9" name="正方形/長方形 128"/>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0" name="正方形/長方形 129"/>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31" name="正方形/長方形 130"/>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32" name="正方形/長方形 131"/>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33" name="正方形/長方形 132"/>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34" name="正方形/長方形 133"/>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35" name="正方形/長方形 134"/>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36" name="正方形/長方形 135"/>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37" name="正方形/長方形 136"/>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38" name="正方形/長方形 137"/>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39" name="正方形/長方形 1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0" name="正方形/長方形 1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1" name="正方形/長方形 1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2" name="正方形/長方形 1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3" name="正方形/長方形 1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4" name="正方形/長方形 1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5" name="正方形/長方形 1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6" name="正方形/長方形 1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7" name="テキスト ボックス 1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8" name="直線コネクタ 1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149" name="テキスト ボックス 14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50" name="直線コネクタ 1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151" name="テキスト ボックス 1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52" name="直線コネクタ 1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53" name="テキスト ボックス 1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54" name="直線コネクタ 1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55" name="テキスト ボックス 1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56" name="直線コネクタ 1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57" name="テキスト ボックス 1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58" name="直線コネクタ 1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59" name="テキスト ボックス 15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60" name="直線コネクタ 1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161" name="テキスト ボックス 160"/>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6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160020</xdr:rowOff>
    </xdr:from>
    <xdr:to>
      <xdr:col>24</xdr:col>
      <xdr:colOff>62865</xdr:colOff>
      <xdr:row>87</xdr:row>
      <xdr:rowOff>22861</xdr:rowOff>
    </xdr:to>
    <xdr:cxnSp macro="">
      <xdr:nvCxnSpPr>
        <xdr:cNvPr id="163" name="直線コネクタ 162"/>
        <xdr:cNvCxnSpPr/>
      </xdr:nvCxnSpPr>
      <xdr:spPr>
        <a:xfrm flipV="1">
          <a:off x="4634865" y="13361670"/>
          <a:ext cx="0" cy="1577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26688</xdr:rowOff>
    </xdr:from>
    <xdr:ext cx="405111" cy="259045"/>
    <xdr:sp macro="" textlink="">
      <xdr:nvSpPr>
        <xdr:cNvPr id="164" name="【公営住宅】&#10;有形固定資産減価償却率最小値テキスト"/>
        <xdr:cNvSpPr txBox="1"/>
      </xdr:nvSpPr>
      <xdr:spPr>
        <a:xfrm>
          <a:off x="4673600" y="1494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22861</xdr:rowOff>
    </xdr:from>
    <xdr:to>
      <xdr:col>24</xdr:col>
      <xdr:colOff>152400</xdr:colOff>
      <xdr:row>87</xdr:row>
      <xdr:rowOff>22861</xdr:rowOff>
    </xdr:to>
    <xdr:cxnSp macro="">
      <xdr:nvCxnSpPr>
        <xdr:cNvPr id="165" name="直線コネクタ 164"/>
        <xdr:cNvCxnSpPr/>
      </xdr:nvCxnSpPr>
      <xdr:spPr>
        <a:xfrm>
          <a:off x="4546600" y="149390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106697</xdr:rowOff>
    </xdr:from>
    <xdr:ext cx="405111" cy="259045"/>
    <xdr:sp macro="" textlink="">
      <xdr:nvSpPr>
        <xdr:cNvPr id="166" name="【公営住宅】&#10;有形固定資産減価償却率最大値テキスト"/>
        <xdr:cNvSpPr txBox="1"/>
      </xdr:nvSpPr>
      <xdr:spPr>
        <a:xfrm>
          <a:off x="4673600" y="1313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160020</xdr:rowOff>
    </xdr:from>
    <xdr:to>
      <xdr:col>24</xdr:col>
      <xdr:colOff>152400</xdr:colOff>
      <xdr:row>77</xdr:row>
      <xdr:rowOff>160020</xdr:rowOff>
    </xdr:to>
    <xdr:cxnSp macro="">
      <xdr:nvCxnSpPr>
        <xdr:cNvPr id="167" name="直線コネクタ 166"/>
        <xdr:cNvCxnSpPr/>
      </xdr:nvCxnSpPr>
      <xdr:spPr>
        <a:xfrm>
          <a:off x="4546600" y="1336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57166</xdr:rowOff>
    </xdr:from>
    <xdr:ext cx="405111" cy="259045"/>
    <xdr:sp macro="" textlink="">
      <xdr:nvSpPr>
        <xdr:cNvPr id="168" name="【公営住宅】&#10;有形固定資産減価償却率平均値テキスト"/>
        <xdr:cNvSpPr txBox="1"/>
      </xdr:nvSpPr>
      <xdr:spPr>
        <a:xfrm>
          <a:off x="4673600" y="139446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78739</xdr:rowOff>
    </xdr:from>
    <xdr:to>
      <xdr:col>24</xdr:col>
      <xdr:colOff>114300</xdr:colOff>
      <xdr:row>82</xdr:row>
      <xdr:rowOff>8889</xdr:rowOff>
    </xdr:to>
    <xdr:sp macro="" textlink="">
      <xdr:nvSpPr>
        <xdr:cNvPr id="169" name="フローチャート: 判断 168"/>
        <xdr:cNvSpPr/>
      </xdr:nvSpPr>
      <xdr:spPr>
        <a:xfrm>
          <a:off x="4584700" y="13966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147320</xdr:rowOff>
    </xdr:from>
    <xdr:to>
      <xdr:col>20</xdr:col>
      <xdr:colOff>38100</xdr:colOff>
      <xdr:row>82</xdr:row>
      <xdr:rowOff>77470</xdr:rowOff>
    </xdr:to>
    <xdr:sp macro="" textlink="">
      <xdr:nvSpPr>
        <xdr:cNvPr id="170" name="フローチャート: 判断 169"/>
        <xdr:cNvSpPr/>
      </xdr:nvSpPr>
      <xdr:spPr>
        <a:xfrm>
          <a:off x="37465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55880</xdr:rowOff>
    </xdr:from>
    <xdr:to>
      <xdr:col>15</xdr:col>
      <xdr:colOff>101600</xdr:colOff>
      <xdr:row>82</xdr:row>
      <xdr:rowOff>157480</xdr:rowOff>
    </xdr:to>
    <xdr:sp macro="" textlink="">
      <xdr:nvSpPr>
        <xdr:cNvPr id="171" name="フローチャート: 判断 170"/>
        <xdr:cNvSpPr/>
      </xdr:nvSpPr>
      <xdr:spPr>
        <a:xfrm>
          <a:off x="2857500" y="1411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72" name="テキスト ボックス 17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3" name="テキスト ボックス 17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4" name="テキスト ボックス 17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5" name="テキスト ボックス 17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6" name="テキスト ボックス 17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170180</xdr:rowOff>
    </xdr:from>
    <xdr:to>
      <xdr:col>24</xdr:col>
      <xdr:colOff>114300</xdr:colOff>
      <xdr:row>79</xdr:row>
      <xdr:rowOff>100330</xdr:rowOff>
    </xdr:to>
    <xdr:sp macro="" textlink="">
      <xdr:nvSpPr>
        <xdr:cNvPr id="177" name="楕円 176"/>
        <xdr:cNvSpPr/>
      </xdr:nvSpPr>
      <xdr:spPr>
        <a:xfrm>
          <a:off x="4584700" y="1354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21607</xdr:rowOff>
    </xdr:from>
    <xdr:ext cx="405111" cy="259045"/>
    <xdr:sp macro="" textlink="">
      <xdr:nvSpPr>
        <xdr:cNvPr id="178" name="【公営住宅】&#10;有形固定資産減価償却率該当値テキスト"/>
        <xdr:cNvSpPr txBox="1"/>
      </xdr:nvSpPr>
      <xdr:spPr>
        <a:xfrm>
          <a:off x="467360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40639</xdr:rowOff>
    </xdr:from>
    <xdr:to>
      <xdr:col>20</xdr:col>
      <xdr:colOff>38100</xdr:colOff>
      <xdr:row>79</xdr:row>
      <xdr:rowOff>142239</xdr:rowOff>
    </xdr:to>
    <xdr:sp macro="" textlink="">
      <xdr:nvSpPr>
        <xdr:cNvPr id="179" name="楕円 178"/>
        <xdr:cNvSpPr/>
      </xdr:nvSpPr>
      <xdr:spPr>
        <a:xfrm>
          <a:off x="37465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49530</xdr:rowOff>
    </xdr:from>
    <xdr:to>
      <xdr:col>24</xdr:col>
      <xdr:colOff>63500</xdr:colOff>
      <xdr:row>79</xdr:row>
      <xdr:rowOff>91439</xdr:rowOff>
    </xdr:to>
    <xdr:cxnSp macro="">
      <xdr:nvCxnSpPr>
        <xdr:cNvPr id="180" name="直線コネクタ 179"/>
        <xdr:cNvCxnSpPr/>
      </xdr:nvCxnSpPr>
      <xdr:spPr>
        <a:xfrm flipV="1">
          <a:off x="3797300" y="13594080"/>
          <a:ext cx="8382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68597</xdr:rowOff>
    </xdr:from>
    <xdr:ext cx="405111" cy="259045"/>
    <xdr:sp macro="" textlink="">
      <xdr:nvSpPr>
        <xdr:cNvPr id="181" name="n_1aveValue【公営住宅】&#10;有形固定資産減価償却率"/>
        <xdr:cNvSpPr txBox="1"/>
      </xdr:nvSpPr>
      <xdr:spPr>
        <a:xfrm>
          <a:off x="35820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2557</xdr:rowOff>
    </xdr:from>
    <xdr:ext cx="405111" cy="259045"/>
    <xdr:sp macro="" textlink="">
      <xdr:nvSpPr>
        <xdr:cNvPr id="182" name="n_2aveValue【公営住宅】&#10;有形固定資産減価償却率"/>
        <xdr:cNvSpPr txBox="1"/>
      </xdr:nvSpPr>
      <xdr:spPr>
        <a:xfrm>
          <a:off x="2705744" y="1389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77</xdr:row>
      <xdr:rowOff>158766</xdr:rowOff>
    </xdr:from>
    <xdr:ext cx="405111" cy="259045"/>
    <xdr:sp macro="" textlink="">
      <xdr:nvSpPr>
        <xdr:cNvPr id="183" name="n_1mainValue【公営住宅】&#10;有形固定資産減価償却率"/>
        <xdr:cNvSpPr txBox="1"/>
      </xdr:nvSpPr>
      <xdr:spPr>
        <a:xfrm>
          <a:off x="3582044" y="13360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84" name="正方形/長方形 18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85" name="正方形/長方形 18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86" name="正方形/長方形 18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87" name="正方形/長方形 18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8" name="正方形/長方形 18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9" name="正方形/長方形 18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90" name="正方形/長方形 18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91" name="正方形/長方形 19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92" name="テキスト ボックス 19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93" name="直線コネクタ 19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194" name="直線コネクタ 19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195" name="テキスト ボックス 19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196" name="直線コネクタ 19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197" name="テキスト ボックス 19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198" name="直線コネクタ 19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199" name="テキスト ボックス 19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00" name="直線コネクタ 19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01" name="テキスト ボックス 20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02" name="直線コネクタ 20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03" name="テキスト ボックス 20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04"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11582</xdr:rowOff>
    </xdr:from>
    <xdr:to>
      <xdr:col>54</xdr:col>
      <xdr:colOff>189865</xdr:colOff>
      <xdr:row>85</xdr:row>
      <xdr:rowOff>156514</xdr:rowOff>
    </xdr:to>
    <xdr:cxnSp macro="">
      <xdr:nvCxnSpPr>
        <xdr:cNvPr id="205" name="直線コネクタ 204"/>
        <xdr:cNvCxnSpPr/>
      </xdr:nvCxnSpPr>
      <xdr:spPr>
        <a:xfrm flipV="1">
          <a:off x="10476865" y="13556132"/>
          <a:ext cx="0" cy="11736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160341</xdr:rowOff>
    </xdr:from>
    <xdr:ext cx="469744" cy="259045"/>
    <xdr:sp macro="" textlink="">
      <xdr:nvSpPr>
        <xdr:cNvPr id="206" name="【公営住宅】&#10;一人当たり面積最小値テキスト"/>
        <xdr:cNvSpPr txBox="1"/>
      </xdr:nvSpPr>
      <xdr:spPr>
        <a:xfrm>
          <a:off x="10515600" y="14733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156514</xdr:rowOff>
    </xdr:from>
    <xdr:to>
      <xdr:col>55</xdr:col>
      <xdr:colOff>88900</xdr:colOff>
      <xdr:row>85</xdr:row>
      <xdr:rowOff>156514</xdr:rowOff>
    </xdr:to>
    <xdr:cxnSp macro="">
      <xdr:nvCxnSpPr>
        <xdr:cNvPr id="207" name="直線コネクタ 206"/>
        <xdr:cNvCxnSpPr/>
      </xdr:nvCxnSpPr>
      <xdr:spPr>
        <a:xfrm>
          <a:off x="10388600" y="14729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129709</xdr:rowOff>
    </xdr:from>
    <xdr:ext cx="469744" cy="259045"/>
    <xdr:sp macro="" textlink="">
      <xdr:nvSpPr>
        <xdr:cNvPr id="208" name="【公営住宅】&#10;一人当たり面積最大値テキスト"/>
        <xdr:cNvSpPr txBox="1"/>
      </xdr:nvSpPr>
      <xdr:spPr>
        <a:xfrm>
          <a:off x="10515600" y="13331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11582</xdr:rowOff>
    </xdr:from>
    <xdr:to>
      <xdr:col>55</xdr:col>
      <xdr:colOff>88900</xdr:colOff>
      <xdr:row>79</xdr:row>
      <xdr:rowOff>11582</xdr:rowOff>
    </xdr:to>
    <xdr:cxnSp macro="">
      <xdr:nvCxnSpPr>
        <xdr:cNvPr id="209" name="直線コネクタ 208"/>
        <xdr:cNvCxnSpPr/>
      </xdr:nvCxnSpPr>
      <xdr:spPr>
        <a:xfrm>
          <a:off x="10388600" y="13556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115231</xdr:rowOff>
    </xdr:from>
    <xdr:ext cx="469744" cy="259045"/>
    <xdr:sp macro="" textlink="">
      <xdr:nvSpPr>
        <xdr:cNvPr id="210" name="【公営住宅】&#10;一人当たり面積平均値テキスト"/>
        <xdr:cNvSpPr txBox="1"/>
      </xdr:nvSpPr>
      <xdr:spPr>
        <a:xfrm>
          <a:off x="10515600" y="14174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136804</xdr:rowOff>
    </xdr:from>
    <xdr:to>
      <xdr:col>55</xdr:col>
      <xdr:colOff>50800</xdr:colOff>
      <xdr:row>83</xdr:row>
      <xdr:rowOff>66954</xdr:rowOff>
    </xdr:to>
    <xdr:sp macro="" textlink="">
      <xdr:nvSpPr>
        <xdr:cNvPr id="211" name="フローチャート: 判断 210"/>
        <xdr:cNvSpPr/>
      </xdr:nvSpPr>
      <xdr:spPr>
        <a:xfrm>
          <a:off x="10426700" y="14195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146862</xdr:rowOff>
    </xdr:from>
    <xdr:to>
      <xdr:col>50</xdr:col>
      <xdr:colOff>165100</xdr:colOff>
      <xdr:row>83</xdr:row>
      <xdr:rowOff>77012</xdr:rowOff>
    </xdr:to>
    <xdr:sp macro="" textlink="">
      <xdr:nvSpPr>
        <xdr:cNvPr id="212" name="フローチャート: 判断 211"/>
        <xdr:cNvSpPr/>
      </xdr:nvSpPr>
      <xdr:spPr>
        <a:xfrm>
          <a:off x="9588500" y="14205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71425</xdr:rowOff>
    </xdr:from>
    <xdr:to>
      <xdr:col>46</xdr:col>
      <xdr:colOff>38100</xdr:colOff>
      <xdr:row>83</xdr:row>
      <xdr:rowOff>1575</xdr:rowOff>
    </xdr:to>
    <xdr:sp macro="" textlink="">
      <xdr:nvSpPr>
        <xdr:cNvPr id="213" name="フローチャート: 判断 212"/>
        <xdr:cNvSpPr/>
      </xdr:nvSpPr>
      <xdr:spPr>
        <a:xfrm>
          <a:off x="8699500" y="1413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14" name="テキスト ボックス 213"/>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5" name="テキスト ボックス 214"/>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6" name="テキスト ボックス 215"/>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7" name="テキスト ボックス 216"/>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8" name="テキスト ボックス 217"/>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13360</xdr:rowOff>
    </xdr:from>
    <xdr:to>
      <xdr:col>55</xdr:col>
      <xdr:colOff>50800</xdr:colOff>
      <xdr:row>79</xdr:row>
      <xdr:rowOff>114960</xdr:rowOff>
    </xdr:to>
    <xdr:sp macro="" textlink="">
      <xdr:nvSpPr>
        <xdr:cNvPr id="219" name="楕円 218"/>
        <xdr:cNvSpPr/>
      </xdr:nvSpPr>
      <xdr:spPr>
        <a:xfrm>
          <a:off x="10426700" y="1355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78</xdr:row>
      <xdr:rowOff>99737</xdr:rowOff>
    </xdr:from>
    <xdr:ext cx="469744" cy="259045"/>
    <xdr:sp macro="" textlink="">
      <xdr:nvSpPr>
        <xdr:cNvPr id="220" name="【公営住宅】&#10;一人当たり面積該当値テキスト"/>
        <xdr:cNvSpPr txBox="1"/>
      </xdr:nvSpPr>
      <xdr:spPr>
        <a:xfrm>
          <a:off x="10515600" y="134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129032</xdr:rowOff>
    </xdr:from>
    <xdr:to>
      <xdr:col>50</xdr:col>
      <xdr:colOff>165100</xdr:colOff>
      <xdr:row>80</xdr:row>
      <xdr:rowOff>59182</xdr:rowOff>
    </xdr:to>
    <xdr:sp macro="" textlink="">
      <xdr:nvSpPr>
        <xdr:cNvPr id="221" name="楕円 220"/>
        <xdr:cNvSpPr/>
      </xdr:nvSpPr>
      <xdr:spPr>
        <a:xfrm>
          <a:off x="9588500" y="13673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79</xdr:row>
      <xdr:rowOff>64160</xdr:rowOff>
    </xdr:from>
    <xdr:to>
      <xdr:col>55</xdr:col>
      <xdr:colOff>0</xdr:colOff>
      <xdr:row>80</xdr:row>
      <xdr:rowOff>8382</xdr:rowOff>
    </xdr:to>
    <xdr:cxnSp macro="">
      <xdr:nvCxnSpPr>
        <xdr:cNvPr id="222" name="直線コネクタ 221"/>
        <xdr:cNvCxnSpPr/>
      </xdr:nvCxnSpPr>
      <xdr:spPr>
        <a:xfrm flipV="1">
          <a:off x="9639300" y="13608710"/>
          <a:ext cx="838200" cy="115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68139</xdr:rowOff>
    </xdr:from>
    <xdr:ext cx="469744" cy="259045"/>
    <xdr:sp macro="" textlink="">
      <xdr:nvSpPr>
        <xdr:cNvPr id="223" name="n_1aveValue【公営住宅】&#10;一人当たり面積"/>
        <xdr:cNvSpPr txBox="1"/>
      </xdr:nvSpPr>
      <xdr:spPr>
        <a:xfrm>
          <a:off x="9391727" y="14298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18102</xdr:rowOff>
    </xdr:from>
    <xdr:ext cx="469744" cy="259045"/>
    <xdr:sp macro="" textlink="">
      <xdr:nvSpPr>
        <xdr:cNvPr id="224" name="n_2aveValue【公営住宅】&#10;一人当たり面積"/>
        <xdr:cNvSpPr txBox="1"/>
      </xdr:nvSpPr>
      <xdr:spPr>
        <a:xfrm>
          <a:off x="8515427" y="13905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78</xdr:row>
      <xdr:rowOff>75709</xdr:rowOff>
    </xdr:from>
    <xdr:ext cx="469744" cy="259045"/>
    <xdr:sp macro="" textlink="">
      <xdr:nvSpPr>
        <xdr:cNvPr id="225" name="n_1mainValue【公営住宅】&#10;一人当たり面積"/>
        <xdr:cNvSpPr txBox="1"/>
      </xdr:nvSpPr>
      <xdr:spPr>
        <a:xfrm>
          <a:off x="9391727" y="1344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26" name="正方形/長方形 22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27" name="正方形/長方形 22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28" name="正方形/長方形 22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9" name="正方形/長方形 22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30" name="正方形/長方形 22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31" name="正方形/長方形 23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32" name="正方形/長方形 23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33" name="正方形/長方形 23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34" name="テキスト ボックス 23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35" name="直線コネクタ 23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236" name="直線コネクタ 23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237" name="テキスト ボックス 236"/>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238" name="直線コネクタ 23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239" name="テキスト ボックス 23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240" name="直線コネクタ 23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241" name="テキスト ボックス 24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242" name="直線コネクタ 24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243" name="テキスト ボックス 24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244" name="直線コネクタ 24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245" name="テキスト ボックス 244"/>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46" name="直線コネクタ 24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47" name="テキスト ボックス 24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48"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22861</xdr:rowOff>
    </xdr:from>
    <xdr:to>
      <xdr:col>24</xdr:col>
      <xdr:colOff>62865</xdr:colOff>
      <xdr:row>108</xdr:row>
      <xdr:rowOff>123825</xdr:rowOff>
    </xdr:to>
    <xdr:cxnSp macro="">
      <xdr:nvCxnSpPr>
        <xdr:cNvPr id="249" name="直線コネクタ 248"/>
        <xdr:cNvCxnSpPr/>
      </xdr:nvCxnSpPr>
      <xdr:spPr>
        <a:xfrm flipV="1">
          <a:off x="4634865" y="17167861"/>
          <a:ext cx="0" cy="1472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127652</xdr:rowOff>
    </xdr:from>
    <xdr:ext cx="340478" cy="259045"/>
    <xdr:sp macro="" textlink="">
      <xdr:nvSpPr>
        <xdr:cNvPr id="250" name="【港湾・漁港】&#10;有形固定資産減価償却率最小値テキスト"/>
        <xdr:cNvSpPr txBox="1"/>
      </xdr:nvSpPr>
      <xdr:spPr>
        <a:xfrm>
          <a:off x="4673600" y="1864425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123825</xdr:rowOff>
    </xdr:from>
    <xdr:to>
      <xdr:col>24</xdr:col>
      <xdr:colOff>152400</xdr:colOff>
      <xdr:row>108</xdr:row>
      <xdr:rowOff>123825</xdr:rowOff>
    </xdr:to>
    <xdr:cxnSp macro="">
      <xdr:nvCxnSpPr>
        <xdr:cNvPr id="251" name="直線コネクタ 250"/>
        <xdr:cNvCxnSpPr/>
      </xdr:nvCxnSpPr>
      <xdr:spPr>
        <a:xfrm>
          <a:off x="4546600" y="1864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140988</xdr:rowOff>
    </xdr:from>
    <xdr:ext cx="405111" cy="259045"/>
    <xdr:sp macro="" textlink="">
      <xdr:nvSpPr>
        <xdr:cNvPr id="252" name="【港湾・漁港】&#10;有形固定資産減価償却率最大値テキスト"/>
        <xdr:cNvSpPr txBox="1"/>
      </xdr:nvSpPr>
      <xdr:spPr>
        <a:xfrm>
          <a:off x="4673600" y="169430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22861</xdr:rowOff>
    </xdr:from>
    <xdr:to>
      <xdr:col>24</xdr:col>
      <xdr:colOff>152400</xdr:colOff>
      <xdr:row>100</xdr:row>
      <xdr:rowOff>22861</xdr:rowOff>
    </xdr:to>
    <xdr:cxnSp macro="">
      <xdr:nvCxnSpPr>
        <xdr:cNvPr id="253" name="直線コネクタ 252"/>
        <xdr:cNvCxnSpPr/>
      </xdr:nvCxnSpPr>
      <xdr:spPr>
        <a:xfrm>
          <a:off x="4546600" y="17167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143527</xdr:rowOff>
    </xdr:from>
    <xdr:ext cx="405111" cy="259045"/>
    <xdr:sp macro="" textlink="">
      <xdr:nvSpPr>
        <xdr:cNvPr id="254" name="【港湾・漁港】&#10;有形固定資産減価償却率平均値テキスト"/>
        <xdr:cNvSpPr txBox="1"/>
      </xdr:nvSpPr>
      <xdr:spPr>
        <a:xfrm>
          <a:off x="4673600" y="17288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120650</xdr:rowOff>
    </xdr:from>
    <xdr:to>
      <xdr:col>24</xdr:col>
      <xdr:colOff>114300</xdr:colOff>
      <xdr:row>102</xdr:row>
      <xdr:rowOff>50800</xdr:rowOff>
    </xdr:to>
    <xdr:sp macro="" textlink="">
      <xdr:nvSpPr>
        <xdr:cNvPr id="255" name="フローチャート: 判断 254"/>
        <xdr:cNvSpPr/>
      </xdr:nvSpPr>
      <xdr:spPr>
        <a:xfrm>
          <a:off x="45847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101</xdr:row>
      <xdr:rowOff>154939</xdr:rowOff>
    </xdr:from>
    <xdr:to>
      <xdr:col>20</xdr:col>
      <xdr:colOff>38100</xdr:colOff>
      <xdr:row>102</xdr:row>
      <xdr:rowOff>85089</xdr:rowOff>
    </xdr:to>
    <xdr:sp macro="" textlink="">
      <xdr:nvSpPr>
        <xdr:cNvPr id="256" name="フローチャート: 判断 255"/>
        <xdr:cNvSpPr/>
      </xdr:nvSpPr>
      <xdr:spPr>
        <a:xfrm>
          <a:off x="3746500" y="1747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101</xdr:row>
      <xdr:rowOff>120650</xdr:rowOff>
    </xdr:from>
    <xdr:to>
      <xdr:col>15</xdr:col>
      <xdr:colOff>101600</xdr:colOff>
      <xdr:row>102</xdr:row>
      <xdr:rowOff>50800</xdr:rowOff>
    </xdr:to>
    <xdr:sp macro="" textlink="">
      <xdr:nvSpPr>
        <xdr:cNvPr id="257" name="フローチャート: 判断 256"/>
        <xdr:cNvSpPr/>
      </xdr:nvSpPr>
      <xdr:spPr>
        <a:xfrm>
          <a:off x="2857500" y="1743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258" name="テキスト ボックス 25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9" name="テキスト ボックス 25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60" name="テキスト ボックス 25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61" name="テキスト ボックス 26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62" name="テキスト ボックス 26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10161</xdr:rowOff>
    </xdr:from>
    <xdr:to>
      <xdr:col>24</xdr:col>
      <xdr:colOff>114300</xdr:colOff>
      <xdr:row>103</xdr:row>
      <xdr:rowOff>111761</xdr:rowOff>
    </xdr:to>
    <xdr:sp macro="" textlink="">
      <xdr:nvSpPr>
        <xdr:cNvPr id="263" name="楕円 262"/>
        <xdr:cNvSpPr/>
      </xdr:nvSpPr>
      <xdr:spPr>
        <a:xfrm>
          <a:off x="4584700" y="1766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160038</xdr:rowOff>
    </xdr:from>
    <xdr:ext cx="405111" cy="259045"/>
    <xdr:sp macro="" textlink="">
      <xdr:nvSpPr>
        <xdr:cNvPr id="264" name="【港湾・漁港】&#10;有形固定資産減価償却率該当値テキスト"/>
        <xdr:cNvSpPr txBox="1"/>
      </xdr:nvSpPr>
      <xdr:spPr>
        <a:xfrm>
          <a:off x="4673600" y="17647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48261</xdr:rowOff>
    </xdr:from>
    <xdr:to>
      <xdr:col>20</xdr:col>
      <xdr:colOff>38100</xdr:colOff>
      <xdr:row>103</xdr:row>
      <xdr:rowOff>149861</xdr:rowOff>
    </xdr:to>
    <xdr:sp macro="" textlink="">
      <xdr:nvSpPr>
        <xdr:cNvPr id="265" name="楕円 264"/>
        <xdr:cNvSpPr/>
      </xdr:nvSpPr>
      <xdr:spPr>
        <a:xfrm>
          <a:off x="3746500" y="1770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60961</xdr:rowOff>
    </xdr:from>
    <xdr:to>
      <xdr:col>24</xdr:col>
      <xdr:colOff>63500</xdr:colOff>
      <xdr:row>103</xdr:row>
      <xdr:rowOff>99061</xdr:rowOff>
    </xdr:to>
    <xdr:cxnSp macro="">
      <xdr:nvCxnSpPr>
        <xdr:cNvPr id="266" name="直線コネクタ 265"/>
        <xdr:cNvCxnSpPr/>
      </xdr:nvCxnSpPr>
      <xdr:spPr>
        <a:xfrm flipV="1">
          <a:off x="3797300" y="17720311"/>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100</xdr:row>
      <xdr:rowOff>101616</xdr:rowOff>
    </xdr:from>
    <xdr:ext cx="405111" cy="259045"/>
    <xdr:sp macro="" textlink="">
      <xdr:nvSpPr>
        <xdr:cNvPr id="267" name="n_1aveValue【港湾・漁港】&#10;有形固定資産減価償却率"/>
        <xdr:cNvSpPr txBox="1"/>
      </xdr:nvSpPr>
      <xdr:spPr>
        <a:xfrm>
          <a:off x="3582044" y="1724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100</xdr:row>
      <xdr:rowOff>67327</xdr:rowOff>
    </xdr:from>
    <xdr:ext cx="405111" cy="259045"/>
    <xdr:sp macro="" textlink="">
      <xdr:nvSpPr>
        <xdr:cNvPr id="268" name="n_2aveValue【港湾・漁港】&#10;有形固定資産減価償却率"/>
        <xdr:cNvSpPr txBox="1"/>
      </xdr:nvSpPr>
      <xdr:spPr>
        <a:xfrm>
          <a:off x="2705744" y="1721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103</xdr:row>
      <xdr:rowOff>140988</xdr:rowOff>
    </xdr:from>
    <xdr:ext cx="405111" cy="259045"/>
    <xdr:sp macro="" textlink="">
      <xdr:nvSpPr>
        <xdr:cNvPr id="269" name="n_1mainValue【港湾・漁港】&#10;有形固定資産減価償却率"/>
        <xdr:cNvSpPr txBox="1"/>
      </xdr:nvSpPr>
      <xdr:spPr>
        <a:xfrm>
          <a:off x="3582044" y="17800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70" name="正方形/長方形 26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71" name="正方形/長方形 27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72" name="正方形/長方形 27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73" name="正方形/長方形 27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74" name="正方形/長方形 27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75" name="正方形/長方形 27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76" name="正方形/長方形 27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120,836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77" name="正方形/長方形 27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78" name="テキスト ボックス 27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79" name="直線コネクタ 27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280" name="直線コネクタ 27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281" name="テキスト ボックス 280"/>
        <xdr:cNvSpPr txBox="1"/>
      </xdr:nvSpPr>
      <xdr:spPr>
        <a:xfrm>
          <a:off x="6355214" y="1845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282" name="直線コネクタ 28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104</xdr:row>
      <xdr:rowOff>162577</xdr:rowOff>
    </xdr:from>
    <xdr:ext cx="531299" cy="259045"/>
    <xdr:sp macro="" textlink="">
      <xdr:nvSpPr>
        <xdr:cNvPr id="283" name="テキスト ボックス 282"/>
        <xdr:cNvSpPr txBox="1"/>
      </xdr:nvSpPr>
      <xdr:spPr>
        <a:xfrm>
          <a:off x="6072701" y="1799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284" name="直線コネクタ 28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285" name="テキスト ボックス 284"/>
        <xdr:cNvSpPr txBox="1"/>
      </xdr:nvSpPr>
      <xdr:spPr>
        <a:xfrm>
          <a:off x="6008581" y="1753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286" name="直線コネクタ 28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287" name="テキスト ボックス 286"/>
        <xdr:cNvSpPr txBox="1"/>
      </xdr:nvSpPr>
      <xdr:spPr>
        <a:xfrm>
          <a:off x="6008581" y="1707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88" name="直線コネクタ 28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289" name="テキスト ボックス 28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9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36725</xdr:rowOff>
    </xdr:from>
    <xdr:to>
      <xdr:col>54</xdr:col>
      <xdr:colOff>189865</xdr:colOff>
      <xdr:row>108</xdr:row>
      <xdr:rowOff>74326</xdr:rowOff>
    </xdr:to>
    <xdr:cxnSp macro="">
      <xdr:nvCxnSpPr>
        <xdr:cNvPr id="291" name="直線コネクタ 290"/>
        <xdr:cNvCxnSpPr/>
      </xdr:nvCxnSpPr>
      <xdr:spPr>
        <a:xfrm flipV="1">
          <a:off x="10476865" y="17181725"/>
          <a:ext cx="0" cy="14092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78153</xdr:rowOff>
    </xdr:from>
    <xdr:ext cx="378565" cy="259045"/>
    <xdr:sp macro="" textlink="">
      <xdr:nvSpPr>
        <xdr:cNvPr id="292" name="【港湾・漁港】&#10;一人当たり有形固定資産（償却資産）額最小値テキスト"/>
        <xdr:cNvSpPr txBox="1"/>
      </xdr:nvSpPr>
      <xdr:spPr>
        <a:xfrm>
          <a:off x="10515600" y="1859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74326</xdr:rowOff>
    </xdr:from>
    <xdr:to>
      <xdr:col>55</xdr:col>
      <xdr:colOff>88900</xdr:colOff>
      <xdr:row>108</xdr:row>
      <xdr:rowOff>74326</xdr:rowOff>
    </xdr:to>
    <xdr:cxnSp macro="">
      <xdr:nvCxnSpPr>
        <xdr:cNvPr id="293" name="直線コネクタ 292"/>
        <xdr:cNvCxnSpPr/>
      </xdr:nvCxnSpPr>
      <xdr:spPr>
        <a:xfrm>
          <a:off x="10388600" y="18590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154852</xdr:rowOff>
    </xdr:from>
    <xdr:ext cx="599010" cy="259045"/>
    <xdr:sp macro="" textlink="">
      <xdr:nvSpPr>
        <xdr:cNvPr id="294" name="【港湾・漁港】&#10;一人当たり有形固定資産（償却資産）額最大値テキスト"/>
        <xdr:cNvSpPr txBox="1"/>
      </xdr:nvSpPr>
      <xdr:spPr>
        <a:xfrm>
          <a:off x="10515600" y="16956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154,317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36725</xdr:rowOff>
    </xdr:from>
    <xdr:to>
      <xdr:col>55</xdr:col>
      <xdr:colOff>88900</xdr:colOff>
      <xdr:row>100</xdr:row>
      <xdr:rowOff>36725</xdr:rowOff>
    </xdr:to>
    <xdr:cxnSp macro="">
      <xdr:nvCxnSpPr>
        <xdr:cNvPr id="295" name="直線コネクタ 294"/>
        <xdr:cNvCxnSpPr/>
      </xdr:nvCxnSpPr>
      <xdr:spPr>
        <a:xfrm>
          <a:off x="10388600" y="17181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104</xdr:row>
      <xdr:rowOff>3891</xdr:rowOff>
    </xdr:from>
    <xdr:ext cx="534377" cy="259045"/>
    <xdr:sp macro="" textlink="">
      <xdr:nvSpPr>
        <xdr:cNvPr id="296" name="【港湾・漁港】&#10;一人当たり有形固定資産（償却資産）額平均値テキスト"/>
        <xdr:cNvSpPr txBox="1"/>
      </xdr:nvSpPr>
      <xdr:spPr>
        <a:xfrm>
          <a:off x="10515600" y="178346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25464</xdr:rowOff>
    </xdr:from>
    <xdr:to>
      <xdr:col>55</xdr:col>
      <xdr:colOff>50800</xdr:colOff>
      <xdr:row>104</xdr:row>
      <xdr:rowOff>127064</xdr:rowOff>
    </xdr:to>
    <xdr:sp macro="" textlink="">
      <xdr:nvSpPr>
        <xdr:cNvPr id="297" name="フローチャート: 判断 296"/>
        <xdr:cNvSpPr/>
      </xdr:nvSpPr>
      <xdr:spPr>
        <a:xfrm>
          <a:off x="10426700" y="1785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78553</xdr:rowOff>
    </xdr:from>
    <xdr:to>
      <xdr:col>50</xdr:col>
      <xdr:colOff>165100</xdr:colOff>
      <xdr:row>105</xdr:row>
      <xdr:rowOff>8703</xdr:rowOff>
    </xdr:to>
    <xdr:sp macro="" textlink="">
      <xdr:nvSpPr>
        <xdr:cNvPr id="298" name="フローチャート: 判断 297"/>
        <xdr:cNvSpPr/>
      </xdr:nvSpPr>
      <xdr:spPr>
        <a:xfrm>
          <a:off x="9588500" y="17909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104</xdr:row>
      <xdr:rowOff>141858</xdr:rowOff>
    </xdr:from>
    <xdr:to>
      <xdr:col>46</xdr:col>
      <xdr:colOff>38100</xdr:colOff>
      <xdr:row>105</xdr:row>
      <xdr:rowOff>72008</xdr:rowOff>
    </xdr:to>
    <xdr:sp macro="" textlink="">
      <xdr:nvSpPr>
        <xdr:cNvPr id="299" name="フローチャート: 判断 298"/>
        <xdr:cNvSpPr/>
      </xdr:nvSpPr>
      <xdr:spPr>
        <a:xfrm>
          <a:off x="8699500" y="179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00" name="テキスト ボックス 299"/>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01" name="テキスト ボックス 300"/>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02" name="テキスト ボックス 301"/>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03" name="テキスト ボックス 302"/>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04" name="テキスト ボックス 303"/>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157375</xdr:rowOff>
    </xdr:from>
    <xdr:to>
      <xdr:col>55</xdr:col>
      <xdr:colOff>50800</xdr:colOff>
      <xdr:row>100</xdr:row>
      <xdr:rowOff>87525</xdr:rowOff>
    </xdr:to>
    <xdr:sp macro="" textlink="">
      <xdr:nvSpPr>
        <xdr:cNvPr id="305" name="楕円 304"/>
        <xdr:cNvSpPr/>
      </xdr:nvSpPr>
      <xdr:spPr>
        <a:xfrm>
          <a:off x="10426700" y="17130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99</xdr:row>
      <xdr:rowOff>110402</xdr:rowOff>
    </xdr:from>
    <xdr:ext cx="599010" cy="259045"/>
    <xdr:sp macro="" textlink="">
      <xdr:nvSpPr>
        <xdr:cNvPr id="306" name="【港湾・漁港】&#10;一人当たり有形固定資産（償却資産）額該当値テキスト"/>
        <xdr:cNvSpPr txBox="1"/>
      </xdr:nvSpPr>
      <xdr:spPr>
        <a:xfrm>
          <a:off x="10515600" y="17083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165833</xdr:rowOff>
    </xdr:from>
    <xdr:to>
      <xdr:col>50</xdr:col>
      <xdr:colOff>165100</xdr:colOff>
      <xdr:row>100</xdr:row>
      <xdr:rowOff>95983</xdr:rowOff>
    </xdr:to>
    <xdr:sp macro="" textlink="">
      <xdr:nvSpPr>
        <xdr:cNvPr id="307" name="楕円 306"/>
        <xdr:cNvSpPr/>
      </xdr:nvSpPr>
      <xdr:spPr>
        <a:xfrm>
          <a:off x="9588500" y="17139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100</xdr:row>
      <xdr:rowOff>36725</xdr:rowOff>
    </xdr:from>
    <xdr:to>
      <xdr:col>55</xdr:col>
      <xdr:colOff>0</xdr:colOff>
      <xdr:row>100</xdr:row>
      <xdr:rowOff>45183</xdr:rowOff>
    </xdr:to>
    <xdr:cxnSp macro="">
      <xdr:nvCxnSpPr>
        <xdr:cNvPr id="308" name="直線コネクタ 307"/>
        <xdr:cNvCxnSpPr/>
      </xdr:nvCxnSpPr>
      <xdr:spPr>
        <a:xfrm flipV="1">
          <a:off x="9639300" y="17181725"/>
          <a:ext cx="8382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171280</xdr:rowOff>
    </xdr:from>
    <xdr:ext cx="534377" cy="259045"/>
    <xdr:sp macro="" textlink="">
      <xdr:nvSpPr>
        <xdr:cNvPr id="309" name="n_1aveValue【港湾・漁港】&#10;一人当たり有形固定資産（償却資産）額"/>
        <xdr:cNvSpPr txBox="1"/>
      </xdr:nvSpPr>
      <xdr:spPr>
        <a:xfrm>
          <a:off x="9359411" y="18002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103</xdr:row>
      <xdr:rowOff>88535</xdr:rowOff>
    </xdr:from>
    <xdr:ext cx="534377" cy="259045"/>
    <xdr:sp macro="" textlink="">
      <xdr:nvSpPr>
        <xdr:cNvPr id="310" name="n_2aveValue【港湾・漁港】&#10;一人当たり有形固定資産（償却資産）額"/>
        <xdr:cNvSpPr txBox="1"/>
      </xdr:nvSpPr>
      <xdr:spPr>
        <a:xfrm>
          <a:off x="8483111" y="17747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98</xdr:row>
      <xdr:rowOff>112510</xdr:rowOff>
    </xdr:from>
    <xdr:ext cx="599010" cy="259045"/>
    <xdr:sp macro="" textlink="">
      <xdr:nvSpPr>
        <xdr:cNvPr id="311" name="n_1mainValue【港湾・漁港】&#10;一人当たり有形固定資産（償却資産）額"/>
        <xdr:cNvSpPr txBox="1"/>
      </xdr:nvSpPr>
      <xdr:spPr>
        <a:xfrm>
          <a:off x="9327095" y="16914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12" name="正方形/長方形 31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3" name="正方形/長方形 31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4" name="正方形/長方形 31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15" name="正方形/長方形 31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16" name="正方形/長方形 31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17" name="正方形/長方形 31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18" name="正方形/長方形 31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19" name="正方形/長方形 31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0" name="テキスト ボックス 31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1" name="直線コネクタ 32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22" name="テキスト ボックス 32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23" name="直線コネクタ 32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24" name="テキスト ボックス 32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25" name="直線コネクタ 32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26" name="テキスト ボックス 32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27" name="直線コネクタ 32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28" name="テキスト ボックス 32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29" name="直線コネクタ 32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30" name="テキスト ボックス 32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31" name="直線コネクタ 33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332" name="テキスト ボックス 331"/>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3" name="直線コネクタ 33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34" name="テキスト ボックス 33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3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137160</xdr:rowOff>
    </xdr:from>
    <xdr:to>
      <xdr:col>85</xdr:col>
      <xdr:colOff>126364</xdr:colOff>
      <xdr:row>42</xdr:row>
      <xdr:rowOff>129540</xdr:rowOff>
    </xdr:to>
    <xdr:cxnSp macro="">
      <xdr:nvCxnSpPr>
        <xdr:cNvPr id="336" name="直線コネクタ 335"/>
        <xdr:cNvCxnSpPr/>
      </xdr:nvCxnSpPr>
      <xdr:spPr>
        <a:xfrm flipV="1">
          <a:off x="16318864" y="59664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133367</xdr:rowOff>
    </xdr:from>
    <xdr:ext cx="405111" cy="259045"/>
    <xdr:sp macro="" textlink="">
      <xdr:nvSpPr>
        <xdr:cNvPr id="337" name="【認定こども園・幼稚園・保育所】&#10;有形固定資産減価償却率最小値テキスト"/>
        <xdr:cNvSpPr txBox="1"/>
      </xdr:nvSpPr>
      <xdr:spPr>
        <a:xfrm>
          <a:off x="16357600" y="733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129540</xdr:rowOff>
    </xdr:from>
    <xdr:to>
      <xdr:col>86</xdr:col>
      <xdr:colOff>25400</xdr:colOff>
      <xdr:row>42</xdr:row>
      <xdr:rowOff>129540</xdr:rowOff>
    </xdr:to>
    <xdr:cxnSp macro="">
      <xdr:nvCxnSpPr>
        <xdr:cNvPr id="338" name="直線コネクタ 337"/>
        <xdr:cNvCxnSpPr/>
      </xdr:nvCxnSpPr>
      <xdr:spPr>
        <a:xfrm>
          <a:off x="16230600" y="733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83837</xdr:rowOff>
    </xdr:from>
    <xdr:ext cx="405111" cy="259045"/>
    <xdr:sp macro="" textlink="">
      <xdr:nvSpPr>
        <xdr:cNvPr id="339" name="【認定こども園・幼稚園・保育所】&#10;有形固定資産減価償却率最大値テキスト"/>
        <xdr:cNvSpPr txBox="1"/>
      </xdr:nvSpPr>
      <xdr:spPr>
        <a:xfrm>
          <a:off x="16357600" y="5741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137160</xdr:rowOff>
    </xdr:from>
    <xdr:to>
      <xdr:col>86</xdr:col>
      <xdr:colOff>25400</xdr:colOff>
      <xdr:row>34</xdr:row>
      <xdr:rowOff>137160</xdr:rowOff>
    </xdr:to>
    <xdr:cxnSp macro="">
      <xdr:nvCxnSpPr>
        <xdr:cNvPr id="340" name="直線コネクタ 339"/>
        <xdr:cNvCxnSpPr/>
      </xdr:nvCxnSpPr>
      <xdr:spPr>
        <a:xfrm>
          <a:off x="16230600" y="5966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137177</xdr:rowOff>
    </xdr:from>
    <xdr:ext cx="405111" cy="259045"/>
    <xdr:sp macro="" textlink="">
      <xdr:nvSpPr>
        <xdr:cNvPr id="341" name="【認定こども園・幼稚園・保育所】&#10;有形固定資産減価償却率平均値テキスト"/>
        <xdr:cNvSpPr txBox="1"/>
      </xdr:nvSpPr>
      <xdr:spPr>
        <a:xfrm>
          <a:off x="16357600" y="64808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158750</xdr:rowOff>
    </xdr:from>
    <xdr:to>
      <xdr:col>85</xdr:col>
      <xdr:colOff>177800</xdr:colOff>
      <xdr:row>38</xdr:row>
      <xdr:rowOff>88900</xdr:rowOff>
    </xdr:to>
    <xdr:sp macro="" textlink="">
      <xdr:nvSpPr>
        <xdr:cNvPr id="342" name="フローチャート: 判断 341"/>
        <xdr:cNvSpPr/>
      </xdr:nvSpPr>
      <xdr:spPr>
        <a:xfrm>
          <a:off x="16268700" y="650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132080</xdr:rowOff>
    </xdr:from>
    <xdr:to>
      <xdr:col>81</xdr:col>
      <xdr:colOff>101600</xdr:colOff>
      <xdr:row>38</xdr:row>
      <xdr:rowOff>62230</xdr:rowOff>
    </xdr:to>
    <xdr:sp macro="" textlink="">
      <xdr:nvSpPr>
        <xdr:cNvPr id="343" name="フローチャート: 判断 342"/>
        <xdr:cNvSpPr/>
      </xdr:nvSpPr>
      <xdr:spPr>
        <a:xfrm>
          <a:off x="15430500" y="647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116840</xdr:rowOff>
    </xdr:from>
    <xdr:to>
      <xdr:col>76</xdr:col>
      <xdr:colOff>165100</xdr:colOff>
      <xdr:row>38</xdr:row>
      <xdr:rowOff>46990</xdr:rowOff>
    </xdr:to>
    <xdr:sp macro="" textlink="">
      <xdr:nvSpPr>
        <xdr:cNvPr id="344" name="フローチャート: 判断 343"/>
        <xdr:cNvSpPr/>
      </xdr:nvSpPr>
      <xdr:spPr>
        <a:xfrm>
          <a:off x="14541500" y="6460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45" name="テキスト ボックス 34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46" name="テキスト ボックス 34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47" name="テキスト ボックス 34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48" name="テキスト ボックス 34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49" name="テキスト ボックス 34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67310</xdr:rowOff>
    </xdr:from>
    <xdr:to>
      <xdr:col>85</xdr:col>
      <xdr:colOff>177800</xdr:colOff>
      <xdr:row>37</xdr:row>
      <xdr:rowOff>168910</xdr:rowOff>
    </xdr:to>
    <xdr:sp macro="" textlink="">
      <xdr:nvSpPr>
        <xdr:cNvPr id="350" name="楕円 349"/>
        <xdr:cNvSpPr/>
      </xdr:nvSpPr>
      <xdr:spPr>
        <a:xfrm>
          <a:off x="16268700" y="641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90187</xdr:rowOff>
    </xdr:from>
    <xdr:ext cx="405111" cy="259045"/>
    <xdr:sp macro="" textlink="">
      <xdr:nvSpPr>
        <xdr:cNvPr id="351" name="【認定こども園・幼稚園・保育所】&#10;有形固定資産減価償却率該当値テキスト"/>
        <xdr:cNvSpPr txBox="1"/>
      </xdr:nvSpPr>
      <xdr:spPr>
        <a:xfrm>
          <a:off x="163576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124460</xdr:rowOff>
    </xdr:from>
    <xdr:to>
      <xdr:col>81</xdr:col>
      <xdr:colOff>101600</xdr:colOff>
      <xdr:row>38</xdr:row>
      <xdr:rowOff>54610</xdr:rowOff>
    </xdr:to>
    <xdr:sp macro="" textlink="">
      <xdr:nvSpPr>
        <xdr:cNvPr id="352" name="楕円 351"/>
        <xdr:cNvSpPr/>
      </xdr:nvSpPr>
      <xdr:spPr>
        <a:xfrm>
          <a:off x="15430500" y="6468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118110</xdr:rowOff>
    </xdr:from>
    <xdr:to>
      <xdr:col>85</xdr:col>
      <xdr:colOff>127000</xdr:colOff>
      <xdr:row>38</xdr:row>
      <xdr:rowOff>3810</xdr:rowOff>
    </xdr:to>
    <xdr:cxnSp macro="">
      <xdr:nvCxnSpPr>
        <xdr:cNvPr id="353" name="直線コネクタ 352"/>
        <xdr:cNvCxnSpPr/>
      </xdr:nvCxnSpPr>
      <xdr:spPr>
        <a:xfrm flipV="1">
          <a:off x="15481300" y="646176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53357</xdr:rowOff>
    </xdr:from>
    <xdr:ext cx="405111" cy="259045"/>
    <xdr:sp macro="" textlink="">
      <xdr:nvSpPr>
        <xdr:cNvPr id="354" name="n_1aveValue【認定こども園・幼稚園・保育所】&#10;有形固定資産減価償却率"/>
        <xdr:cNvSpPr txBox="1"/>
      </xdr:nvSpPr>
      <xdr:spPr>
        <a:xfrm>
          <a:off x="15266044" y="656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63517</xdr:rowOff>
    </xdr:from>
    <xdr:ext cx="405111" cy="259045"/>
    <xdr:sp macro="" textlink="">
      <xdr:nvSpPr>
        <xdr:cNvPr id="355" name="n_2aveValue【認定こども園・幼稚園・保育所】&#10;有形固定資産減価償却率"/>
        <xdr:cNvSpPr txBox="1"/>
      </xdr:nvSpPr>
      <xdr:spPr>
        <a:xfrm>
          <a:off x="14389744" y="6235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71137</xdr:rowOff>
    </xdr:from>
    <xdr:ext cx="405111" cy="259045"/>
    <xdr:sp macro="" textlink="">
      <xdr:nvSpPr>
        <xdr:cNvPr id="356" name="n_1mainValue【認定こども園・幼稚園・保育所】&#10;有形固定資産減価償却率"/>
        <xdr:cNvSpPr txBox="1"/>
      </xdr:nvSpPr>
      <xdr:spPr>
        <a:xfrm>
          <a:off x="15266044"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57" name="正方形/長方形 35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8" name="正方形/長方形 35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9" name="正方形/長方形 35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0" name="正方形/長方形 35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1" name="正方形/長方形 36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2" name="正方形/長方形 36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3" name="正方形/長方形 36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4" name="正方形/長方形 36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65" name="テキスト ボックス 36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66" name="直線コネクタ 36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367" name="直線コネクタ 366"/>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368" name="テキスト ボックス 367"/>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369" name="直線コネクタ 368"/>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370" name="テキスト ボックス 369"/>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371" name="直線コネクタ 370"/>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372" name="テキスト ボックス 371"/>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373" name="直線コネクタ 372"/>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374" name="テキスト ボックス 373"/>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75" name="直線コネクタ 374"/>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76" name="テキスト ボックス 375"/>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77"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51054</xdr:rowOff>
    </xdr:from>
    <xdr:to>
      <xdr:col>116</xdr:col>
      <xdr:colOff>62864</xdr:colOff>
      <xdr:row>41</xdr:row>
      <xdr:rowOff>69342</xdr:rowOff>
    </xdr:to>
    <xdr:cxnSp macro="">
      <xdr:nvCxnSpPr>
        <xdr:cNvPr id="378" name="直線コネクタ 377"/>
        <xdr:cNvCxnSpPr/>
      </xdr:nvCxnSpPr>
      <xdr:spPr>
        <a:xfrm flipV="1">
          <a:off x="22160864" y="5708904"/>
          <a:ext cx="0" cy="1389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73169</xdr:rowOff>
    </xdr:from>
    <xdr:ext cx="469744" cy="259045"/>
    <xdr:sp macro="" textlink="">
      <xdr:nvSpPr>
        <xdr:cNvPr id="379" name="【認定こども園・幼稚園・保育所】&#10;一人当たり面積最小値テキスト"/>
        <xdr:cNvSpPr txBox="1"/>
      </xdr:nvSpPr>
      <xdr:spPr>
        <a:xfrm>
          <a:off x="22199600" y="7102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69342</xdr:rowOff>
    </xdr:from>
    <xdr:to>
      <xdr:col>116</xdr:col>
      <xdr:colOff>152400</xdr:colOff>
      <xdr:row>41</xdr:row>
      <xdr:rowOff>69342</xdr:rowOff>
    </xdr:to>
    <xdr:cxnSp macro="">
      <xdr:nvCxnSpPr>
        <xdr:cNvPr id="380" name="直線コネクタ 379"/>
        <xdr:cNvCxnSpPr/>
      </xdr:nvCxnSpPr>
      <xdr:spPr>
        <a:xfrm>
          <a:off x="22072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169181</xdr:rowOff>
    </xdr:from>
    <xdr:ext cx="469744" cy="259045"/>
    <xdr:sp macro="" textlink="">
      <xdr:nvSpPr>
        <xdr:cNvPr id="381" name="【認定こども園・幼稚園・保育所】&#10;一人当たり面積最大値テキスト"/>
        <xdr:cNvSpPr txBox="1"/>
      </xdr:nvSpPr>
      <xdr:spPr>
        <a:xfrm>
          <a:off x="22199600" y="5484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51054</xdr:rowOff>
    </xdr:from>
    <xdr:to>
      <xdr:col>116</xdr:col>
      <xdr:colOff>152400</xdr:colOff>
      <xdr:row>33</xdr:row>
      <xdr:rowOff>51054</xdr:rowOff>
    </xdr:to>
    <xdr:cxnSp macro="">
      <xdr:nvCxnSpPr>
        <xdr:cNvPr id="382" name="直線コネクタ 381"/>
        <xdr:cNvCxnSpPr/>
      </xdr:nvCxnSpPr>
      <xdr:spPr>
        <a:xfrm>
          <a:off x="22072600" y="570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74693</xdr:rowOff>
    </xdr:from>
    <xdr:ext cx="469744" cy="259045"/>
    <xdr:sp macro="" textlink="">
      <xdr:nvSpPr>
        <xdr:cNvPr id="383" name="【認定こども園・幼稚園・保育所】&#10;一人当たり面積平均値テキスト"/>
        <xdr:cNvSpPr txBox="1"/>
      </xdr:nvSpPr>
      <xdr:spPr>
        <a:xfrm>
          <a:off x="22199600" y="67612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96266</xdr:rowOff>
    </xdr:from>
    <xdr:to>
      <xdr:col>116</xdr:col>
      <xdr:colOff>114300</xdr:colOff>
      <xdr:row>40</xdr:row>
      <xdr:rowOff>26416</xdr:rowOff>
    </xdr:to>
    <xdr:sp macro="" textlink="">
      <xdr:nvSpPr>
        <xdr:cNvPr id="384" name="フローチャート: 判断 383"/>
        <xdr:cNvSpPr/>
      </xdr:nvSpPr>
      <xdr:spPr>
        <a:xfrm>
          <a:off x="22110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68834</xdr:rowOff>
    </xdr:from>
    <xdr:to>
      <xdr:col>112</xdr:col>
      <xdr:colOff>38100</xdr:colOff>
      <xdr:row>39</xdr:row>
      <xdr:rowOff>170434</xdr:rowOff>
    </xdr:to>
    <xdr:sp macro="" textlink="">
      <xdr:nvSpPr>
        <xdr:cNvPr id="385" name="フローチャート: 判断 384"/>
        <xdr:cNvSpPr/>
      </xdr:nvSpPr>
      <xdr:spPr>
        <a:xfrm>
          <a:off x="21272500" y="675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167132</xdr:rowOff>
    </xdr:from>
    <xdr:to>
      <xdr:col>107</xdr:col>
      <xdr:colOff>101600</xdr:colOff>
      <xdr:row>39</xdr:row>
      <xdr:rowOff>97282</xdr:rowOff>
    </xdr:to>
    <xdr:sp macro="" textlink="">
      <xdr:nvSpPr>
        <xdr:cNvPr id="386" name="フローチャート: 判断 385"/>
        <xdr:cNvSpPr/>
      </xdr:nvSpPr>
      <xdr:spPr>
        <a:xfrm>
          <a:off x="20383500" y="6682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87" name="テキスト ボックス 3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88" name="テキスト ボックス 3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89" name="テキスト ボックス 3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0" name="テキスト ボックス 3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1" name="テキスト ボックス 3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84836</xdr:rowOff>
    </xdr:from>
    <xdr:to>
      <xdr:col>116</xdr:col>
      <xdr:colOff>114300</xdr:colOff>
      <xdr:row>39</xdr:row>
      <xdr:rowOff>14986</xdr:rowOff>
    </xdr:to>
    <xdr:sp macro="" textlink="">
      <xdr:nvSpPr>
        <xdr:cNvPr id="392" name="楕円 391"/>
        <xdr:cNvSpPr/>
      </xdr:nvSpPr>
      <xdr:spPr>
        <a:xfrm>
          <a:off x="22110700" y="6599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107713</xdr:rowOff>
    </xdr:from>
    <xdr:ext cx="469744" cy="259045"/>
    <xdr:sp macro="" textlink="">
      <xdr:nvSpPr>
        <xdr:cNvPr id="393" name="【認定こども園・幼稚園・保育所】&#10;一人当たり面積該当値テキスト"/>
        <xdr:cNvSpPr txBox="1"/>
      </xdr:nvSpPr>
      <xdr:spPr>
        <a:xfrm>
          <a:off x="22199600" y="6451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7112</xdr:rowOff>
    </xdr:from>
    <xdr:to>
      <xdr:col>112</xdr:col>
      <xdr:colOff>38100</xdr:colOff>
      <xdr:row>40</xdr:row>
      <xdr:rowOff>108712</xdr:rowOff>
    </xdr:to>
    <xdr:sp macro="" textlink="">
      <xdr:nvSpPr>
        <xdr:cNvPr id="394" name="楕円 393"/>
        <xdr:cNvSpPr/>
      </xdr:nvSpPr>
      <xdr:spPr>
        <a:xfrm>
          <a:off x="21272500" y="6865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135636</xdr:rowOff>
    </xdr:from>
    <xdr:to>
      <xdr:col>116</xdr:col>
      <xdr:colOff>63500</xdr:colOff>
      <xdr:row>40</xdr:row>
      <xdr:rowOff>57912</xdr:rowOff>
    </xdr:to>
    <xdr:cxnSp macro="">
      <xdr:nvCxnSpPr>
        <xdr:cNvPr id="395" name="直線コネクタ 394"/>
        <xdr:cNvCxnSpPr/>
      </xdr:nvCxnSpPr>
      <xdr:spPr>
        <a:xfrm flipV="1">
          <a:off x="21323300" y="6650736"/>
          <a:ext cx="838200" cy="265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15511</xdr:rowOff>
    </xdr:from>
    <xdr:ext cx="469744" cy="259045"/>
    <xdr:sp macro="" textlink="">
      <xdr:nvSpPr>
        <xdr:cNvPr id="396" name="n_1aveValue【認定こども園・幼稚園・保育所】&#10;一人当たり面積"/>
        <xdr:cNvSpPr txBox="1"/>
      </xdr:nvSpPr>
      <xdr:spPr>
        <a:xfrm>
          <a:off x="21075727" y="6530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113809</xdr:rowOff>
    </xdr:from>
    <xdr:ext cx="469744" cy="259045"/>
    <xdr:sp macro="" textlink="">
      <xdr:nvSpPr>
        <xdr:cNvPr id="397" name="n_2aveValue【認定こども園・幼稚園・保育所】&#10;一人当たり面積"/>
        <xdr:cNvSpPr txBox="1"/>
      </xdr:nvSpPr>
      <xdr:spPr>
        <a:xfrm>
          <a:off x="20199427" y="6457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99839</xdr:rowOff>
    </xdr:from>
    <xdr:ext cx="469744" cy="259045"/>
    <xdr:sp macro="" textlink="">
      <xdr:nvSpPr>
        <xdr:cNvPr id="398" name="n_1mainValue【認定こども園・幼稚園・保育所】&#10;一人当たり面積"/>
        <xdr:cNvSpPr txBox="1"/>
      </xdr:nvSpPr>
      <xdr:spPr>
        <a:xfrm>
          <a:off x="21075727" y="695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99" name="正方形/長方形 39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0" name="正方形/長方形 39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1" name="正方形/長方形 40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02" name="正方形/長方形 40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03" name="正方形/長方形 40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04" name="正方形/長方形 40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05" name="正方形/長方形 40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06" name="正方形/長方形 405"/>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07" name="テキスト ボックス 406"/>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08" name="直線コネクタ 407"/>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09" name="テキスト ボックス 408"/>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410" name="直線コネクタ 409"/>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411" name="テキスト ボックス 410"/>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412" name="直線コネクタ 411"/>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413" name="テキスト ボックス 412"/>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414" name="直線コネクタ 413"/>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415" name="テキスト ボックス 414"/>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416" name="直線コネクタ 415"/>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417" name="テキスト ボックス 416"/>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18" name="直線コネクタ 41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19" name="テキスト ボックス 41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20"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89154</xdr:rowOff>
    </xdr:from>
    <xdr:to>
      <xdr:col>85</xdr:col>
      <xdr:colOff>126364</xdr:colOff>
      <xdr:row>63</xdr:row>
      <xdr:rowOff>70866</xdr:rowOff>
    </xdr:to>
    <xdr:cxnSp macro="">
      <xdr:nvCxnSpPr>
        <xdr:cNvPr id="421" name="直線コネクタ 420"/>
        <xdr:cNvCxnSpPr/>
      </xdr:nvCxnSpPr>
      <xdr:spPr>
        <a:xfrm flipV="1">
          <a:off x="16318864" y="9861804"/>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74693</xdr:rowOff>
    </xdr:from>
    <xdr:ext cx="405111" cy="259045"/>
    <xdr:sp macro="" textlink="">
      <xdr:nvSpPr>
        <xdr:cNvPr id="422" name="【学校施設】&#10;有形固定資産減価償却率最小値テキスト"/>
        <xdr:cNvSpPr txBox="1"/>
      </xdr:nvSpPr>
      <xdr:spPr>
        <a:xfrm>
          <a:off x="16357600" y="10876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70866</xdr:rowOff>
    </xdr:from>
    <xdr:to>
      <xdr:col>86</xdr:col>
      <xdr:colOff>25400</xdr:colOff>
      <xdr:row>63</xdr:row>
      <xdr:rowOff>70866</xdr:rowOff>
    </xdr:to>
    <xdr:cxnSp macro="">
      <xdr:nvCxnSpPr>
        <xdr:cNvPr id="423" name="直線コネクタ 422"/>
        <xdr:cNvCxnSpPr/>
      </xdr:nvCxnSpPr>
      <xdr:spPr>
        <a:xfrm>
          <a:off x="16230600" y="10872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56</xdr:row>
      <xdr:rowOff>35831</xdr:rowOff>
    </xdr:from>
    <xdr:ext cx="405111" cy="259045"/>
    <xdr:sp macro="" textlink="">
      <xdr:nvSpPr>
        <xdr:cNvPr id="424" name="【学校施設】&#10;有形固定資産減価償却率最大値テキスト"/>
        <xdr:cNvSpPr txBox="1"/>
      </xdr:nvSpPr>
      <xdr:spPr>
        <a:xfrm>
          <a:off x="16357600" y="9637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89154</xdr:rowOff>
    </xdr:from>
    <xdr:to>
      <xdr:col>86</xdr:col>
      <xdr:colOff>25400</xdr:colOff>
      <xdr:row>57</xdr:row>
      <xdr:rowOff>89154</xdr:rowOff>
    </xdr:to>
    <xdr:cxnSp macro="">
      <xdr:nvCxnSpPr>
        <xdr:cNvPr id="425" name="直線コネクタ 424"/>
        <xdr:cNvCxnSpPr/>
      </xdr:nvCxnSpPr>
      <xdr:spPr>
        <a:xfrm>
          <a:off x="16230600" y="986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85361</xdr:rowOff>
    </xdr:from>
    <xdr:ext cx="405111" cy="259045"/>
    <xdr:sp macro="" textlink="">
      <xdr:nvSpPr>
        <xdr:cNvPr id="426" name="【学校施設】&#10;有形固定資産減価償却率平均値テキスト"/>
        <xdr:cNvSpPr txBox="1"/>
      </xdr:nvSpPr>
      <xdr:spPr>
        <a:xfrm>
          <a:off x="16357600" y="102009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427" name="フローチャート: 判断 426"/>
        <xdr:cNvSpPr/>
      </xdr:nvSpPr>
      <xdr:spPr>
        <a:xfrm>
          <a:off x="16268700" y="1022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125222</xdr:rowOff>
    </xdr:from>
    <xdr:to>
      <xdr:col>81</xdr:col>
      <xdr:colOff>101600</xdr:colOff>
      <xdr:row>60</xdr:row>
      <xdr:rowOff>55372</xdr:rowOff>
    </xdr:to>
    <xdr:sp macro="" textlink="">
      <xdr:nvSpPr>
        <xdr:cNvPr id="428" name="フローチャート: 判断 427"/>
        <xdr:cNvSpPr/>
      </xdr:nvSpPr>
      <xdr:spPr>
        <a:xfrm>
          <a:off x="154305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49784</xdr:rowOff>
    </xdr:from>
    <xdr:to>
      <xdr:col>76</xdr:col>
      <xdr:colOff>165100</xdr:colOff>
      <xdr:row>60</xdr:row>
      <xdr:rowOff>151384</xdr:rowOff>
    </xdr:to>
    <xdr:sp macro="" textlink="">
      <xdr:nvSpPr>
        <xdr:cNvPr id="429" name="フローチャート: 判断 428"/>
        <xdr:cNvSpPr/>
      </xdr:nvSpPr>
      <xdr:spPr>
        <a:xfrm>
          <a:off x="14541500" y="103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30" name="テキスト ボックス 42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31" name="テキスト ボックス 43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32" name="テキスト ボックス 43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33" name="テキスト ボックス 43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34" name="テキスト ボックス 43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17780</xdr:rowOff>
    </xdr:from>
    <xdr:to>
      <xdr:col>85</xdr:col>
      <xdr:colOff>177800</xdr:colOff>
      <xdr:row>58</xdr:row>
      <xdr:rowOff>119380</xdr:rowOff>
    </xdr:to>
    <xdr:sp macro="" textlink="">
      <xdr:nvSpPr>
        <xdr:cNvPr id="435" name="楕円 434"/>
        <xdr:cNvSpPr/>
      </xdr:nvSpPr>
      <xdr:spPr>
        <a:xfrm>
          <a:off x="16268700" y="996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40657</xdr:rowOff>
    </xdr:from>
    <xdr:ext cx="405111" cy="259045"/>
    <xdr:sp macro="" textlink="">
      <xdr:nvSpPr>
        <xdr:cNvPr id="436" name="【学校施設】&#10;有形固定資産減価償却率該当値テキスト"/>
        <xdr:cNvSpPr txBox="1"/>
      </xdr:nvSpPr>
      <xdr:spPr>
        <a:xfrm>
          <a:off x="16357600" y="981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13208</xdr:rowOff>
    </xdr:from>
    <xdr:to>
      <xdr:col>81</xdr:col>
      <xdr:colOff>101600</xdr:colOff>
      <xdr:row>58</xdr:row>
      <xdr:rowOff>114808</xdr:rowOff>
    </xdr:to>
    <xdr:sp macro="" textlink="">
      <xdr:nvSpPr>
        <xdr:cNvPr id="437" name="楕円 436"/>
        <xdr:cNvSpPr/>
      </xdr:nvSpPr>
      <xdr:spPr>
        <a:xfrm>
          <a:off x="15430500" y="995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64008</xdr:rowOff>
    </xdr:from>
    <xdr:to>
      <xdr:col>85</xdr:col>
      <xdr:colOff>127000</xdr:colOff>
      <xdr:row>58</xdr:row>
      <xdr:rowOff>68580</xdr:rowOff>
    </xdr:to>
    <xdr:cxnSp macro="">
      <xdr:nvCxnSpPr>
        <xdr:cNvPr id="438" name="直線コネクタ 437"/>
        <xdr:cNvCxnSpPr/>
      </xdr:nvCxnSpPr>
      <xdr:spPr>
        <a:xfrm>
          <a:off x="15481300" y="10008108"/>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46499</xdr:rowOff>
    </xdr:from>
    <xdr:ext cx="405111" cy="259045"/>
    <xdr:sp macro="" textlink="">
      <xdr:nvSpPr>
        <xdr:cNvPr id="439" name="n_1aveValue【学校施設】&#10;有形固定資産減価償却率"/>
        <xdr:cNvSpPr txBox="1"/>
      </xdr:nvSpPr>
      <xdr:spPr>
        <a:xfrm>
          <a:off x="15266044" y="10333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167911</xdr:rowOff>
    </xdr:from>
    <xdr:ext cx="405111" cy="259045"/>
    <xdr:sp macro="" textlink="">
      <xdr:nvSpPr>
        <xdr:cNvPr id="440" name="n_2aveValue【学校施設】&#10;有形固定資産減価償却率"/>
        <xdr:cNvSpPr txBox="1"/>
      </xdr:nvSpPr>
      <xdr:spPr>
        <a:xfrm>
          <a:off x="14389744" y="10112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131335</xdr:rowOff>
    </xdr:from>
    <xdr:ext cx="405111" cy="259045"/>
    <xdr:sp macro="" textlink="">
      <xdr:nvSpPr>
        <xdr:cNvPr id="441" name="n_1mainValue【学校施設】&#10;有形固定資産減価償却率"/>
        <xdr:cNvSpPr txBox="1"/>
      </xdr:nvSpPr>
      <xdr:spPr>
        <a:xfrm>
          <a:off x="15266044" y="973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42" name="正方形/長方形 44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43" name="正方形/長方形 44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44" name="正方形/長方形 44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45" name="正方形/長方形 44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46" name="正方形/長方形 44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47" name="正方形/長方形 44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48" name="正方形/長方形 44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49" name="正方形/長方形 44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50" name="テキスト ボックス 44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51" name="直線コネクタ 45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52" name="直線コネクタ 451"/>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53" name="テキスト ボックス 452"/>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54" name="直線コネクタ 453"/>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55" name="テキスト ボックス 454"/>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56" name="直線コネクタ 455"/>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57" name="テキスト ボックス 456"/>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58" name="直線コネクタ 457"/>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59" name="テキスト ボックス 458"/>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60" name="直線コネクタ 459"/>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61" name="テキスト ボックス 460"/>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62" name="直線コネクタ 46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63" name="テキスト ボックス 46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64"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137160</xdr:rowOff>
    </xdr:from>
    <xdr:to>
      <xdr:col>116</xdr:col>
      <xdr:colOff>62864</xdr:colOff>
      <xdr:row>62</xdr:row>
      <xdr:rowOff>169926</xdr:rowOff>
    </xdr:to>
    <xdr:cxnSp macro="">
      <xdr:nvCxnSpPr>
        <xdr:cNvPr id="465" name="直線コネクタ 464"/>
        <xdr:cNvCxnSpPr/>
      </xdr:nvCxnSpPr>
      <xdr:spPr>
        <a:xfrm flipV="1">
          <a:off x="22160864" y="9738360"/>
          <a:ext cx="0" cy="10614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2303</xdr:rowOff>
    </xdr:from>
    <xdr:ext cx="469744" cy="259045"/>
    <xdr:sp macro="" textlink="">
      <xdr:nvSpPr>
        <xdr:cNvPr id="466" name="【学校施設】&#10;一人当たり面積最小値テキスト"/>
        <xdr:cNvSpPr txBox="1"/>
      </xdr:nvSpPr>
      <xdr:spPr>
        <a:xfrm>
          <a:off x="22199600" y="10803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169926</xdr:rowOff>
    </xdr:from>
    <xdr:to>
      <xdr:col>116</xdr:col>
      <xdr:colOff>152400</xdr:colOff>
      <xdr:row>62</xdr:row>
      <xdr:rowOff>169926</xdr:rowOff>
    </xdr:to>
    <xdr:cxnSp macro="">
      <xdr:nvCxnSpPr>
        <xdr:cNvPr id="467" name="直線コネクタ 466"/>
        <xdr:cNvCxnSpPr/>
      </xdr:nvCxnSpPr>
      <xdr:spPr>
        <a:xfrm>
          <a:off x="22072600" y="107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83837</xdr:rowOff>
    </xdr:from>
    <xdr:ext cx="469744" cy="259045"/>
    <xdr:sp macro="" textlink="">
      <xdr:nvSpPr>
        <xdr:cNvPr id="468" name="【学校施設】&#10;一人当たり面積最大値テキスト"/>
        <xdr:cNvSpPr txBox="1"/>
      </xdr:nvSpPr>
      <xdr:spPr>
        <a:xfrm>
          <a:off x="22199600" y="9513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137160</xdr:rowOff>
    </xdr:from>
    <xdr:to>
      <xdr:col>116</xdr:col>
      <xdr:colOff>152400</xdr:colOff>
      <xdr:row>56</xdr:row>
      <xdr:rowOff>137160</xdr:rowOff>
    </xdr:to>
    <xdr:cxnSp macro="">
      <xdr:nvCxnSpPr>
        <xdr:cNvPr id="469" name="直線コネクタ 468"/>
        <xdr:cNvCxnSpPr/>
      </xdr:nvCxnSpPr>
      <xdr:spPr>
        <a:xfrm>
          <a:off x="22072600" y="9738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49166</xdr:rowOff>
    </xdr:from>
    <xdr:ext cx="469744" cy="259045"/>
    <xdr:sp macro="" textlink="">
      <xdr:nvSpPr>
        <xdr:cNvPr id="470" name="【学校施設】&#10;一人当たり面積平均値テキスト"/>
        <xdr:cNvSpPr txBox="1"/>
      </xdr:nvSpPr>
      <xdr:spPr>
        <a:xfrm>
          <a:off x="22199600" y="105076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70739</xdr:rowOff>
    </xdr:from>
    <xdr:to>
      <xdr:col>116</xdr:col>
      <xdr:colOff>114300</xdr:colOff>
      <xdr:row>62</xdr:row>
      <xdr:rowOff>889</xdr:rowOff>
    </xdr:to>
    <xdr:sp macro="" textlink="">
      <xdr:nvSpPr>
        <xdr:cNvPr id="471" name="フローチャート: 判断 470"/>
        <xdr:cNvSpPr/>
      </xdr:nvSpPr>
      <xdr:spPr>
        <a:xfrm>
          <a:off x="22110700" y="10529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86741</xdr:rowOff>
    </xdr:from>
    <xdr:to>
      <xdr:col>112</xdr:col>
      <xdr:colOff>38100</xdr:colOff>
      <xdr:row>62</xdr:row>
      <xdr:rowOff>16891</xdr:rowOff>
    </xdr:to>
    <xdr:sp macro="" textlink="">
      <xdr:nvSpPr>
        <xdr:cNvPr id="472" name="フローチャート: 判断 471"/>
        <xdr:cNvSpPr/>
      </xdr:nvSpPr>
      <xdr:spPr>
        <a:xfrm>
          <a:off x="21272500" y="1054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91694</xdr:rowOff>
    </xdr:from>
    <xdr:to>
      <xdr:col>107</xdr:col>
      <xdr:colOff>101600</xdr:colOff>
      <xdr:row>62</xdr:row>
      <xdr:rowOff>21844</xdr:rowOff>
    </xdr:to>
    <xdr:sp macro="" textlink="">
      <xdr:nvSpPr>
        <xdr:cNvPr id="473" name="フローチャート: 判断 472"/>
        <xdr:cNvSpPr/>
      </xdr:nvSpPr>
      <xdr:spPr>
        <a:xfrm>
          <a:off x="20383500" y="10550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74" name="テキスト ボックス 47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75" name="テキスト ボックス 47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76" name="テキスト ボックス 47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77" name="テキスト ボックス 47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78" name="テキスト ボックス 47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86360</xdr:rowOff>
    </xdr:from>
    <xdr:to>
      <xdr:col>116</xdr:col>
      <xdr:colOff>114300</xdr:colOff>
      <xdr:row>57</xdr:row>
      <xdr:rowOff>16510</xdr:rowOff>
    </xdr:to>
    <xdr:sp macro="" textlink="">
      <xdr:nvSpPr>
        <xdr:cNvPr id="479" name="楕円 478"/>
        <xdr:cNvSpPr/>
      </xdr:nvSpPr>
      <xdr:spPr>
        <a:xfrm>
          <a:off x="22110700" y="968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56</xdr:row>
      <xdr:rowOff>39387</xdr:rowOff>
    </xdr:from>
    <xdr:ext cx="469744" cy="259045"/>
    <xdr:sp macro="" textlink="">
      <xdr:nvSpPr>
        <xdr:cNvPr id="480" name="【学校施設】&#10;一人当たり面積該当値テキスト"/>
        <xdr:cNvSpPr txBox="1"/>
      </xdr:nvSpPr>
      <xdr:spPr>
        <a:xfrm>
          <a:off x="22199600" y="964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73787</xdr:rowOff>
    </xdr:from>
    <xdr:to>
      <xdr:col>112</xdr:col>
      <xdr:colOff>38100</xdr:colOff>
      <xdr:row>61</xdr:row>
      <xdr:rowOff>3937</xdr:rowOff>
    </xdr:to>
    <xdr:sp macro="" textlink="">
      <xdr:nvSpPr>
        <xdr:cNvPr id="481" name="楕円 480"/>
        <xdr:cNvSpPr/>
      </xdr:nvSpPr>
      <xdr:spPr>
        <a:xfrm>
          <a:off x="21272500" y="10360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56</xdr:row>
      <xdr:rowOff>137160</xdr:rowOff>
    </xdr:from>
    <xdr:to>
      <xdr:col>116</xdr:col>
      <xdr:colOff>63500</xdr:colOff>
      <xdr:row>60</xdr:row>
      <xdr:rowOff>124587</xdr:rowOff>
    </xdr:to>
    <xdr:cxnSp macro="">
      <xdr:nvCxnSpPr>
        <xdr:cNvPr id="482" name="直線コネクタ 481"/>
        <xdr:cNvCxnSpPr/>
      </xdr:nvCxnSpPr>
      <xdr:spPr>
        <a:xfrm flipV="1">
          <a:off x="21323300" y="9738360"/>
          <a:ext cx="838200" cy="673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8018</xdr:rowOff>
    </xdr:from>
    <xdr:ext cx="469744" cy="259045"/>
    <xdr:sp macro="" textlink="">
      <xdr:nvSpPr>
        <xdr:cNvPr id="483" name="n_1aveValue【学校施設】&#10;一人当たり面積"/>
        <xdr:cNvSpPr txBox="1"/>
      </xdr:nvSpPr>
      <xdr:spPr>
        <a:xfrm>
          <a:off x="21075727" y="10637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38371</xdr:rowOff>
    </xdr:from>
    <xdr:ext cx="469744" cy="259045"/>
    <xdr:sp macro="" textlink="">
      <xdr:nvSpPr>
        <xdr:cNvPr id="484" name="n_2aveValue【学校施設】&#10;一人当たり面積"/>
        <xdr:cNvSpPr txBox="1"/>
      </xdr:nvSpPr>
      <xdr:spPr>
        <a:xfrm>
          <a:off x="20199427" y="10325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20464</xdr:rowOff>
    </xdr:from>
    <xdr:ext cx="469744" cy="259045"/>
    <xdr:sp macro="" textlink="">
      <xdr:nvSpPr>
        <xdr:cNvPr id="485" name="n_1mainValue【学校施設】&#10;一人当たり面積"/>
        <xdr:cNvSpPr txBox="1"/>
      </xdr:nvSpPr>
      <xdr:spPr>
        <a:xfrm>
          <a:off x="21075727" y="10136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86" name="正方形/長方形 48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87" name="正方形/長方形 48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88" name="正方形/長方形 48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89" name="正方形/長方形 48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90" name="正方形/長方形 48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91" name="正方形/長方形 49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92" name="正方形/長方形 49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93" name="正方形/長方形 49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94" name="テキスト ボックス 49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95" name="直線コネクタ 49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96" name="テキスト ボックス 495"/>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497" name="直線コネクタ 49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498" name="テキスト ボックス 497"/>
        <xdr:cNvSpPr txBox="1"/>
      </xdr:nvSpPr>
      <xdr:spPr>
        <a:xfrm>
          <a:off x="12042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99" name="直線コネクタ 49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00" name="テキスト ボックス 49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01" name="直線コネクタ 50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02" name="テキスト ボックス 50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03" name="直線コネクタ 50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04" name="テキスト ボックス 50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05" name="直線コネクタ 50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06" name="テキスト ボックス 50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07" name="直線コネクタ 50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508" name="テキスト ボックス 507"/>
        <xdr:cNvSpPr txBox="1"/>
      </xdr:nvSpPr>
      <xdr:spPr>
        <a:xfrm>
          <a:off x="12042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09" name="直線コネクタ 50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10" name="テキスト ボックス 509"/>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1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118111</xdr:rowOff>
    </xdr:to>
    <xdr:cxnSp macro="">
      <xdr:nvCxnSpPr>
        <xdr:cNvPr id="512" name="直線コネクタ 511"/>
        <xdr:cNvCxnSpPr/>
      </xdr:nvCxnSpPr>
      <xdr:spPr>
        <a:xfrm flipV="1">
          <a:off x="16318864" y="13287102"/>
          <a:ext cx="0" cy="1404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121938</xdr:rowOff>
    </xdr:from>
    <xdr:ext cx="405111" cy="259045"/>
    <xdr:sp macro="" textlink="">
      <xdr:nvSpPr>
        <xdr:cNvPr id="513" name="【児童館】&#10;有形固定資産減価償却率最小値テキスト"/>
        <xdr:cNvSpPr txBox="1"/>
      </xdr:nvSpPr>
      <xdr:spPr>
        <a:xfrm>
          <a:off x="16357600" y="14695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118111</xdr:rowOff>
    </xdr:from>
    <xdr:to>
      <xdr:col>86</xdr:col>
      <xdr:colOff>25400</xdr:colOff>
      <xdr:row>85</xdr:row>
      <xdr:rowOff>118111</xdr:rowOff>
    </xdr:to>
    <xdr:cxnSp macro="">
      <xdr:nvCxnSpPr>
        <xdr:cNvPr id="514" name="直線コネクタ 513"/>
        <xdr:cNvCxnSpPr/>
      </xdr:nvCxnSpPr>
      <xdr:spPr>
        <a:xfrm>
          <a:off x="16230600" y="14691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515" name="【児童館】&#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516" name="直線コネクタ 515"/>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119215</xdr:rowOff>
    </xdr:from>
    <xdr:ext cx="405111" cy="259045"/>
    <xdr:sp macro="" textlink="">
      <xdr:nvSpPr>
        <xdr:cNvPr id="517" name="【児童館】&#10;有形固定資産減価償却率平均値テキスト"/>
        <xdr:cNvSpPr txBox="1"/>
      </xdr:nvSpPr>
      <xdr:spPr>
        <a:xfrm>
          <a:off x="16357600" y="138352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140788</xdr:rowOff>
    </xdr:from>
    <xdr:to>
      <xdr:col>85</xdr:col>
      <xdr:colOff>177800</xdr:colOff>
      <xdr:row>81</xdr:row>
      <xdr:rowOff>70938</xdr:rowOff>
    </xdr:to>
    <xdr:sp macro="" textlink="">
      <xdr:nvSpPr>
        <xdr:cNvPr id="518" name="フローチャート: 判断 517"/>
        <xdr:cNvSpPr/>
      </xdr:nvSpPr>
      <xdr:spPr>
        <a:xfrm>
          <a:off x="16268700" y="13856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519" name="フローチャート: 判断 518"/>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59145</xdr:rowOff>
    </xdr:from>
    <xdr:to>
      <xdr:col>76</xdr:col>
      <xdr:colOff>165100</xdr:colOff>
      <xdr:row>82</xdr:row>
      <xdr:rowOff>160745</xdr:rowOff>
    </xdr:to>
    <xdr:sp macro="" textlink="">
      <xdr:nvSpPr>
        <xdr:cNvPr id="520" name="フローチャート: 判断 519"/>
        <xdr:cNvSpPr/>
      </xdr:nvSpPr>
      <xdr:spPr>
        <a:xfrm>
          <a:off x="14541500" y="14118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21" name="テキスト ボックス 520"/>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22" name="テキスト ボックス 521"/>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23" name="テキスト ボックス 522"/>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24" name="テキスト ボックス 523"/>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25" name="テキスト ボックス 524"/>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91802</xdr:rowOff>
    </xdr:from>
    <xdr:to>
      <xdr:col>85</xdr:col>
      <xdr:colOff>177800</xdr:colOff>
      <xdr:row>81</xdr:row>
      <xdr:rowOff>21952</xdr:rowOff>
    </xdr:to>
    <xdr:sp macro="" textlink="">
      <xdr:nvSpPr>
        <xdr:cNvPr id="526" name="楕円 525"/>
        <xdr:cNvSpPr/>
      </xdr:nvSpPr>
      <xdr:spPr>
        <a:xfrm>
          <a:off x="16268700" y="1380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114679</xdr:rowOff>
    </xdr:from>
    <xdr:ext cx="405111" cy="259045"/>
    <xdr:sp macro="" textlink="">
      <xdr:nvSpPr>
        <xdr:cNvPr id="527" name="【児童館】&#10;有形固定資産減価償却率該当値テキスト"/>
        <xdr:cNvSpPr txBox="1"/>
      </xdr:nvSpPr>
      <xdr:spPr>
        <a:xfrm>
          <a:off x="16357600" y="1365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144055</xdr:rowOff>
    </xdr:from>
    <xdr:to>
      <xdr:col>81</xdr:col>
      <xdr:colOff>101600</xdr:colOff>
      <xdr:row>81</xdr:row>
      <xdr:rowOff>74205</xdr:rowOff>
    </xdr:to>
    <xdr:sp macro="" textlink="">
      <xdr:nvSpPr>
        <xdr:cNvPr id="528" name="楕円 527"/>
        <xdr:cNvSpPr/>
      </xdr:nvSpPr>
      <xdr:spPr>
        <a:xfrm>
          <a:off x="15430500" y="13860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142602</xdr:rowOff>
    </xdr:from>
    <xdr:to>
      <xdr:col>85</xdr:col>
      <xdr:colOff>127000</xdr:colOff>
      <xdr:row>81</xdr:row>
      <xdr:rowOff>23405</xdr:rowOff>
    </xdr:to>
    <xdr:cxnSp macro="">
      <xdr:nvCxnSpPr>
        <xdr:cNvPr id="529" name="直線コネクタ 528"/>
        <xdr:cNvCxnSpPr/>
      </xdr:nvCxnSpPr>
      <xdr:spPr>
        <a:xfrm flipV="1">
          <a:off x="15481300" y="13858602"/>
          <a:ext cx="838200" cy="52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530" name="n_1aveValue【児童館】&#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5822</xdr:rowOff>
    </xdr:from>
    <xdr:ext cx="405111" cy="259045"/>
    <xdr:sp macro="" textlink="">
      <xdr:nvSpPr>
        <xdr:cNvPr id="531" name="n_2aveValue【児童館】&#10;有形固定資産減価償却率"/>
        <xdr:cNvSpPr txBox="1"/>
      </xdr:nvSpPr>
      <xdr:spPr>
        <a:xfrm>
          <a:off x="14389744" y="13893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90732</xdr:rowOff>
    </xdr:from>
    <xdr:ext cx="405111" cy="259045"/>
    <xdr:sp macro="" textlink="">
      <xdr:nvSpPr>
        <xdr:cNvPr id="532" name="n_1mainValue【児童館】&#10;有形固定資産減価償却率"/>
        <xdr:cNvSpPr txBox="1"/>
      </xdr:nvSpPr>
      <xdr:spPr>
        <a:xfrm>
          <a:off x="15266044" y="1363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33" name="正方形/長方形 53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34" name="正方形/長方形 53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35" name="正方形/長方形 53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36" name="正方形/長方形 53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37" name="正方形/長方形 53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38" name="正方形/長方形 53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39" name="正方形/長方形 53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40" name="正方形/長方形 53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41" name="テキスト ボックス 54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42" name="直線コネクタ 54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43" name="直線コネクタ 54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44" name="テキスト ボックス 54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45" name="直線コネクタ 54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46" name="テキスト ボックス 54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47" name="直線コネクタ 54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48" name="テキスト ボックス 54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49" name="直線コネクタ 54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50" name="テキスト ボックス 54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51" name="直線コネクタ 5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52" name="テキスト ボックス 5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163830</xdr:rowOff>
    </xdr:to>
    <xdr:cxnSp macro="">
      <xdr:nvCxnSpPr>
        <xdr:cNvPr id="554" name="直線コネクタ 553"/>
        <xdr:cNvCxnSpPr/>
      </xdr:nvCxnSpPr>
      <xdr:spPr>
        <a:xfrm flipV="1">
          <a:off x="22160864" y="1336548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167657</xdr:rowOff>
    </xdr:from>
    <xdr:ext cx="469744" cy="259045"/>
    <xdr:sp macro="" textlink="">
      <xdr:nvSpPr>
        <xdr:cNvPr id="555" name="【児童館】&#10;一人当たり面積最小値テキスト"/>
        <xdr:cNvSpPr txBox="1"/>
      </xdr:nvSpPr>
      <xdr:spPr>
        <a:xfrm>
          <a:off x="22199600" y="14740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163830</xdr:rowOff>
    </xdr:from>
    <xdr:to>
      <xdr:col>116</xdr:col>
      <xdr:colOff>152400</xdr:colOff>
      <xdr:row>85</xdr:row>
      <xdr:rowOff>163830</xdr:rowOff>
    </xdr:to>
    <xdr:cxnSp macro="">
      <xdr:nvCxnSpPr>
        <xdr:cNvPr id="556" name="直線コネクタ 555"/>
        <xdr:cNvCxnSpPr/>
      </xdr:nvCxnSpPr>
      <xdr:spPr>
        <a:xfrm>
          <a:off x="22072600" y="14737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557" name="【児童館】&#10;一人当たり面積最大値テキスト"/>
        <xdr:cNvSpPr txBox="1"/>
      </xdr:nvSpPr>
      <xdr:spPr>
        <a:xfrm>
          <a:off x="22199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558" name="直線コネクタ 557"/>
        <xdr:cNvCxnSpPr/>
      </xdr:nvCxnSpPr>
      <xdr:spPr>
        <a:xfrm>
          <a:off x="22072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81</xdr:row>
      <xdr:rowOff>91457</xdr:rowOff>
    </xdr:from>
    <xdr:ext cx="469744" cy="259045"/>
    <xdr:sp macro="" textlink="">
      <xdr:nvSpPr>
        <xdr:cNvPr id="559" name="【児童館】&#10;一人当たり面積平均値テキスト"/>
        <xdr:cNvSpPr txBox="1"/>
      </xdr:nvSpPr>
      <xdr:spPr>
        <a:xfrm>
          <a:off x="22199600" y="139789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113030</xdr:rowOff>
    </xdr:from>
    <xdr:to>
      <xdr:col>116</xdr:col>
      <xdr:colOff>114300</xdr:colOff>
      <xdr:row>82</xdr:row>
      <xdr:rowOff>43180</xdr:rowOff>
    </xdr:to>
    <xdr:sp macro="" textlink="">
      <xdr:nvSpPr>
        <xdr:cNvPr id="560" name="フローチャート: 判断 559"/>
        <xdr:cNvSpPr/>
      </xdr:nvSpPr>
      <xdr:spPr>
        <a:xfrm>
          <a:off x="221107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113030</xdr:rowOff>
    </xdr:from>
    <xdr:to>
      <xdr:col>112</xdr:col>
      <xdr:colOff>38100</xdr:colOff>
      <xdr:row>82</xdr:row>
      <xdr:rowOff>43180</xdr:rowOff>
    </xdr:to>
    <xdr:sp macro="" textlink="">
      <xdr:nvSpPr>
        <xdr:cNvPr id="561" name="フローチャート: 判断 560"/>
        <xdr:cNvSpPr/>
      </xdr:nvSpPr>
      <xdr:spPr>
        <a:xfrm>
          <a:off x="21272500" y="1400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78739</xdr:rowOff>
    </xdr:from>
    <xdr:to>
      <xdr:col>107</xdr:col>
      <xdr:colOff>101600</xdr:colOff>
      <xdr:row>83</xdr:row>
      <xdr:rowOff>8889</xdr:rowOff>
    </xdr:to>
    <xdr:sp macro="" textlink="">
      <xdr:nvSpPr>
        <xdr:cNvPr id="562" name="フローチャート: 判断 561"/>
        <xdr:cNvSpPr/>
      </xdr:nvSpPr>
      <xdr:spPr>
        <a:xfrm>
          <a:off x="20383500" y="14137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63" name="テキスト ボックス 56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64" name="テキスト ボックス 56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65" name="テキスト ボックス 56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66" name="テキスト ボックス 56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67" name="テキスト ボックス 56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78739</xdr:rowOff>
    </xdr:from>
    <xdr:to>
      <xdr:col>116</xdr:col>
      <xdr:colOff>114300</xdr:colOff>
      <xdr:row>79</xdr:row>
      <xdr:rowOff>8889</xdr:rowOff>
    </xdr:to>
    <xdr:sp macro="" textlink="">
      <xdr:nvSpPr>
        <xdr:cNvPr id="568" name="楕円 567"/>
        <xdr:cNvSpPr/>
      </xdr:nvSpPr>
      <xdr:spPr>
        <a:xfrm>
          <a:off x="22110700" y="1345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77</xdr:row>
      <xdr:rowOff>101616</xdr:rowOff>
    </xdr:from>
    <xdr:ext cx="469744" cy="259045"/>
    <xdr:sp macro="" textlink="">
      <xdr:nvSpPr>
        <xdr:cNvPr id="569" name="【児童館】&#10;一人当たり面積該当値テキスト"/>
        <xdr:cNvSpPr txBox="1"/>
      </xdr:nvSpPr>
      <xdr:spPr>
        <a:xfrm>
          <a:off x="22199600"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33020</xdr:rowOff>
    </xdr:from>
    <xdr:to>
      <xdr:col>112</xdr:col>
      <xdr:colOff>38100</xdr:colOff>
      <xdr:row>82</xdr:row>
      <xdr:rowOff>134620</xdr:rowOff>
    </xdr:to>
    <xdr:sp macro="" textlink="">
      <xdr:nvSpPr>
        <xdr:cNvPr id="570" name="楕円 569"/>
        <xdr:cNvSpPr/>
      </xdr:nvSpPr>
      <xdr:spPr>
        <a:xfrm>
          <a:off x="21272500" y="1409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78</xdr:row>
      <xdr:rowOff>129539</xdr:rowOff>
    </xdr:from>
    <xdr:to>
      <xdr:col>116</xdr:col>
      <xdr:colOff>63500</xdr:colOff>
      <xdr:row>82</xdr:row>
      <xdr:rowOff>83820</xdr:rowOff>
    </xdr:to>
    <xdr:cxnSp macro="">
      <xdr:nvCxnSpPr>
        <xdr:cNvPr id="571" name="直線コネクタ 570"/>
        <xdr:cNvCxnSpPr/>
      </xdr:nvCxnSpPr>
      <xdr:spPr>
        <a:xfrm flipV="1">
          <a:off x="21323300" y="13502639"/>
          <a:ext cx="838200" cy="64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80</xdr:row>
      <xdr:rowOff>59707</xdr:rowOff>
    </xdr:from>
    <xdr:ext cx="469744" cy="259045"/>
    <xdr:sp macro="" textlink="">
      <xdr:nvSpPr>
        <xdr:cNvPr id="572" name="n_1aveValue【児童館】&#10;一人当たり面積"/>
        <xdr:cNvSpPr txBox="1"/>
      </xdr:nvSpPr>
      <xdr:spPr>
        <a:xfrm>
          <a:off x="21075727" y="1377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25416</xdr:rowOff>
    </xdr:from>
    <xdr:ext cx="469744" cy="259045"/>
    <xdr:sp macro="" textlink="">
      <xdr:nvSpPr>
        <xdr:cNvPr id="573" name="n_2aveValue【児童館】&#10;一人当たり面積"/>
        <xdr:cNvSpPr txBox="1"/>
      </xdr:nvSpPr>
      <xdr:spPr>
        <a:xfrm>
          <a:off x="20199427" y="13912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125747</xdr:rowOff>
    </xdr:from>
    <xdr:ext cx="469744" cy="259045"/>
    <xdr:sp macro="" textlink="">
      <xdr:nvSpPr>
        <xdr:cNvPr id="574" name="n_1mainValue【児童館】&#10;一人当たり面積"/>
        <xdr:cNvSpPr txBox="1"/>
      </xdr:nvSpPr>
      <xdr:spPr>
        <a:xfrm>
          <a:off x="21075727" y="14184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75" name="正方形/長方形 57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76" name="正方形/長方形 57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77" name="正方形/長方形 57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78" name="正方形/長方形 57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79" name="正方形/長方形 57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80" name="正方形/長方形 57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81" name="正方形/長方形 58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82" name="正方形/長方形 58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83" name="テキスト ボックス 58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84" name="直線コネクタ 58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585" name="テキスト ボックス 584"/>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586" name="直線コネクタ 585"/>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587" name="テキスト ボックス 586"/>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588" name="直線コネクタ 587"/>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589" name="テキスト ボックス 588"/>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590" name="直線コネクタ 589"/>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591" name="テキスト ボックス 590"/>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592" name="直線コネクタ 591"/>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593" name="テキスト ボックス 592"/>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94" name="直線コネクタ 593"/>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95" name="テキスト ボックス 594"/>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96"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39624</xdr:rowOff>
    </xdr:from>
    <xdr:to>
      <xdr:col>85</xdr:col>
      <xdr:colOff>126364</xdr:colOff>
      <xdr:row>107</xdr:row>
      <xdr:rowOff>51054</xdr:rowOff>
    </xdr:to>
    <xdr:cxnSp macro="">
      <xdr:nvCxnSpPr>
        <xdr:cNvPr id="597" name="直線コネクタ 596"/>
        <xdr:cNvCxnSpPr/>
      </xdr:nvCxnSpPr>
      <xdr:spPr>
        <a:xfrm flipV="1">
          <a:off x="16318864" y="17184624"/>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107</xdr:row>
      <xdr:rowOff>54881</xdr:rowOff>
    </xdr:from>
    <xdr:ext cx="405111" cy="259045"/>
    <xdr:sp macro="" textlink="">
      <xdr:nvSpPr>
        <xdr:cNvPr id="598" name="【公民館】&#10;有形固定資産減価償却率最小値テキスト"/>
        <xdr:cNvSpPr txBox="1"/>
      </xdr:nvSpPr>
      <xdr:spPr>
        <a:xfrm>
          <a:off x="16357600" y="18400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51054</xdr:rowOff>
    </xdr:from>
    <xdr:to>
      <xdr:col>86</xdr:col>
      <xdr:colOff>25400</xdr:colOff>
      <xdr:row>107</xdr:row>
      <xdr:rowOff>51054</xdr:rowOff>
    </xdr:to>
    <xdr:cxnSp macro="">
      <xdr:nvCxnSpPr>
        <xdr:cNvPr id="599" name="直線コネクタ 598"/>
        <xdr:cNvCxnSpPr/>
      </xdr:nvCxnSpPr>
      <xdr:spPr>
        <a:xfrm>
          <a:off x="16230600" y="18396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157751</xdr:rowOff>
    </xdr:from>
    <xdr:ext cx="405111" cy="259045"/>
    <xdr:sp macro="" textlink="">
      <xdr:nvSpPr>
        <xdr:cNvPr id="600" name="【公民館】&#10;有形固定資産減価償却率最大値テキスト"/>
        <xdr:cNvSpPr txBox="1"/>
      </xdr:nvSpPr>
      <xdr:spPr>
        <a:xfrm>
          <a:off x="16357600" y="169598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39624</xdr:rowOff>
    </xdr:from>
    <xdr:to>
      <xdr:col>86</xdr:col>
      <xdr:colOff>25400</xdr:colOff>
      <xdr:row>100</xdr:row>
      <xdr:rowOff>39624</xdr:rowOff>
    </xdr:to>
    <xdr:cxnSp macro="">
      <xdr:nvCxnSpPr>
        <xdr:cNvPr id="601" name="直線コネクタ 600"/>
        <xdr:cNvCxnSpPr/>
      </xdr:nvCxnSpPr>
      <xdr:spPr>
        <a:xfrm>
          <a:off x="16230600" y="1718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84853</xdr:rowOff>
    </xdr:from>
    <xdr:ext cx="405111" cy="259045"/>
    <xdr:sp macro="" textlink="">
      <xdr:nvSpPr>
        <xdr:cNvPr id="602" name="【公民館】&#10;有形固定資産減価償却率平均値テキスト"/>
        <xdr:cNvSpPr txBox="1"/>
      </xdr:nvSpPr>
      <xdr:spPr>
        <a:xfrm>
          <a:off x="16357600" y="1774420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61976</xdr:rowOff>
    </xdr:from>
    <xdr:to>
      <xdr:col>85</xdr:col>
      <xdr:colOff>177800</xdr:colOff>
      <xdr:row>104</xdr:row>
      <xdr:rowOff>163576</xdr:rowOff>
    </xdr:to>
    <xdr:sp macro="" textlink="">
      <xdr:nvSpPr>
        <xdr:cNvPr id="603" name="フローチャート: 判断 602"/>
        <xdr:cNvSpPr/>
      </xdr:nvSpPr>
      <xdr:spPr>
        <a:xfrm>
          <a:off x="16268700" y="1789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59689</xdr:rowOff>
    </xdr:from>
    <xdr:to>
      <xdr:col>81</xdr:col>
      <xdr:colOff>101600</xdr:colOff>
      <xdr:row>104</xdr:row>
      <xdr:rowOff>161289</xdr:rowOff>
    </xdr:to>
    <xdr:sp macro="" textlink="">
      <xdr:nvSpPr>
        <xdr:cNvPr id="604" name="フローチャート: 判断 603"/>
        <xdr:cNvSpPr/>
      </xdr:nvSpPr>
      <xdr:spPr>
        <a:xfrm>
          <a:off x="15430500" y="1789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71120</xdr:rowOff>
    </xdr:from>
    <xdr:to>
      <xdr:col>76</xdr:col>
      <xdr:colOff>165100</xdr:colOff>
      <xdr:row>105</xdr:row>
      <xdr:rowOff>1270</xdr:rowOff>
    </xdr:to>
    <xdr:sp macro="" textlink="">
      <xdr:nvSpPr>
        <xdr:cNvPr id="605" name="フローチャート: 判断 604"/>
        <xdr:cNvSpPr/>
      </xdr:nvSpPr>
      <xdr:spPr>
        <a:xfrm>
          <a:off x="14541500" y="1790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06" name="テキスト ボックス 60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07" name="テキスト ボックス 60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08" name="テキスト ボックス 60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09" name="テキスト ボックス 60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10" name="テキスト ボックス 60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98552</xdr:rowOff>
    </xdr:from>
    <xdr:to>
      <xdr:col>85</xdr:col>
      <xdr:colOff>177800</xdr:colOff>
      <xdr:row>105</xdr:row>
      <xdr:rowOff>28702</xdr:rowOff>
    </xdr:to>
    <xdr:sp macro="" textlink="">
      <xdr:nvSpPr>
        <xdr:cNvPr id="611" name="楕円 610"/>
        <xdr:cNvSpPr/>
      </xdr:nvSpPr>
      <xdr:spPr>
        <a:xfrm>
          <a:off x="16268700" y="1792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76979</xdr:rowOff>
    </xdr:from>
    <xdr:ext cx="405111" cy="259045"/>
    <xdr:sp macro="" textlink="">
      <xdr:nvSpPr>
        <xdr:cNvPr id="612" name="【公民館】&#10;有形固定資産減価償却率該当値テキスト"/>
        <xdr:cNvSpPr txBox="1"/>
      </xdr:nvSpPr>
      <xdr:spPr>
        <a:xfrm>
          <a:off x="16357600" y="17907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125985</xdr:rowOff>
    </xdr:from>
    <xdr:to>
      <xdr:col>81</xdr:col>
      <xdr:colOff>101600</xdr:colOff>
      <xdr:row>105</xdr:row>
      <xdr:rowOff>56135</xdr:rowOff>
    </xdr:to>
    <xdr:sp macro="" textlink="">
      <xdr:nvSpPr>
        <xdr:cNvPr id="613" name="楕円 612"/>
        <xdr:cNvSpPr/>
      </xdr:nvSpPr>
      <xdr:spPr>
        <a:xfrm>
          <a:off x="15430500" y="17956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149352</xdr:rowOff>
    </xdr:from>
    <xdr:to>
      <xdr:col>85</xdr:col>
      <xdr:colOff>127000</xdr:colOff>
      <xdr:row>105</xdr:row>
      <xdr:rowOff>5335</xdr:rowOff>
    </xdr:to>
    <xdr:cxnSp macro="">
      <xdr:nvCxnSpPr>
        <xdr:cNvPr id="614" name="直線コネクタ 613"/>
        <xdr:cNvCxnSpPr/>
      </xdr:nvCxnSpPr>
      <xdr:spPr>
        <a:xfrm flipV="1">
          <a:off x="15481300" y="17980152"/>
          <a:ext cx="838200" cy="27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6366</xdr:rowOff>
    </xdr:from>
    <xdr:ext cx="405111" cy="259045"/>
    <xdr:sp macro="" textlink="">
      <xdr:nvSpPr>
        <xdr:cNvPr id="615" name="n_1aveValue【公民館】&#10;有形固定資産減価償却率"/>
        <xdr:cNvSpPr txBox="1"/>
      </xdr:nvSpPr>
      <xdr:spPr>
        <a:xfrm>
          <a:off x="15266044" y="1766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17797</xdr:rowOff>
    </xdr:from>
    <xdr:ext cx="405111" cy="259045"/>
    <xdr:sp macro="" textlink="">
      <xdr:nvSpPr>
        <xdr:cNvPr id="616" name="n_2aveValue【公民館】&#10;有形固定資産減価償却率"/>
        <xdr:cNvSpPr txBox="1"/>
      </xdr:nvSpPr>
      <xdr:spPr>
        <a:xfrm>
          <a:off x="1438974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47262</xdr:rowOff>
    </xdr:from>
    <xdr:ext cx="405111" cy="259045"/>
    <xdr:sp macro="" textlink="">
      <xdr:nvSpPr>
        <xdr:cNvPr id="617" name="n_1mainValue【公民館】&#10;有形固定資産減価償却率"/>
        <xdr:cNvSpPr txBox="1"/>
      </xdr:nvSpPr>
      <xdr:spPr>
        <a:xfrm>
          <a:off x="15266044" y="18049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18" name="正方形/長方形 61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19" name="正方形/長方形 61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20" name="正方形/長方形 61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21" name="正方形/長方形 62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22" name="正方形/長方形 62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23" name="正方形/長方形 62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24" name="正方形/長方形 62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25" name="正方形/長方形 62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26" name="テキスト ボックス 62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27" name="直線コネクタ 62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28" name="直線コネクタ 62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29" name="テキスト ボックス 62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30" name="直線コネクタ 62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31" name="テキスト ボックス 63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32" name="直線コネクタ 63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33" name="テキスト ボックス 63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34" name="直線コネクタ 63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35" name="テキスト ボックス 63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36" name="直線コネクタ 63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37" name="テキスト ボックス 63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38" name="直線コネクタ 63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39" name="テキスト ボックス 63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40" name="直線コネクタ 63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41" name="テキスト ボックス 64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4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149679</xdr:rowOff>
    </xdr:from>
    <xdr:to>
      <xdr:col>116</xdr:col>
      <xdr:colOff>62864</xdr:colOff>
      <xdr:row>109</xdr:row>
      <xdr:rowOff>19050</xdr:rowOff>
    </xdr:to>
    <xdr:cxnSp macro="">
      <xdr:nvCxnSpPr>
        <xdr:cNvPr id="643" name="直線コネクタ 642"/>
        <xdr:cNvCxnSpPr/>
      </xdr:nvCxnSpPr>
      <xdr:spPr>
        <a:xfrm flipV="1">
          <a:off x="22160864" y="17123229"/>
          <a:ext cx="0" cy="15838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22877</xdr:rowOff>
    </xdr:from>
    <xdr:ext cx="469744" cy="259045"/>
    <xdr:sp macro="" textlink="">
      <xdr:nvSpPr>
        <xdr:cNvPr id="644" name="【公民館】&#10;一人当たり面積最小値テキスト"/>
        <xdr:cNvSpPr txBox="1"/>
      </xdr:nvSpPr>
      <xdr:spPr>
        <a:xfrm>
          <a:off x="22199600" y="1871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19050</xdr:rowOff>
    </xdr:from>
    <xdr:to>
      <xdr:col>116</xdr:col>
      <xdr:colOff>152400</xdr:colOff>
      <xdr:row>109</xdr:row>
      <xdr:rowOff>19050</xdr:rowOff>
    </xdr:to>
    <xdr:cxnSp macro="">
      <xdr:nvCxnSpPr>
        <xdr:cNvPr id="645" name="直線コネクタ 644"/>
        <xdr:cNvCxnSpPr/>
      </xdr:nvCxnSpPr>
      <xdr:spPr>
        <a:xfrm>
          <a:off x="22072600" y="1870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96356</xdr:rowOff>
    </xdr:from>
    <xdr:ext cx="469744" cy="259045"/>
    <xdr:sp macro="" textlink="">
      <xdr:nvSpPr>
        <xdr:cNvPr id="646" name="【公民館】&#10;一人当たり面積最大値テキスト"/>
        <xdr:cNvSpPr txBox="1"/>
      </xdr:nvSpPr>
      <xdr:spPr>
        <a:xfrm>
          <a:off x="22199600" y="1689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149679</xdr:rowOff>
    </xdr:from>
    <xdr:to>
      <xdr:col>116</xdr:col>
      <xdr:colOff>152400</xdr:colOff>
      <xdr:row>99</xdr:row>
      <xdr:rowOff>149679</xdr:rowOff>
    </xdr:to>
    <xdr:cxnSp macro="">
      <xdr:nvCxnSpPr>
        <xdr:cNvPr id="647" name="直線コネクタ 646"/>
        <xdr:cNvCxnSpPr/>
      </xdr:nvCxnSpPr>
      <xdr:spPr>
        <a:xfrm>
          <a:off x="22072600" y="1712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44648</xdr:rowOff>
    </xdr:from>
    <xdr:ext cx="469744" cy="259045"/>
    <xdr:sp macro="" textlink="">
      <xdr:nvSpPr>
        <xdr:cNvPr id="648" name="【公民館】&#10;一人当たり面積平均値テキスト"/>
        <xdr:cNvSpPr txBox="1"/>
      </xdr:nvSpPr>
      <xdr:spPr>
        <a:xfrm>
          <a:off x="22199600" y="180468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66221</xdr:rowOff>
    </xdr:from>
    <xdr:to>
      <xdr:col>116</xdr:col>
      <xdr:colOff>114300</xdr:colOff>
      <xdr:row>105</xdr:row>
      <xdr:rowOff>167821</xdr:rowOff>
    </xdr:to>
    <xdr:sp macro="" textlink="">
      <xdr:nvSpPr>
        <xdr:cNvPr id="649" name="フローチャート: 判断 648"/>
        <xdr:cNvSpPr/>
      </xdr:nvSpPr>
      <xdr:spPr>
        <a:xfrm>
          <a:off x="221107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139700</xdr:rowOff>
    </xdr:from>
    <xdr:to>
      <xdr:col>112</xdr:col>
      <xdr:colOff>38100</xdr:colOff>
      <xdr:row>105</xdr:row>
      <xdr:rowOff>69850</xdr:rowOff>
    </xdr:to>
    <xdr:sp macro="" textlink="">
      <xdr:nvSpPr>
        <xdr:cNvPr id="650" name="フローチャート: 判断 649"/>
        <xdr:cNvSpPr/>
      </xdr:nvSpPr>
      <xdr:spPr>
        <a:xfrm>
          <a:off x="21272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156029</xdr:rowOff>
    </xdr:from>
    <xdr:to>
      <xdr:col>107</xdr:col>
      <xdr:colOff>101600</xdr:colOff>
      <xdr:row>105</xdr:row>
      <xdr:rowOff>86179</xdr:rowOff>
    </xdr:to>
    <xdr:sp macro="" textlink="">
      <xdr:nvSpPr>
        <xdr:cNvPr id="651" name="フローチャート: 判断 650"/>
        <xdr:cNvSpPr/>
      </xdr:nvSpPr>
      <xdr:spPr>
        <a:xfrm>
          <a:off x="20383500" y="1798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99</xdr:row>
      <xdr:rowOff>131536</xdr:rowOff>
    </xdr:from>
    <xdr:to>
      <xdr:col>116</xdr:col>
      <xdr:colOff>114300</xdr:colOff>
      <xdr:row>100</xdr:row>
      <xdr:rowOff>61686</xdr:rowOff>
    </xdr:to>
    <xdr:sp macro="" textlink="">
      <xdr:nvSpPr>
        <xdr:cNvPr id="657" name="楕円 656"/>
        <xdr:cNvSpPr/>
      </xdr:nvSpPr>
      <xdr:spPr>
        <a:xfrm>
          <a:off x="2211070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99</xdr:row>
      <xdr:rowOff>51906</xdr:rowOff>
    </xdr:from>
    <xdr:ext cx="469744" cy="259045"/>
    <xdr:sp macro="" textlink="">
      <xdr:nvSpPr>
        <xdr:cNvPr id="658" name="【公民館】&#10;一人当たり面積該当値テキスト"/>
        <xdr:cNvSpPr txBox="1"/>
      </xdr:nvSpPr>
      <xdr:spPr>
        <a:xfrm>
          <a:off x="22199600" y="17025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147864</xdr:rowOff>
    </xdr:from>
    <xdr:to>
      <xdr:col>112</xdr:col>
      <xdr:colOff>38100</xdr:colOff>
      <xdr:row>100</xdr:row>
      <xdr:rowOff>78014</xdr:rowOff>
    </xdr:to>
    <xdr:sp macro="" textlink="">
      <xdr:nvSpPr>
        <xdr:cNvPr id="659" name="楕円 658"/>
        <xdr:cNvSpPr/>
      </xdr:nvSpPr>
      <xdr:spPr>
        <a:xfrm>
          <a:off x="21272500" y="17121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100</xdr:row>
      <xdr:rowOff>10886</xdr:rowOff>
    </xdr:from>
    <xdr:to>
      <xdr:col>116</xdr:col>
      <xdr:colOff>63500</xdr:colOff>
      <xdr:row>100</xdr:row>
      <xdr:rowOff>27214</xdr:rowOff>
    </xdr:to>
    <xdr:cxnSp macro="">
      <xdr:nvCxnSpPr>
        <xdr:cNvPr id="660" name="直線コネクタ 659"/>
        <xdr:cNvCxnSpPr/>
      </xdr:nvCxnSpPr>
      <xdr:spPr>
        <a:xfrm flipV="1">
          <a:off x="21323300" y="17155886"/>
          <a:ext cx="8382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60977</xdr:rowOff>
    </xdr:from>
    <xdr:ext cx="469744" cy="259045"/>
    <xdr:sp macro="" textlink="">
      <xdr:nvSpPr>
        <xdr:cNvPr id="661" name="n_1aveValue【公民館】&#10;一人当たり面積"/>
        <xdr:cNvSpPr txBox="1"/>
      </xdr:nvSpPr>
      <xdr:spPr>
        <a:xfrm>
          <a:off x="21075727" y="18063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102706</xdr:rowOff>
    </xdr:from>
    <xdr:ext cx="469744" cy="259045"/>
    <xdr:sp macro="" textlink="">
      <xdr:nvSpPr>
        <xdr:cNvPr id="662" name="n_2aveValue【公民館】&#10;一人当たり面積"/>
        <xdr:cNvSpPr txBox="1"/>
      </xdr:nvSpPr>
      <xdr:spPr>
        <a:xfrm>
          <a:off x="20199427" y="1776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94541</xdr:rowOff>
    </xdr:from>
    <xdr:ext cx="469744" cy="259045"/>
    <xdr:sp macro="" textlink="">
      <xdr:nvSpPr>
        <xdr:cNvPr id="663" name="n_1mainValue【公民館】&#10;一人当たり面積"/>
        <xdr:cNvSpPr txBox="1"/>
      </xdr:nvSpPr>
      <xdr:spPr>
        <a:xfrm>
          <a:off x="21075727" y="1689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類似団体と比較して平成２８年度は有形固定資産減価償却率が特に高かった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のです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が、平成２９年度は有形固定資産減価償却率が類似団体平均値に近づいた施設は、図書館で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平成２８年度、平成２９年度変わらずに有形固定資産減価償却率が特に高くなっている施設は、公営住宅で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図書館については、子ども図書館しかなかった区に新規で図書館を建設したため有形固定資産減価償却率が低くなってい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。一人当たり面積についても生涯学習センター内にあった子ども図書館を閉館し</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まし</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たが、古い図書館を解体したわけではないため若干で</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が増加してい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　また公営住宅については、新耐震基準以前の昭和５６年以前建設の棟数が全体の６割となっており、多くの公営住宅が耐用年数を経過しつつあるため有形固定資産減価償却率が高くなってい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新耐震基準以前の公営住宅（「建築物の耐震改修の促進に関する法律」に基づく特定建築物（５３６棟）と適用外（３４８棟））を対象に耐震診断を行い、耐震性有りと判断されたのが２．５割弱、耐震改修済みが２割弱となっており、現在も耐震改修を</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行って</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ます</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。あわせて</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平成２８年度より集約建替も計画的に進めており、老朽化対策に取り組んでいるところで</a:t>
          </a:r>
          <a:r>
            <a:rPr kumimoji="1" lang="ja-JP" altLang="en-US" sz="1200" b="0" i="0" baseline="0">
              <a:solidFill>
                <a:schemeClr val="dk1"/>
              </a:solidFill>
              <a:effectLst/>
              <a:latin typeface="ＭＳ Ｐゴシック" panose="020B0600070205080204" pitchFamily="50" charset="-128"/>
              <a:ea typeface="ＭＳ Ｐゴシック" panose="020B0600070205080204" pitchFamily="50" charset="-128"/>
              <a:cs typeface="+mn-cs"/>
            </a:rPr>
            <a:t>す</a:t>
          </a:r>
          <a:r>
            <a:rPr kumimoji="1" lang="ja-JP" altLang="ja-JP" sz="1200" b="0" i="0" baseline="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961,024
948,319
491.95
556,353,158
551,960,914
2,114,145
279,711,958
995,173,275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106680</xdr:rowOff>
    </xdr:from>
    <xdr:to>
      <xdr:col>24</xdr:col>
      <xdr:colOff>62865</xdr:colOff>
      <xdr:row>42</xdr:row>
      <xdr:rowOff>87630</xdr:rowOff>
    </xdr:to>
    <xdr:cxnSp macro="">
      <xdr:nvCxnSpPr>
        <xdr:cNvPr id="56" name="直線コネクタ 55"/>
        <xdr:cNvCxnSpPr/>
      </xdr:nvCxnSpPr>
      <xdr:spPr>
        <a:xfrm flipV="1">
          <a:off x="4634865" y="593598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91457</xdr:rowOff>
    </xdr:from>
    <xdr:ext cx="405111" cy="259045"/>
    <xdr:sp macro="" textlink="">
      <xdr:nvSpPr>
        <xdr:cNvPr id="57" name="【図書館】&#10;有形固定資産減価償却率最小値テキスト"/>
        <xdr:cNvSpPr txBox="1"/>
      </xdr:nvSpPr>
      <xdr:spPr>
        <a:xfrm>
          <a:off x="4673600" y="729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87630</xdr:rowOff>
    </xdr:from>
    <xdr:to>
      <xdr:col>24</xdr:col>
      <xdr:colOff>152400</xdr:colOff>
      <xdr:row>42</xdr:row>
      <xdr:rowOff>87630</xdr:rowOff>
    </xdr:to>
    <xdr:cxnSp macro="">
      <xdr:nvCxnSpPr>
        <xdr:cNvPr id="58" name="直線コネクタ 57"/>
        <xdr:cNvCxnSpPr/>
      </xdr:nvCxnSpPr>
      <xdr:spPr>
        <a:xfrm>
          <a:off x="4546600" y="728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53357</xdr:rowOff>
    </xdr:from>
    <xdr:ext cx="405111" cy="259045"/>
    <xdr:sp macro="" textlink="">
      <xdr:nvSpPr>
        <xdr:cNvPr id="59" name="【図書館】&#10;有形固定資産減価償却率最大値テキスト"/>
        <xdr:cNvSpPr txBox="1"/>
      </xdr:nvSpPr>
      <xdr:spPr>
        <a:xfrm>
          <a:off x="4673600" y="571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106680</xdr:rowOff>
    </xdr:from>
    <xdr:to>
      <xdr:col>24</xdr:col>
      <xdr:colOff>152400</xdr:colOff>
      <xdr:row>34</xdr:row>
      <xdr:rowOff>106680</xdr:rowOff>
    </xdr:to>
    <xdr:cxnSp macro="">
      <xdr:nvCxnSpPr>
        <xdr:cNvPr id="60" name="直線コネクタ 59"/>
        <xdr:cNvCxnSpPr/>
      </xdr:nvCxnSpPr>
      <xdr:spPr>
        <a:xfrm>
          <a:off x="4546600" y="593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95267</xdr:rowOff>
    </xdr:from>
    <xdr:ext cx="405111" cy="259045"/>
    <xdr:sp macro="" textlink="">
      <xdr:nvSpPr>
        <xdr:cNvPr id="61" name="【図書館】&#10;有形固定資産減価償却率平均値テキスト"/>
        <xdr:cNvSpPr txBox="1"/>
      </xdr:nvSpPr>
      <xdr:spPr>
        <a:xfrm>
          <a:off x="4673600" y="66103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116840</xdr:rowOff>
    </xdr:from>
    <xdr:to>
      <xdr:col>24</xdr:col>
      <xdr:colOff>114300</xdr:colOff>
      <xdr:row>39</xdr:row>
      <xdr:rowOff>46990</xdr:rowOff>
    </xdr:to>
    <xdr:sp macro="" textlink="">
      <xdr:nvSpPr>
        <xdr:cNvPr id="62" name="フローチャート: 判断 61"/>
        <xdr:cNvSpPr/>
      </xdr:nvSpPr>
      <xdr:spPr>
        <a:xfrm>
          <a:off x="4584700" y="663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135890</xdr:rowOff>
    </xdr:from>
    <xdr:to>
      <xdr:col>20</xdr:col>
      <xdr:colOff>38100</xdr:colOff>
      <xdr:row>39</xdr:row>
      <xdr:rowOff>66040</xdr:rowOff>
    </xdr:to>
    <xdr:sp macro="" textlink="">
      <xdr:nvSpPr>
        <xdr:cNvPr id="63" name="フローチャート: 判断 62"/>
        <xdr:cNvSpPr/>
      </xdr:nvSpPr>
      <xdr:spPr>
        <a:xfrm>
          <a:off x="3746500" y="665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36830</xdr:rowOff>
    </xdr:from>
    <xdr:to>
      <xdr:col>15</xdr:col>
      <xdr:colOff>101600</xdr:colOff>
      <xdr:row>39</xdr:row>
      <xdr:rowOff>138430</xdr:rowOff>
    </xdr:to>
    <xdr:sp macro="" textlink="">
      <xdr:nvSpPr>
        <xdr:cNvPr id="64" name="フローチャート: 判断 63"/>
        <xdr:cNvSpPr/>
      </xdr:nvSpPr>
      <xdr:spPr>
        <a:xfrm>
          <a:off x="2857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132080</xdr:rowOff>
    </xdr:from>
    <xdr:to>
      <xdr:col>24</xdr:col>
      <xdr:colOff>114300</xdr:colOff>
      <xdr:row>38</xdr:row>
      <xdr:rowOff>62230</xdr:rowOff>
    </xdr:to>
    <xdr:sp macro="" textlink="">
      <xdr:nvSpPr>
        <xdr:cNvPr id="70" name="楕円 69"/>
        <xdr:cNvSpPr/>
      </xdr:nvSpPr>
      <xdr:spPr>
        <a:xfrm>
          <a:off x="4584700" y="647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154957</xdr:rowOff>
    </xdr:from>
    <xdr:ext cx="405111" cy="259045"/>
    <xdr:sp macro="" textlink="">
      <xdr:nvSpPr>
        <xdr:cNvPr id="71" name="【図書館】&#10;有形固定資産減価償却率該当値テキスト"/>
        <xdr:cNvSpPr txBox="1"/>
      </xdr:nvSpPr>
      <xdr:spPr>
        <a:xfrm>
          <a:off x="4673600" y="6327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52070</xdr:rowOff>
    </xdr:from>
    <xdr:to>
      <xdr:col>20</xdr:col>
      <xdr:colOff>38100</xdr:colOff>
      <xdr:row>35</xdr:row>
      <xdr:rowOff>153670</xdr:rowOff>
    </xdr:to>
    <xdr:sp macro="" textlink="">
      <xdr:nvSpPr>
        <xdr:cNvPr id="72" name="楕円 71"/>
        <xdr:cNvSpPr/>
      </xdr:nvSpPr>
      <xdr:spPr>
        <a:xfrm>
          <a:off x="3746500" y="605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102870</xdr:rowOff>
    </xdr:from>
    <xdr:to>
      <xdr:col>24</xdr:col>
      <xdr:colOff>63500</xdr:colOff>
      <xdr:row>38</xdr:row>
      <xdr:rowOff>11430</xdr:rowOff>
    </xdr:to>
    <xdr:cxnSp macro="">
      <xdr:nvCxnSpPr>
        <xdr:cNvPr id="73" name="直線コネクタ 72"/>
        <xdr:cNvCxnSpPr/>
      </xdr:nvCxnSpPr>
      <xdr:spPr>
        <a:xfrm>
          <a:off x="3797300" y="6103620"/>
          <a:ext cx="838200" cy="42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57167</xdr:rowOff>
    </xdr:from>
    <xdr:ext cx="405111" cy="259045"/>
    <xdr:sp macro="" textlink="">
      <xdr:nvSpPr>
        <xdr:cNvPr id="74" name="n_1aveValue【図書館】&#10;有形固定資産減価償却率"/>
        <xdr:cNvSpPr txBox="1"/>
      </xdr:nvSpPr>
      <xdr:spPr>
        <a:xfrm>
          <a:off x="35820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154957</xdr:rowOff>
    </xdr:from>
    <xdr:ext cx="405111" cy="259045"/>
    <xdr:sp macro="" textlink="">
      <xdr:nvSpPr>
        <xdr:cNvPr id="75" name="n_2aveValue【図書館】&#10;有形固定資産減価償却率"/>
        <xdr:cNvSpPr txBox="1"/>
      </xdr:nvSpPr>
      <xdr:spPr>
        <a:xfrm>
          <a:off x="2705744" y="649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170197</xdr:rowOff>
    </xdr:from>
    <xdr:ext cx="405111" cy="259045"/>
    <xdr:sp macro="" textlink="">
      <xdr:nvSpPr>
        <xdr:cNvPr id="76" name="n_1mainValue【図書館】&#10;有形固定資産減価償却率"/>
        <xdr:cNvSpPr txBox="1"/>
      </xdr:nvSpPr>
      <xdr:spPr>
        <a:xfrm>
          <a:off x="3582044" y="58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87" name="テキスト ボックス 86"/>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133350</xdr:rowOff>
    </xdr:from>
    <xdr:to>
      <xdr:col>59</xdr:col>
      <xdr:colOff>50800</xdr:colOff>
      <xdr:row>41</xdr:row>
      <xdr:rowOff>133350</xdr:rowOff>
    </xdr:to>
    <xdr:cxnSp macro="">
      <xdr:nvCxnSpPr>
        <xdr:cNvPr id="88" name="直線コネクタ 87"/>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9" name="テキスト ボックス 88"/>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0" name="直線コネクタ 89"/>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91" name="テキスト ボックス 90"/>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2" name="直線コネクタ 91"/>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3" name="テキスト ボックス 92"/>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4" name="直線コネクタ 93"/>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5" name="テキスト ボックス 94"/>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6" name="直線コネクタ 95"/>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7" name="テキスト ボックス 96"/>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8"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41910</xdr:rowOff>
    </xdr:from>
    <xdr:to>
      <xdr:col>54</xdr:col>
      <xdr:colOff>189865</xdr:colOff>
      <xdr:row>41</xdr:row>
      <xdr:rowOff>133350</xdr:rowOff>
    </xdr:to>
    <xdr:cxnSp macro="">
      <xdr:nvCxnSpPr>
        <xdr:cNvPr id="99" name="直線コネクタ 98"/>
        <xdr:cNvCxnSpPr/>
      </xdr:nvCxnSpPr>
      <xdr:spPr>
        <a:xfrm flipV="1">
          <a:off x="10476865" y="569976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137177</xdr:rowOff>
    </xdr:from>
    <xdr:ext cx="469744" cy="259045"/>
    <xdr:sp macro="" textlink="">
      <xdr:nvSpPr>
        <xdr:cNvPr id="100" name="【図書館】&#10;一人当たり面積最小値テキスト"/>
        <xdr:cNvSpPr txBox="1"/>
      </xdr:nvSpPr>
      <xdr:spPr>
        <a:xfrm>
          <a:off x="10515600" y="716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133350</xdr:rowOff>
    </xdr:from>
    <xdr:to>
      <xdr:col>55</xdr:col>
      <xdr:colOff>88900</xdr:colOff>
      <xdr:row>41</xdr:row>
      <xdr:rowOff>133350</xdr:rowOff>
    </xdr:to>
    <xdr:cxnSp macro="">
      <xdr:nvCxnSpPr>
        <xdr:cNvPr id="101" name="直線コネクタ 100"/>
        <xdr:cNvCxnSpPr/>
      </xdr:nvCxnSpPr>
      <xdr:spPr>
        <a:xfrm>
          <a:off x="10388600" y="716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160037</xdr:rowOff>
    </xdr:from>
    <xdr:ext cx="469744" cy="259045"/>
    <xdr:sp macro="" textlink="">
      <xdr:nvSpPr>
        <xdr:cNvPr id="102" name="【図書館】&#10;一人当たり面積最大値テキスト"/>
        <xdr:cNvSpPr txBox="1"/>
      </xdr:nvSpPr>
      <xdr:spPr>
        <a:xfrm>
          <a:off x="10515600" y="5474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41910</xdr:rowOff>
    </xdr:from>
    <xdr:to>
      <xdr:col>55</xdr:col>
      <xdr:colOff>88900</xdr:colOff>
      <xdr:row>33</xdr:row>
      <xdr:rowOff>41910</xdr:rowOff>
    </xdr:to>
    <xdr:cxnSp macro="">
      <xdr:nvCxnSpPr>
        <xdr:cNvPr id="103" name="直線コネクタ 102"/>
        <xdr:cNvCxnSpPr/>
      </xdr:nvCxnSpPr>
      <xdr:spPr>
        <a:xfrm>
          <a:off x="10388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163847</xdr:rowOff>
    </xdr:from>
    <xdr:ext cx="469744" cy="259045"/>
    <xdr:sp macro="" textlink="">
      <xdr:nvSpPr>
        <xdr:cNvPr id="104" name="【図書館】&#10;一人当たり面積平均値テキスト"/>
        <xdr:cNvSpPr txBox="1"/>
      </xdr:nvSpPr>
      <xdr:spPr>
        <a:xfrm>
          <a:off x="10515600" y="6678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13970</xdr:rowOff>
    </xdr:from>
    <xdr:to>
      <xdr:col>55</xdr:col>
      <xdr:colOff>50800</xdr:colOff>
      <xdr:row>39</xdr:row>
      <xdr:rowOff>115570</xdr:rowOff>
    </xdr:to>
    <xdr:sp macro="" textlink="">
      <xdr:nvSpPr>
        <xdr:cNvPr id="105" name="フローチャート: 判断 104"/>
        <xdr:cNvSpPr/>
      </xdr:nvSpPr>
      <xdr:spPr>
        <a:xfrm>
          <a:off x="104267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13970</xdr:rowOff>
    </xdr:from>
    <xdr:to>
      <xdr:col>50</xdr:col>
      <xdr:colOff>165100</xdr:colOff>
      <xdr:row>39</xdr:row>
      <xdr:rowOff>115570</xdr:rowOff>
    </xdr:to>
    <xdr:sp macro="" textlink="">
      <xdr:nvSpPr>
        <xdr:cNvPr id="106" name="フローチャート: 判断 105"/>
        <xdr:cNvSpPr/>
      </xdr:nvSpPr>
      <xdr:spPr>
        <a:xfrm>
          <a:off x="9588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139700</xdr:rowOff>
    </xdr:from>
    <xdr:to>
      <xdr:col>46</xdr:col>
      <xdr:colOff>38100</xdr:colOff>
      <xdr:row>39</xdr:row>
      <xdr:rowOff>69850</xdr:rowOff>
    </xdr:to>
    <xdr:sp macro="" textlink="">
      <xdr:nvSpPr>
        <xdr:cNvPr id="107" name="フローチャート: 判断 106"/>
        <xdr:cNvSpPr/>
      </xdr:nvSpPr>
      <xdr:spPr>
        <a:xfrm>
          <a:off x="8699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8" name="テキスト ボックス 10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9" name="テキスト ボックス 10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0" name="テキスト ボックス 10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1" name="テキスト ボックス 11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2" name="テキスト ボックス 11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139700</xdr:rowOff>
    </xdr:from>
    <xdr:to>
      <xdr:col>55</xdr:col>
      <xdr:colOff>50800</xdr:colOff>
      <xdr:row>35</xdr:row>
      <xdr:rowOff>69850</xdr:rowOff>
    </xdr:to>
    <xdr:sp macro="" textlink="">
      <xdr:nvSpPr>
        <xdr:cNvPr id="113" name="楕円 112"/>
        <xdr:cNvSpPr/>
      </xdr:nvSpPr>
      <xdr:spPr>
        <a:xfrm>
          <a:off x="10426700" y="596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162577</xdr:rowOff>
    </xdr:from>
    <xdr:ext cx="469744" cy="259045"/>
    <xdr:sp macro="" textlink="">
      <xdr:nvSpPr>
        <xdr:cNvPr id="114" name="【図書館】&#10;一人当たり面積該当値テキスト"/>
        <xdr:cNvSpPr txBox="1"/>
      </xdr:nvSpPr>
      <xdr:spPr>
        <a:xfrm>
          <a:off x="10515600" y="582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162560</xdr:rowOff>
    </xdr:from>
    <xdr:to>
      <xdr:col>50</xdr:col>
      <xdr:colOff>165100</xdr:colOff>
      <xdr:row>37</xdr:row>
      <xdr:rowOff>92710</xdr:rowOff>
    </xdr:to>
    <xdr:sp macro="" textlink="">
      <xdr:nvSpPr>
        <xdr:cNvPr id="115" name="楕円 114"/>
        <xdr:cNvSpPr/>
      </xdr:nvSpPr>
      <xdr:spPr>
        <a:xfrm>
          <a:off x="9588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35</xdr:row>
      <xdr:rowOff>19050</xdr:rowOff>
    </xdr:from>
    <xdr:to>
      <xdr:col>55</xdr:col>
      <xdr:colOff>0</xdr:colOff>
      <xdr:row>37</xdr:row>
      <xdr:rowOff>41910</xdr:rowOff>
    </xdr:to>
    <xdr:cxnSp macro="">
      <xdr:nvCxnSpPr>
        <xdr:cNvPr id="116" name="直線コネクタ 115"/>
        <xdr:cNvCxnSpPr/>
      </xdr:nvCxnSpPr>
      <xdr:spPr>
        <a:xfrm flipV="1">
          <a:off x="9639300" y="6019800"/>
          <a:ext cx="838200" cy="36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106697</xdr:rowOff>
    </xdr:from>
    <xdr:ext cx="469744" cy="259045"/>
    <xdr:sp macro="" textlink="">
      <xdr:nvSpPr>
        <xdr:cNvPr id="117" name="n_1aveValue【図書館】&#10;一人当たり面積"/>
        <xdr:cNvSpPr txBox="1"/>
      </xdr:nvSpPr>
      <xdr:spPr>
        <a:xfrm>
          <a:off x="9391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86377</xdr:rowOff>
    </xdr:from>
    <xdr:ext cx="469744" cy="259045"/>
    <xdr:sp macro="" textlink="">
      <xdr:nvSpPr>
        <xdr:cNvPr id="118" name="n_2aveValue【図書館】&#10;一人当たり面積"/>
        <xdr:cNvSpPr txBox="1"/>
      </xdr:nvSpPr>
      <xdr:spPr>
        <a:xfrm>
          <a:off x="8515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109237</xdr:rowOff>
    </xdr:from>
    <xdr:ext cx="469744" cy="259045"/>
    <xdr:sp macro="" textlink="">
      <xdr:nvSpPr>
        <xdr:cNvPr id="119" name="n_1mainValue【図書館】&#10;一人当たり面積"/>
        <xdr:cNvSpPr txBox="1"/>
      </xdr:nvSpPr>
      <xdr:spPr>
        <a:xfrm>
          <a:off x="93917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0" name="正方形/長方形 11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1" name="正方形/長方形 12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2" name="正方形/長方形 12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3" name="正方形/長方形 12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4" name="正方形/長方形 12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5" name="正方形/長方形 12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6" name="正方形/長方形 12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7" name="正方形/長方形 12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8" name="テキスト ボックス 12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9" name="直線コネクタ 12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0" name="テキスト ボックス 12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1" name="直線コネクタ 13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2" name="テキスト ボックス 13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3" name="直線コネクタ 13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4" name="テキスト ボックス 13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5" name="直線コネクタ 13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6" name="テキスト ボックス 13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7" name="直線コネクタ 13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8" name="テキスト ボックス 13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9" name="直線コネクタ 13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40" name="テキスト ボックス 139"/>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1" name="直線コネクタ 14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2" name="テキスト ボックス 14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118110</xdr:rowOff>
    </xdr:from>
    <xdr:to>
      <xdr:col>24</xdr:col>
      <xdr:colOff>62865</xdr:colOff>
      <xdr:row>64</xdr:row>
      <xdr:rowOff>167640</xdr:rowOff>
    </xdr:to>
    <xdr:cxnSp macro="">
      <xdr:nvCxnSpPr>
        <xdr:cNvPr id="144" name="直線コネクタ 143"/>
        <xdr:cNvCxnSpPr/>
      </xdr:nvCxnSpPr>
      <xdr:spPr>
        <a:xfrm flipV="1">
          <a:off x="4634865" y="971931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65</xdr:row>
      <xdr:rowOff>17</xdr:rowOff>
    </xdr:from>
    <xdr:ext cx="405111" cy="259045"/>
    <xdr:sp macro="" textlink="">
      <xdr:nvSpPr>
        <xdr:cNvPr id="145" name="【体育館・プール】&#10;有形固定資産減価償却率最小値テキスト"/>
        <xdr:cNvSpPr txBox="1"/>
      </xdr:nvSpPr>
      <xdr:spPr>
        <a:xfrm>
          <a:off x="4673600" y="11144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167640</xdr:rowOff>
    </xdr:from>
    <xdr:to>
      <xdr:col>24</xdr:col>
      <xdr:colOff>152400</xdr:colOff>
      <xdr:row>64</xdr:row>
      <xdr:rowOff>167640</xdr:rowOff>
    </xdr:to>
    <xdr:cxnSp macro="">
      <xdr:nvCxnSpPr>
        <xdr:cNvPr id="146" name="直線コネクタ 145"/>
        <xdr:cNvCxnSpPr/>
      </xdr:nvCxnSpPr>
      <xdr:spPr>
        <a:xfrm>
          <a:off x="4546600" y="11140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64787</xdr:rowOff>
    </xdr:from>
    <xdr:ext cx="405111" cy="259045"/>
    <xdr:sp macro="" textlink="">
      <xdr:nvSpPr>
        <xdr:cNvPr id="147" name="【体育館・プール】&#10;有形固定資産減価償却率最大値テキスト"/>
        <xdr:cNvSpPr txBox="1"/>
      </xdr:nvSpPr>
      <xdr:spPr>
        <a:xfrm>
          <a:off x="4673600" y="9494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48" name="直線コネクタ 147"/>
        <xdr:cNvCxnSpPr/>
      </xdr:nvCxnSpPr>
      <xdr:spPr>
        <a:xfrm>
          <a:off x="4546600" y="9719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167657</xdr:rowOff>
    </xdr:from>
    <xdr:ext cx="405111" cy="259045"/>
    <xdr:sp macro="" textlink="">
      <xdr:nvSpPr>
        <xdr:cNvPr id="149" name="【体育館・プール】&#10;有形固定資産減価償却率平均値テキスト"/>
        <xdr:cNvSpPr txBox="1"/>
      </xdr:nvSpPr>
      <xdr:spPr>
        <a:xfrm>
          <a:off x="46736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150" name="フローチャート: 判断 149"/>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36830</xdr:rowOff>
    </xdr:from>
    <xdr:to>
      <xdr:col>20</xdr:col>
      <xdr:colOff>38100</xdr:colOff>
      <xdr:row>61</xdr:row>
      <xdr:rowOff>138430</xdr:rowOff>
    </xdr:to>
    <xdr:sp macro="" textlink="">
      <xdr:nvSpPr>
        <xdr:cNvPr id="151" name="フローチャート: 判断 150"/>
        <xdr:cNvSpPr/>
      </xdr:nvSpPr>
      <xdr:spPr>
        <a:xfrm>
          <a:off x="3746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124460</xdr:rowOff>
    </xdr:from>
    <xdr:to>
      <xdr:col>15</xdr:col>
      <xdr:colOff>101600</xdr:colOff>
      <xdr:row>62</xdr:row>
      <xdr:rowOff>54610</xdr:rowOff>
    </xdr:to>
    <xdr:sp macro="" textlink="">
      <xdr:nvSpPr>
        <xdr:cNvPr id="152" name="フローチャート: 判断 151"/>
        <xdr:cNvSpPr/>
      </xdr:nvSpPr>
      <xdr:spPr>
        <a:xfrm>
          <a:off x="2857500" y="105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151130</xdr:rowOff>
    </xdr:from>
    <xdr:to>
      <xdr:col>24</xdr:col>
      <xdr:colOff>114300</xdr:colOff>
      <xdr:row>59</xdr:row>
      <xdr:rowOff>81280</xdr:rowOff>
    </xdr:to>
    <xdr:sp macro="" textlink="">
      <xdr:nvSpPr>
        <xdr:cNvPr id="158" name="楕円 157"/>
        <xdr:cNvSpPr/>
      </xdr:nvSpPr>
      <xdr:spPr>
        <a:xfrm>
          <a:off x="4584700" y="1009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2557</xdr:rowOff>
    </xdr:from>
    <xdr:ext cx="405111" cy="259045"/>
    <xdr:sp macro="" textlink="">
      <xdr:nvSpPr>
        <xdr:cNvPr id="159" name="【体育館・プール】&#10;有形固定資産減価償却率該当値テキスト"/>
        <xdr:cNvSpPr txBox="1"/>
      </xdr:nvSpPr>
      <xdr:spPr>
        <a:xfrm>
          <a:off x="4673600" y="994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60" name="楕円 159"/>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30480</xdr:rowOff>
    </xdr:from>
    <xdr:to>
      <xdr:col>24</xdr:col>
      <xdr:colOff>63500</xdr:colOff>
      <xdr:row>59</xdr:row>
      <xdr:rowOff>118110</xdr:rowOff>
    </xdr:to>
    <xdr:cxnSp macro="">
      <xdr:nvCxnSpPr>
        <xdr:cNvPr id="161" name="直線コネクタ 160"/>
        <xdr:cNvCxnSpPr/>
      </xdr:nvCxnSpPr>
      <xdr:spPr>
        <a:xfrm flipV="1">
          <a:off x="3797300" y="10146030"/>
          <a:ext cx="838200" cy="87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129557</xdr:rowOff>
    </xdr:from>
    <xdr:ext cx="405111" cy="259045"/>
    <xdr:sp macro="" textlink="">
      <xdr:nvSpPr>
        <xdr:cNvPr id="162" name="n_1aveValue【体育館・プール】&#10;有形固定資産減価償却率"/>
        <xdr:cNvSpPr txBox="1"/>
      </xdr:nvSpPr>
      <xdr:spPr>
        <a:xfrm>
          <a:off x="3582044" y="1058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71137</xdr:rowOff>
    </xdr:from>
    <xdr:ext cx="405111" cy="259045"/>
    <xdr:sp macro="" textlink="">
      <xdr:nvSpPr>
        <xdr:cNvPr id="163" name="n_2aveValue【体育館・プール】&#10;有形固定資産減価償却率"/>
        <xdr:cNvSpPr txBox="1"/>
      </xdr:nvSpPr>
      <xdr:spPr>
        <a:xfrm>
          <a:off x="2705744" y="10358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64"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5" name="正方形/長方形 16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6" name="正方形/長方形 16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7" name="正方形/長方形 16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8" name="正方形/長方形 16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9" name="正方形/長方形 16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0" name="正方形/長方形 16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1" name="正方形/長方形 17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2" name="正方形/長方形 17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3" name="テキスト ボックス 17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4" name="直線コネクタ 17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65</xdr:row>
      <xdr:rowOff>143527</xdr:rowOff>
    </xdr:from>
    <xdr:ext cx="467179" cy="259045"/>
    <xdr:sp macro="" textlink="">
      <xdr:nvSpPr>
        <xdr:cNvPr id="175" name="テキスト ボックス 174"/>
        <xdr:cNvSpPr txBox="1"/>
      </xdr:nvSpPr>
      <xdr:spPr>
        <a:xfrm>
          <a:off x="6136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7" name="テキスト ボックス 176"/>
        <xdr:cNvSpPr txBox="1"/>
      </xdr:nvSpPr>
      <xdr:spPr>
        <a:xfrm>
          <a:off x="6136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9" name="テキスト ボックス 178"/>
        <xdr:cNvSpPr txBox="1"/>
      </xdr:nvSpPr>
      <xdr:spPr>
        <a:xfrm>
          <a:off x="6136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1" name="テキスト ボックス 180"/>
        <xdr:cNvSpPr txBox="1"/>
      </xdr:nvSpPr>
      <xdr:spPr>
        <a:xfrm>
          <a:off x="6136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3" name="テキスト ボックス 182"/>
        <xdr:cNvSpPr txBox="1"/>
      </xdr:nvSpPr>
      <xdr:spPr>
        <a:xfrm>
          <a:off x="6136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5" name="テキスト ボックス 184"/>
        <xdr:cNvSpPr txBox="1"/>
      </xdr:nvSpPr>
      <xdr:spPr>
        <a:xfrm>
          <a:off x="6136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7" name="テキスト ボックス 186"/>
        <xdr:cNvSpPr txBox="1"/>
      </xdr:nvSpPr>
      <xdr:spPr>
        <a:xfrm>
          <a:off x="6136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117022</xdr:rowOff>
    </xdr:from>
    <xdr:to>
      <xdr:col>54</xdr:col>
      <xdr:colOff>189865</xdr:colOff>
      <xdr:row>64</xdr:row>
      <xdr:rowOff>21772</xdr:rowOff>
    </xdr:to>
    <xdr:cxnSp macro="">
      <xdr:nvCxnSpPr>
        <xdr:cNvPr id="191" name="直線コネクタ 190"/>
        <xdr:cNvCxnSpPr/>
      </xdr:nvCxnSpPr>
      <xdr:spPr>
        <a:xfrm flipV="1">
          <a:off x="10476865" y="9546772"/>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25599</xdr:rowOff>
    </xdr:from>
    <xdr:ext cx="469744" cy="259045"/>
    <xdr:sp macro="" textlink="">
      <xdr:nvSpPr>
        <xdr:cNvPr id="192" name="【体育館・プール】&#10;一人当たり面積最小値テキスト"/>
        <xdr:cNvSpPr txBox="1"/>
      </xdr:nvSpPr>
      <xdr:spPr>
        <a:xfrm>
          <a:off x="10515600" y="10998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21772</xdr:rowOff>
    </xdr:from>
    <xdr:to>
      <xdr:col>55</xdr:col>
      <xdr:colOff>88900</xdr:colOff>
      <xdr:row>64</xdr:row>
      <xdr:rowOff>21772</xdr:rowOff>
    </xdr:to>
    <xdr:cxnSp macro="">
      <xdr:nvCxnSpPr>
        <xdr:cNvPr id="193" name="直線コネクタ 192"/>
        <xdr:cNvCxnSpPr/>
      </xdr:nvCxnSpPr>
      <xdr:spPr>
        <a:xfrm>
          <a:off x="10388600" y="10994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63699</xdr:rowOff>
    </xdr:from>
    <xdr:ext cx="469744" cy="259045"/>
    <xdr:sp macro="" textlink="">
      <xdr:nvSpPr>
        <xdr:cNvPr id="194" name="【体育館・プール】&#10;一人当たり面積最大値テキスト"/>
        <xdr:cNvSpPr txBox="1"/>
      </xdr:nvSpPr>
      <xdr:spPr>
        <a:xfrm>
          <a:off x="105156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117022</xdr:rowOff>
    </xdr:from>
    <xdr:to>
      <xdr:col>55</xdr:col>
      <xdr:colOff>88900</xdr:colOff>
      <xdr:row>55</xdr:row>
      <xdr:rowOff>117022</xdr:rowOff>
    </xdr:to>
    <xdr:cxnSp macro="">
      <xdr:nvCxnSpPr>
        <xdr:cNvPr id="195" name="直線コネクタ 194"/>
        <xdr:cNvCxnSpPr/>
      </xdr:nvCxnSpPr>
      <xdr:spPr>
        <a:xfrm>
          <a:off x="10388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148062</xdr:rowOff>
    </xdr:from>
    <xdr:ext cx="469744" cy="259045"/>
    <xdr:sp macro="" textlink="">
      <xdr:nvSpPr>
        <xdr:cNvPr id="196" name="【体育館・プール】&#10;一人当たり面積平均値テキスト"/>
        <xdr:cNvSpPr txBox="1"/>
      </xdr:nvSpPr>
      <xdr:spPr>
        <a:xfrm>
          <a:off x="10515600" y="10606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169635</xdr:rowOff>
    </xdr:from>
    <xdr:to>
      <xdr:col>55</xdr:col>
      <xdr:colOff>50800</xdr:colOff>
      <xdr:row>62</xdr:row>
      <xdr:rowOff>99785</xdr:rowOff>
    </xdr:to>
    <xdr:sp macro="" textlink="">
      <xdr:nvSpPr>
        <xdr:cNvPr id="197" name="フローチャート: 判断 196"/>
        <xdr:cNvSpPr/>
      </xdr:nvSpPr>
      <xdr:spPr>
        <a:xfrm>
          <a:off x="10426700" y="1062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147865</xdr:rowOff>
    </xdr:from>
    <xdr:to>
      <xdr:col>50</xdr:col>
      <xdr:colOff>165100</xdr:colOff>
      <xdr:row>62</xdr:row>
      <xdr:rowOff>78015</xdr:rowOff>
    </xdr:to>
    <xdr:sp macro="" textlink="">
      <xdr:nvSpPr>
        <xdr:cNvPr id="198" name="フローチャート: 判断 197"/>
        <xdr:cNvSpPr/>
      </xdr:nvSpPr>
      <xdr:spPr>
        <a:xfrm>
          <a:off x="9588500" y="106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82550</xdr:rowOff>
    </xdr:from>
    <xdr:to>
      <xdr:col>46</xdr:col>
      <xdr:colOff>38100</xdr:colOff>
      <xdr:row>62</xdr:row>
      <xdr:rowOff>12700</xdr:rowOff>
    </xdr:to>
    <xdr:sp macro="" textlink="">
      <xdr:nvSpPr>
        <xdr:cNvPr id="199" name="フローチャート: 判断 198"/>
        <xdr:cNvSpPr/>
      </xdr:nvSpPr>
      <xdr:spPr>
        <a:xfrm>
          <a:off x="86995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77107</xdr:rowOff>
    </xdr:from>
    <xdr:to>
      <xdr:col>55</xdr:col>
      <xdr:colOff>50800</xdr:colOff>
      <xdr:row>60</xdr:row>
      <xdr:rowOff>7257</xdr:rowOff>
    </xdr:to>
    <xdr:sp macro="" textlink="">
      <xdr:nvSpPr>
        <xdr:cNvPr id="205" name="楕円 204"/>
        <xdr:cNvSpPr/>
      </xdr:nvSpPr>
      <xdr:spPr>
        <a:xfrm>
          <a:off x="10426700" y="1019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58</xdr:row>
      <xdr:rowOff>99984</xdr:rowOff>
    </xdr:from>
    <xdr:ext cx="469744" cy="259045"/>
    <xdr:sp macro="" textlink="">
      <xdr:nvSpPr>
        <xdr:cNvPr id="206" name="【体育館・プール】&#10;一人当たり面積該当値テキスト"/>
        <xdr:cNvSpPr txBox="1"/>
      </xdr:nvSpPr>
      <xdr:spPr>
        <a:xfrm>
          <a:off x="10515600" y="10044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142422</xdr:rowOff>
    </xdr:from>
    <xdr:to>
      <xdr:col>50</xdr:col>
      <xdr:colOff>165100</xdr:colOff>
      <xdr:row>60</xdr:row>
      <xdr:rowOff>72572</xdr:rowOff>
    </xdr:to>
    <xdr:sp macro="" textlink="">
      <xdr:nvSpPr>
        <xdr:cNvPr id="207" name="楕円 206"/>
        <xdr:cNvSpPr/>
      </xdr:nvSpPr>
      <xdr:spPr>
        <a:xfrm>
          <a:off x="9588500" y="10257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127907</xdr:rowOff>
    </xdr:from>
    <xdr:to>
      <xdr:col>55</xdr:col>
      <xdr:colOff>0</xdr:colOff>
      <xdr:row>60</xdr:row>
      <xdr:rowOff>21772</xdr:rowOff>
    </xdr:to>
    <xdr:cxnSp macro="">
      <xdr:nvCxnSpPr>
        <xdr:cNvPr id="208" name="直線コネクタ 207"/>
        <xdr:cNvCxnSpPr/>
      </xdr:nvCxnSpPr>
      <xdr:spPr>
        <a:xfrm flipV="1">
          <a:off x="9639300" y="10243457"/>
          <a:ext cx="8382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69142</xdr:rowOff>
    </xdr:from>
    <xdr:ext cx="469744" cy="259045"/>
    <xdr:sp macro="" textlink="">
      <xdr:nvSpPr>
        <xdr:cNvPr id="209" name="n_1aveValue【体育館・プール】&#10;一人当たり面積"/>
        <xdr:cNvSpPr txBox="1"/>
      </xdr:nvSpPr>
      <xdr:spPr>
        <a:xfrm>
          <a:off x="9391727" y="1069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29227</xdr:rowOff>
    </xdr:from>
    <xdr:ext cx="469744" cy="259045"/>
    <xdr:sp macro="" textlink="">
      <xdr:nvSpPr>
        <xdr:cNvPr id="210" name="n_2aveValue【体育館・プール】&#10;一人当たり面積"/>
        <xdr:cNvSpPr txBox="1"/>
      </xdr:nvSpPr>
      <xdr:spPr>
        <a:xfrm>
          <a:off x="8515427" y="10316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58</xdr:row>
      <xdr:rowOff>89099</xdr:rowOff>
    </xdr:from>
    <xdr:ext cx="469744" cy="259045"/>
    <xdr:sp macro="" textlink="">
      <xdr:nvSpPr>
        <xdr:cNvPr id="211" name="n_1mainValue【体育館・プール】&#10;一人当たり面積"/>
        <xdr:cNvSpPr txBox="1"/>
      </xdr:nvSpPr>
      <xdr:spPr>
        <a:xfrm>
          <a:off x="9391727" y="100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3" name="直線コネクタ 22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4" name="テキスト ボックス 223"/>
        <xdr:cNvSpPr txBox="1"/>
      </xdr:nvSpPr>
      <xdr:spPr>
        <a:xfrm>
          <a:off x="358941" y="1477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5" name="直線コネクタ 22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26" name="テキスト ボックス 22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27" name="直線コネクタ 22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28" name="テキスト ボックス 22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29" name="直線コネクタ 22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0" name="テキスト ボックス 22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1" name="直線コネクタ 23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2" name="テキスト ボックス 23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3" name="直線コネクタ 23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4" name="テキスト ボックス 233"/>
        <xdr:cNvSpPr txBox="1"/>
      </xdr:nvSpPr>
      <xdr:spPr>
        <a:xfrm>
          <a:off x="358941" y="1313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5" name="直線コネクタ 23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36" name="テキスト ボックス 235"/>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7"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70757</xdr:rowOff>
    </xdr:from>
    <xdr:to>
      <xdr:col>24</xdr:col>
      <xdr:colOff>62865</xdr:colOff>
      <xdr:row>86</xdr:row>
      <xdr:rowOff>67492</xdr:rowOff>
    </xdr:to>
    <xdr:cxnSp macro="">
      <xdr:nvCxnSpPr>
        <xdr:cNvPr id="238" name="直線コネクタ 237"/>
        <xdr:cNvCxnSpPr/>
      </xdr:nvCxnSpPr>
      <xdr:spPr>
        <a:xfrm flipV="1">
          <a:off x="4634865" y="13443857"/>
          <a:ext cx="0" cy="1368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71319</xdr:rowOff>
    </xdr:from>
    <xdr:ext cx="405111" cy="259045"/>
    <xdr:sp macro="" textlink="">
      <xdr:nvSpPr>
        <xdr:cNvPr id="239" name="【福祉施設】&#10;有形固定資産減価償却率最小値テキスト"/>
        <xdr:cNvSpPr txBox="1"/>
      </xdr:nvSpPr>
      <xdr:spPr>
        <a:xfrm>
          <a:off x="4673600" y="1481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67492</xdr:rowOff>
    </xdr:from>
    <xdr:to>
      <xdr:col>24</xdr:col>
      <xdr:colOff>152400</xdr:colOff>
      <xdr:row>86</xdr:row>
      <xdr:rowOff>67492</xdr:rowOff>
    </xdr:to>
    <xdr:cxnSp macro="">
      <xdr:nvCxnSpPr>
        <xdr:cNvPr id="240" name="直線コネクタ 239"/>
        <xdr:cNvCxnSpPr/>
      </xdr:nvCxnSpPr>
      <xdr:spPr>
        <a:xfrm>
          <a:off x="4546600" y="14812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17434</xdr:rowOff>
    </xdr:from>
    <xdr:ext cx="405111" cy="259045"/>
    <xdr:sp macro="" textlink="">
      <xdr:nvSpPr>
        <xdr:cNvPr id="241" name="【福祉施設】&#10;有形固定資産減価償却率最大値テキスト"/>
        <xdr:cNvSpPr txBox="1"/>
      </xdr:nvSpPr>
      <xdr:spPr>
        <a:xfrm>
          <a:off x="4673600" y="1321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70757</xdr:rowOff>
    </xdr:from>
    <xdr:to>
      <xdr:col>24</xdr:col>
      <xdr:colOff>152400</xdr:colOff>
      <xdr:row>78</xdr:row>
      <xdr:rowOff>70757</xdr:rowOff>
    </xdr:to>
    <xdr:cxnSp macro="">
      <xdr:nvCxnSpPr>
        <xdr:cNvPr id="242" name="直線コネクタ 241"/>
        <xdr:cNvCxnSpPr/>
      </xdr:nvCxnSpPr>
      <xdr:spPr>
        <a:xfrm>
          <a:off x="4546600" y="1344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5278</xdr:rowOff>
    </xdr:from>
    <xdr:ext cx="405111" cy="259045"/>
    <xdr:sp macro="" textlink="">
      <xdr:nvSpPr>
        <xdr:cNvPr id="243" name="【福祉施設】&#10;有形固定資産減価償却率平均値テキスト"/>
        <xdr:cNvSpPr txBox="1"/>
      </xdr:nvSpPr>
      <xdr:spPr>
        <a:xfrm>
          <a:off x="4673600" y="1406417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153851</xdr:rowOff>
    </xdr:from>
    <xdr:to>
      <xdr:col>24</xdr:col>
      <xdr:colOff>114300</xdr:colOff>
      <xdr:row>83</xdr:row>
      <xdr:rowOff>84001</xdr:rowOff>
    </xdr:to>
    <xdr:sp macro="" textlink="">
      <xdr:nvSpPr>
        <xdr:cNvPr id="244" name="フローチャート: 判断 243"/>
        <xdr:cNvSpPr/>
      </xdr:nvSpPr>
      <xdr:spPr>
        <a:xfrm>
          <a:off x="4584700" y="14212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1995</xdr:rowOff>
    </xdr:from>
    <xdr:to>
      <xdr:col>20</xdr:col>
      <xdr:colOff>38100</xdr:colOff>
      <xdr:row>83</xdr:row>
      <xdr:rowOff>103595</xdr:rowOff>
    </xdr:to>
    <xdr:sp macro="" textlink="">
      <xdr:nvSpPr>
        <xdr:cNvPr id="245" name="フローチャート: 判断 244"/>
        <xdr:cNvSpPr/>
      </xdr:nvSpPr>
      <xdr:spPr>
        <a:xfrm>
          <a:off x="3746500" y="1423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130992</xdr:rowOff>
    </xdr:from>
    <xdr:to>
      <xdr:col>15</xdr:col>
      <xdr:colOff>101600</xdr:colOff>
      <xdr:row>83</xdr:row>
      <xdr:rowOff>61142</xdr:rowOff>
    </xdr:to>
    <xdr:sp macro="" textlink="">
      <xdr:nvSpPr>
        <xdr:cNvPr id="246" name="フローチャート: 判断 245"/>
        <xdr:cNvSpPr/>
      </xdr:nvSpPr>
      <xdr:spPr>
        <a:xfrm>
          <a:off x="2857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7" name="テキスト ボックス 246"/>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93436</xdr:rowOff>
    </xdr:from>
    <xdr:to>
      <xdr:col>24</xdr:col>
      <xdr:colOff>114300</xdr:colOff>
      <xdr:row>84</xdr:row>
      <xdr:rowOff>23586</xdr:rowOff>
    </xdr:to>
    <xdr:sp macro="" textlink="">
      <xdr:nvSpPr>
        <xdr:cNvPr id="252" name="楕円 251"/>
        <xdr:cNvSpPr/>
      </xdr:nvSpPr>
      <xdr:spPr>
        <a:xfrm>
          <a:off x="4584700" y="14323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71863</xdr:rowOff>
    </xdr:from>
    <xdr:ext cx="405111" cy="259045"/>
    <xdr:sp macro="" textlink="">
      <xdr:nvSpPr>
        <xdr:cNvPr id="253" name="【福祉施設】&#10;有形固定資産減価償却率該当値テキスト"/>
        <xdr:cNvSpPr txBox="1"/>
      </xdr:nvSpPr>
      <xdr:spPr>
        <a:xfrm>
          <a:off x="4673600" y="14302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158750</xdr:rowOff>
    </xdr:from>
    <xdr:to>
      <xdr:col>20</xdr:col>
      <xdr:colOff>38100</xdr:colOff>
      <xdr:row>84</xdr:row>
      <xdr:rowOff>88900</xdr:rowOff>
    </xdr:to>
    <xdr:sp macro="" textlink="">
      <xdr:nvSpPr>
        <xdr:cNvPr id="254" name="楕円 253"/>
        <xdr:cNvSpPr/>
      </xdr:nvSpPr>
      <xdr:spPr>
        <a:xfrm>
          <a:off x="3746500" y="1438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144236</xdr:rowOff>
    </xdr:from>
    <xdr:to>
      <xdr:col>24</xdr:col>
      <xdr:colOff>63500</xdr:colOff>
      <xdr:row>84</xdr:row>
      <xdr:rowOff>38100</xdr:rowOff>
    </xdr:to>
    <xdr:cxnSp macro="">
      <xdr:nvCxnSpPr>
        <xdr:cNvPr id="255" name="直線コネクタ 254"/>
        <xdr:cNvCxnSpPr/>
      </xdr:nvCxnSpPr>
      <xdr:spPr>
        <a:xfrm flipV="1">
          <a:off x="3797300" y="14374586"/>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120122</xdr:rowOff>
    </xdr:from>
    <xdr:ext cx="405111" cy="259045"/>
    <xdr:sp macro="" textlink="">
      <xdr:nvSpPr>
        <xdr:cNvPr id="256" name="n_1aveValue【福祉施設】&#10;有形固定資産減価償却率"/>
        <xdr:cNvSpPr txBox="1"/>
      </xdr:nvSpPr>
      <xdr:spPr>
        <a:xfrm>
          <a:off x="3582044" y="1400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77669</xdr:rowOff>
    </xdr:from>
    <xdr:ext cx="405111" cy="259045"/>
    <xdr:sp macro="" textlink="">
      <xdr:nvSpPr>
        <xdr:cNvPr id="257" name="n_2aveValue【福祉施設】&#10;有形固定資産減価償却率"/>
        <xdr:cNvSpPr txBox="1"/>
      </xdr:nvSpPr>
      <xdr:spPr>
        <a:xfrm>
          <a:off x="27057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80027</xdr:rowOff>
    </xdr:from>
    <xdr:ext cx="405111" cy="259045"/>
    <xdr:sp macro="" textlink="">
      <xdr:nvSpPr>
        <xdr:cNvPr id="258" name="n_1mainValue【福祉施設】&#10;有形固定資産減価償却率"/>
        <xdr:cNvSpPr txBox="1"/>
      </xdr:nvSpPr>
      <xdr:spPr>
        <a:xfrm>
          <a:off x="3582044" y="1448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9" name="正方形/長方形 25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0" name="正方形/長方形 25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1" name="正方形/長方形 26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2" name="正方形/長方形 26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3" name="正方形/長方形 26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4" name="正方形/長方形 26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5" name="正方形/長方形 26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6" name="正方形/長方形 26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7" name="テキスト ボックス 26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8" name="直線コネクタ 26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69" name="直線コネクタ 268"/>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0" name="テキスト ボックス 269"/>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1" name="直線コネクタ 270"/>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2" name="テキスト ボックス 271"/>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73" name="直線コネクタ 272"/>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74" name="テキスト ボックス 273"/>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75" name="直線コネクタ 274"/>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76" name="テキスト ボックス 275"/>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77" name="直線コネクタ 276"/>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78" name="テキスト ボックス 277"/>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79" name="直線コネクタ 278"/>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0" name="テキスト ボックス 279"/>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1" name="直線コネクタ 28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2" name="テキスト ボックス 28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83"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5443</xdr:rowOff>
    </xdr:from>
    <xdr:to>
      <xdr:col>54</xdr:col>
      <xdr:colOff>189865</xdr:colOff>
      <xdr:row>86</xdr:row>
      <xdr:rowOff>38100</xdr:rowOff>
    </xdr:to>
    <xdr:cxnSp macro="">
      <xdr:nvCxnSpPr>
        <xdr:cNvPr id="284" name="直線コネクタ 283"/>
        <xdr:cNvCxnSpPr/>
      </xdr:nvCxnSpPr>
      <xdr:spPr>
        <a:xfrm flipV="1">
          <a:off x="10476865" y="13378543"/>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41927</xdr:rowOff>
    </xdr:from>
    <xdr:ext cx="469744" cy="259045"/>
    <xdr:sp macro="" textlink="">
      <xdr:nvSpPr>
        <xdr:cNvPr id="285" name="【福祉施設】&#10;一人当たり面積最小値テキスト"/>
        <xdr:cNvSpPr txBox="1"/>
      </xdr:nvSpPr>
      <xdr:spPr>
        <a:xfrm>
          <a:off x="10515600" y="1478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38100</xdr:rowOff>
    </xdr:from>
    <xdr:to>
      <xdr:col>55</xdr:col>
      <xdr:colOff>88900</xdr:colOff>
      <xdr:row>86</xdr:row>
      <xdr:rowOff>38100</xdr:rowOff>
    </xdr:to>
    <xdr:cxnSp macro="">
      <xdr:nvCxnSpPr>
        <xdr:cNvPr id="286" name="直線コネクタ 285"/>
        <xdr:cNvCxnSpPr/>
      </xdr:nvCxnSpPr>
      <xdr:spPr>
        <a:xfrm>
          <a:off x="10388600" y="1478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123570</xdr:rowOff>
    </xdr:from>
    <xdr:ext cx="469744" cy="259045"/>
    <xdr:sp macro="" textlink="">
      <xdr:nvSpPr>
        <xdr:cNvPr id="287" name="【福祉施設】&#10;一人当たり面積最大値テキスト"/>
        <xdr:cNvSpPr txBox="1"/>
      </xdr:nvSpPr>
      <xdr:spPr>
        <a:xfrm>
          <a:off x="10515600" y="1315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5443</xdr:rowOff>
    </xdr:from>
    <xdr:to>
      <xdr:col>55</xdr:col>
      <xdr:colOff>88900</xdr:colOff>
      <xdr:row>78</xdr:row>
      <xdr:rowOff>5443</xdr:rowOff>
    </xdr:to>
    <xdr:cxnSp macro="">
      <xdr:nvCxnSpPr>
        <xdr:cNvPr id="288" name="直線コネクタ 287"/>
        <xdr:cNvCxnSpPr/>
      </xdr:nvCxnSpPr>
      <xdr:spPr>
        <a:xfrm>
          <a:off x="10388600" y="1337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120848</xdr:rowOff>
    </xdr:from>
    <xdr:ext cx="469744" cy="259045"/>
    <xdr:sp macro="" textlink="">
      <xdr:nvSpPr>
        <xdr:cNvPr id="289" name="【福祉施設】&#10;一人当たり面積平均値テキスト"/>
        <xdr:cNvSpPr txBox="1"/>
      </xdr:nvSpPr>
      <xdr:spPr>
        <a:xfrm>
          <a:off x="10515600" y="143511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142421</xdr:rowOff>
    </xdr:from>
    <xdr:to>
      <xdr:col>55</xdr:col>
      <xdr:colOff>50800</xdr:colOff>
      <xdr:row>84</xdr:row>
      <xdr:rowOff>72571</xdr:rowOff>
    </xdr:to>
    <xdr:sp macro="" textlink="">
      <xdr:nvSpPr>
        <xdr:cNvPr id="290" name="フローチャート: 判断 289"/>
        <xdr:cNvSpPr/>
      </xdr:nvSpPr>
      <xdr:spPr>
        <a:xfrm>
          <a:off x="10426700" y="1437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3629</xdr:rowOff>
    </xdr:from>
    <xdr:to>
      <xdr:col>50</xdr:col>
      <xdr:colOff>165100</xdr:colOff>
      <xdr:row>84</xdr:row>
      <xdr:rowOff>105229</xdr:rowOff>
    </xdr:to>
    <xdr:sp macro="" textlink="">
      <xdr:nvSpPr>
        <xdr:cNvPr id="291" name="フローチャート: 判断 290"/>
        <xdr:cNvSpPr/>
      </xdr:nvSpPr>
      <xdr:spPr>
        <a:xfrm>
          <a:off x="9588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3629</xdr:rowOff>
    </xdr:from>
    <xdr:to>
      <xdr:col>46</xdr:col>
      <xdr:colOff>38100</xdr:colOff>
      <xdr:row>84</xdr:row>
      <xdr:rowOff>105229</xdr:rowOff>
    </xdr:to>
    <xdr:sp macro="" textlink="">
      <xdr:nvSpPr>
        <xdr:cNvPr id="292" name="フローチャート: 判断 291"/>
        <xdr:cNvSpPr/>
      </xdr:nvSpPr>
      <xdr:spPr>
        <a:xfrm>
          <a:off x="8699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93" name="テキスト ボックス 292"/>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4" name="テキスト ボックス 293"/>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5" name="テキスト ボックス 294"/>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6" name="テキスト ボックス 295"/>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7" name="テキスト ボックス 296"/>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126093</xdr:rowOff>
    </xdr:from>
    <xdr:to>
      <xdr:col>55</xdr:col>
      <xdr:colOff>50800</xdr:colOff>
      <xdr:row>78</xdr:row>
      <xdr:rowOff>56243</xdr:rowOff>
    </xdr:to>
    <xdr:sp macro="" textlink="">
      <xdr:nvSpPr>
        <xdr:cNvPr id="298" name="楕円 297"/>
        <xdr:cNvSpPr/>
      </xdr:nvSpPr>
      <xdr:spPr>
        <a:xfrm>
          <a:off x="10426700" y="13327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79120</xdr:rowOff>
    </xdr:from>
    <xdr:ext cx="469744" cy="259045"/>
    <xdr:sp macro="" textlink="">
      <xdr:nvSpPr>
        <xdr:cNvPr id="299" name="【福祉施設】&#10;一人当たり面積該当値テキスト"/>
        <xdr:cNvSpPr txBox="1"/>
      </xdr:nvSpPr>
      <xdr:spPr>
        <a:xfrm>
          <a:off x="10515600" y="13280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136979</xdr:rowOff>
    </xdr:from>
    <xdr:to>
      <xdr:col>50</xdr:col>
      <xdr:colOff>165100</xdr:colOff>
      <xdr:row>82</xdr:row>
      <xdr:rowOff>67129</xdr:rowOff>
    </xdr:to>
    <xdr:sp macro="" textlink="">
      <xdr:nvSpPr>
        <xdr:cNvPr id="300" name="楕円 299"/>
        <xdr:cNvSpPr/>
      </xdr:nvSpPr>
      <xdr:spPr>
        <a:xfrm>
          <a:off x="9588500" y="14024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5443</xdr:rowOff>
    </xdr:from>
    <xdr:to>
      <xdr:col>55</xdr:col>
      <xdr:colOff>0</xdr:colOff>
      <xdr:row>82</xdr:row>
      <xdr:rowOff>16329</xdr:rowOff>
    </xdr:to>
    <xdr:cxnSp macro="">
      <xdr:nvCxnSpPr>
        <xdr:cNvPr id="301" name="直線コネクタ 300"/>
        <xdr:cNvCxnSpPr/>
      </xdr:nvCxnSpPr>
      <xdr:spPr>
        <a:xfrm flipV="1">
          <a:off x="9639300" y="13378543"/>
          <a:ext cx="838200" cy="69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96356</xdr:rowOff>
    </xdr:from>
    <xdr:ext cx="469744" cy="259045"/>
    <xdr:sp macro="" textlink="">
      <xdr:nvSpPr>
        <xdr:cNvPr id="302" name="n_1aveValue【福祉施設】&#10;一人当たり面積"/>
        <xdr:cNvSpPr txBox="1"/>
      </xdr:nvSpPr>
      <xdr:spPr>
        <a:xfrm>
          <a:off x="9391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121756</xdr:rowOff>
    </xdr:from>
    <xdr:ext cx="469744" cy="259045"/>
    <xdr:sp macro="" textlink="">
      <xdr:nvSpPr>
        <xdr:cNvPr id="303" name="n_2aveValue【福祉施設】&#10;一人当たり面積"/>
        <xdr:cNvSpPr txBox="1"/>
      </xdr:nvSpPr>
      <xdr:spPr>
        <a:xfrm>
          <a:off x="8515427" y="14180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83656</xdr:rowOff>
    </xdr:from>
    <xdr:ext cx="469744" cy="259045"/>
    <xdr:sp macro="" textlink="">
      <xdr:nvSpPr>
        <xdr:cNvPr id="304" name="n_1mainValue【福祉施設】&#10;一人当たり面積"/>
        <xdr:cNvSpPr txBox="1"/>
      </xdr:nvSpPr>
      <xdr:spPr>
        <a:xfrm>
          <a:off x="9391727" y="137996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5" name="正方形/長方形 304"/>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6" name="正方形/長方形 305"/>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7" name="正方形/長方形 306"/>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8" name="正方形/長方形 307"/>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9" name="正方形/長方形 308"/>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10" name="正方形/長方形 309"/>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11" name="正方形/長方形 310"/>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12" name="正方形/長方形 311"/>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13" name="テキスト ボックス 312"/>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14" name="直線コネクタ 313"/>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15" name="テキスト ボックス 314"/>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16" name="直線コネクタ 315"/>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17" name="テキスト ボックス 316"/>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18" name="直線コネクタ 317"/>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9" name="テキスト ボックス 318"/>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20" name="直線コネクタ 319"/>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21" name="テキスト ボックス 320"/>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22" name="直線コネクタ 321"/>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23" name="テキスト ボックス 322"/>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24" name="直線コネクタ 323"/>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25" name="テキスト ボックス 324"/>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6" name="直線コネクタ 32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27" name="テキスト ボックス 32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0</xdr:rowOff>
    </xdr:from>
    <xdr:to>
      <xdr:col>24</xdr:col>
      <xdr:colOff>62865</xdr:colOff>
      <xdr:row>108</xdr:row>
      <xdr:rowOff>9525</xdr:rowOff>
    </xdr:to>
    <xdr:cxnSp macro="">
      <xdr:nvCxnSpPr>
        <xdr:cNvPr id="329" name="直線コネクタ 328"/>
        <xdr:cNvCxnSpPr/>
      </xdr:nvCxnSpPr>
      <xdr:spPr>
        <a:xfrm flipV="1">
          <a:off x="4634865" y="17145000"/>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13352</xdr:rowOff>
    </xdr:from>
    <xdr:ext cx="405111" cy="259045"/>
    <xdr:sp macro="" textlink="">
      <xdr:nvSpPr>
        <xdr:cNvPr id="330" name="【市民会館】&#10;有形固定資産減価償却率最小値テキスト"/>
        <xdr:cNvSpPr txBox="1"/>
      </xdr:nvSpPr>
      <xdr:spPr>
        <a:xfrm>
          <a:off x="4673600" y="185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9525</xdr:rowOff>
    </xdr:from>
    <xdr:to>
      <xdr:col>24</xdr:col>
      <xdr:colOff>152400</xdr:colOff>
      <xdr:row>108</xdr:row>
      <xdr:rowOff>9525</xdr:rowOff>
    </xdr:to>
    <xdr:cxnSp macro="">
      <xdr:nvCxnSpPr>
        <xdr:cNvPr id="331" name="直線コネクタ 330"/>
        <xdr:cNvCxnSpPr/>
      </xdr:nvCxnSpPr>
      <xdr:spPr>
        <a:xfrm>
          <a:off x="4546600" y="18526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118127</xdr:rowOff>
    </xdr:from>
    <xdr:ext cx="469744" cy="259045"/>
    <xdr:sp macro="" textlink="">
      <xdr:nvSpPr>
        <xdr:cNvPr id="332" name="【市民会館】&#10;有形固定資産減価償却率最大値テキスト"/>
        <xdr:cNvSpPr txBox="1"/>
      </xdr:nvSpPr>
      <xdr:spPr>
        <a:xfrm>
          <a:off x="4673600" y="1692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0</xdr:rowOff>
    </xdr:from>
    <xdr:to>
      <xdr:col>24</xdr:col>
      <xdr:colOff>152400</xdr:colOff>
      <xdr:row>100</xdr:row>
      <xdr:rowOff>0</xdr:rowOff>
    </xdr:to>
    <xdr:cxnSp macro="">
      <xdr:nvCxnSpPr>
        <xdr:cNvPr id="333" name="直線コネクタ 332"/>
        <xdr:cNvCxnSpPr/>
      </xdr:nvCxnSpPr>
      <xdr:spPr>
        <a:xfrm>
          <a:off x="4546600" y="1714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49547</xdr:rowOff>
    </xdr:from>
    <xdr:ext cx="405111" cy="259045"/>
    <xdr:sp macro="" textlink="">
      <xdr:nvSpPr>
        <xdr:cNvPr id="334" name="【市民会館】&#10;有形固定資産減価償却率平均値テキスト"/>
        <xdr:cNvSpPr txBox="1"/>
      </xdr:nvSpPr>
      <xdr:spPr>
        <a:xfrm>
          <a:off x="4673600" y="18051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71120</xdr:rowOff>
    </xdr:from>
    <xdr:to>
      <xdr:col>24</xdr:col>
      <xdr:colOff>114300</xdr:colOff>
      <xdr:row>106</xdr:row>
      <xdr:rowOff>1270</xdr:rowOff>
    </xdr:to>
    <xdr:sp macro="" textlink="">
      <xdr:nvSpPr>
        <xdr:cNvPr id="335" name="フローチャート: 判断 334"/>
        <xdr:cNvSpPr/>
      </xdr:nvSpPr>
      <xdr:spPr>
        <a:xfrm>
          <a:off x="4584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53975</xdr:rowOff>
    </xdr:from>
    <xdr:to>
      <xdr:col>20</xdr:col>
      <xdr:colOff>38100</xdr:colOff>
      <xdr:row>105</xdr:row>
      <xdr:rowOff>155575</xdr:rowOff>
    </xdr:to>
    <xdr:sp macro="" textlink="">
      <xdr:nvSpPr>
        <xdr:cNvPr id="336" name="フローチャート: 判断 335"/>
        <xdr:cNvSpPr/>
      </xdr:nvSpPr>
      <xdr:spPr>
        <a:xfrm>
          <a:off x="3746500" y="18056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105</xdr:row>
      <xdr:rowOff>4445</xdr:rowOff>
    </xdr:from>
    <xdr:to>
      <xdr:col>15</xdr:col>
      <xdr:colOff>101600</xdr:colOff>
      <xdr:row>105</xdr:row>
      <xdr:rowOff>106045</xdr:rowOff>
    </xdr:to>
    <xdr:sp macro="" textlink="">
      <xdr:nvSpPr>
        <xdr:cNvPr id="337" name="フローチャート: 判断 336"/>
        <xdr:cNvSpPr/>
      </xdr:nvSpPr>
      <xdr:spPr>
        <a:xfrm>
          <a:off x="2857500" y="18006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8" name="テキスト ボックス 337"/>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9" name="テキスト ボックス 338"/>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40" name="テキスト ボックス 339"/>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41" name="テキスト ボックス 340"/>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42" name="テキスト ボックス 341"/>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34925</xdr:rowOff>
    </xdr:from>
    <xdr:to>
      <xdr:col>24</xdr:col>
      <xdr:colOff>114300</xdr:colOff>
      <xdr:row>105</xdr:row>
      <xdr:rowOff>136525</xdr:rowOff>
    </xdr:to>
    <xdr:sp macro="" textlink="">
      <xdr:nvSpPr>
        <xdr:cNvPr id="343" name="楕円 342"/>
        <xdr:cNvSpPr/>
      </xdr:nvSpPr>
      <xdr:spPr>
        <a:xfrm>
          <a:off x="4584700" y="1803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104</xdr:row>
      <xdr:rowOff>57802</xdr:rowOff>
    </xdr:from>
    <xdr:ext cx="405111" cy="259045"/>
    <xdr:sp macro="" textlink="">
      <xdr:nvSpPr>
        <xdr:cNvPr id="344" name="【市民会館】&#10;有形固定資産減価償却率該当値テキスト"/>
        <xdr:cNvSpPr txBox="1"/>
      </xdr:nvSpPr>
      <xdr:spPr>
        <a:xfrm>
          <a:off x="4673600" y="17888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106</xdr:row>
      <xdr:rowOff>114936</xdr:rowOff>
    </xdr:from>
    <xdr:to>
      <xdr:col>20</xdr:col>
      <xdr:colOff>38100</xdr:colOff>
      <xdr:row>107</xdr:row>
      <xdr:rowOff>45086</xdr:rowOff>
    </xdr:to>
    <xdr:sp macro="" textlink="">
      <xdr:nvSpPr>
        <xdr:cNvPr id="345" name="楕円 344"/>
        <xdr:cNvSpPr/>
      </xdr:nvSpPr>
      <xdr:spPr>
        <a:xfrm>
          <a:off x="3746500" y="1828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85725</xdr:rowOff>
    </xdr:from>
    <xdr:to>
      <xdr:col>24</xdr:col>
      <xdr:colOff>63500</xdr:colOff>
      <xdr:row>106</xdr:row>
      <xdr:rowOff>165736</xdr:rowOff>
    </xdr:to>
    <xdr:cxnSp macro="">
      <xdr:nvCxnSpPr>
        <xdr:cNvPr id="346" name="直線コネクタ 345"/>
        <xdr:cNvCxnSpPr/>
      </xdr:nvCxnSpPr>
      <xdr:spPr>
        <a:xfrm flipV="1">
          <a:off x="3797300" y="18087975"/>
          <a:ext cx="838200" cy="251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652</xdr:rowOff>
    </xdr:from>
    <xdr:ext cx="405111" cy="259045"/>
    <xdr:sp macro="" textlink="">
      <xdr:nvSpPr>
        <xdr:cNvPr id="347" name="n_1aveValue【市民会館】&#10;有形固定資産減価償却率"/>
        <xdr:cNvSpPr txBox="1"/>
      </xdr:nvSpPr>
      <xdr:spPr>
        <a:xfrm>
          <a:off x="3582044" y="17831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122572</xdr:rowOff>
    </xdr:from>
    <xdr:ext cx="405111" cy="259045"/>
    <xdr:sp macro="" textlink="">
      <xdr:nvSpPr>
        <xdr:cNvPr id="348" name="n_2aveValue【市民会館】&#10;有形固定資産減価償却率"/>
        <xdr:cNvSpPr txBox="1"/>
      </xdr:nvSpPr>
      <xdr:spPr>
        <a:xfrm>
          <a:off x="2705744" y="177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107</xdr:row>
      <xdr:rowOff>36213</xdr:rowOff>
    </xdr:from>
    <xdr:ext cx="405111" cy="259045"/>
    <xdr:sp macro="" textlink="">
      <xdr:nvSpPr>
        <xdr:cNvPr id="349" name="n_1mainValue【市民会館】&#10;有形固定資産減価償却率"/>
        <xdr:cNvSpPr txBox="1"/>
      </xdr:nvSpPr>
      <xdr:spPr>
        <a:xfrm>
          <a:off x="3582044" y="18381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50" name="正方形/長方形 34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51" name="正方形/長方形 35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52" name="正方形/長方形 35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53" name="正方形/長方形 35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54" name="正方形/長方形 35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55" name="正方形/長方形 35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56" name="正方形/長方形 35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57" name="正方形/長方形 35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8" name="テキスト ボックス 35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9" name="直線コネクタ 35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107</xdr:row>
      <xdr:rowOff>133350</xdr:rowOff>
    </xdr:from>
    <xdr:to>
      <xdr:col>59</xdr:col>
      <xdr:colOff>50800</xdr:colOff>
      <xdr:row>107</xdr:row>
      <xdr:rowOff>133350</xdr:rowOff>
    </xdr:to>
    <xdr:cxnSp macro="">
      <xdr:nvCxnSpPr>
        <xdr:cNvPr id="360" name="直線コネクタ 359"/>
        <xdr:cNvCxnSpPr/>
      </xdr:nvCxnSpPr>
      <xdr:spPr>
        <a:xfrm>
          <a:off x="6604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162577</xdr:rowOff>
    </xdr:from>
    <xdr:ext cx="467179" cy="259045"/>
    <xdr:sp macro="" textlink="">
      <xdr:nvSpPr>
        <xdr:cNvPr id="361" name="テキスト ボックス 360"/>
        <xdr:cNvSpPr txBox="1"/>
      </xdr:nvSpPr>
      <xdr:spPr>
        <a:xfrm>
          <a:off x="6136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62" name="直線コネクタ 36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63" name="テキスト ボックス 36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19050</xdr:rowOff>
    </xdr:from>
    <xdr:to>
      <xdr:col>59</xdr:col>
      <xdr:colOff>50800</xdr:colOff>
      <xdr:row>101</xdr:row>
      <xdr:rowOff>19050</xdr:rowOff>
    </xdr:to>
    <xdr:cxnSp macro="">
      <xdr:nvCxnSpPr>
        <xdr:cNvPr id="364" name="直線コネクタ 363"/>
        <xdr:cNvCxnSpPr/>
      </xdr:nvCxnSpPr>
      <xdr:spPr>
        <a:xfrm>
          <a:off x="6604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48277</xdr:rowOff>
    </xdr:from>
    <xdr:ext cx="467179" cy="259045"/>
    <xdr:sp macro="" textlink="">
      <xdr:nvSpPr>
        <xdr:cNvPr id="365" name="テキスト ボックス 364"/>
        <xdr:cNvSpPr txBox="1"/>
      </xdr:nvSpPr>
      <xdr:spPr>
        <a:xfrm>
          <a:off x="6136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6" name="直線コネクタ 365"/>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7" name="テキスト ボックス 366"/>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8"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81914</xdr:rowOff>
    </xdr:from>
    <xdr:to>
      <xdr:col>54</xdr:col>
      <xdr:colOff>189865</xdr:colOff>
      <xdr:row>107</xdr:row>
      <xdr:rowOff>99061</xdr:rowOff>
    </xdr:to>
    <xdr:cxnSp macro="">
      <xdr:nvCxnSpPr>
        <xdr:cNvPr id="369" name="直線コネクタ 368"/>
        <xdr:cNvCxnSpPr/>
      </xdr:nvCxnSpPr>
      <xdr:spPr>
        <a:xfrm flipV="1">
          <a:off x="10476865" y="17226914"/>
          <a:ext cx="0" cy="12172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107</xdr:row>
      <xdr:rowOff>102888</xdr:rowOff>
    </xdr:from>
    <xdr:ext cx="469744" cy="259045"/>
    <xdr:sp macro="" textlink="">
      <xdr:nvSpPr>
        <xdr:cNvPr id="370" name="【市民会館】&#10;一人当たり面積最小値テキスト"/>
        <xdr:cNvSpPr txBox="1"/>
      </xdr:nvSpPr>
      <xdr:spPr>
        <a:xfrm>
          <a:off x="10515600" y="18448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107</xdr:row>
      <xdr:rowOff>99061</xdr:rowOff>
    </xdr:from>
    <xdr:to>
      <xdr:col>55</xdr:col>
      <xdr:colOff>88900</xdr:colOff>
      <xdr:row>107</xdr:row>
      <xdr:rowOff>99061</xdr:rowOff>
    </xdr:to>
    <xdr:cxnSp macro="">
      <xdr:nvCxnSpPr>
        <xdr:cNvPr id="371" name="直線コネクタ 370"/>
        <xdr:cNvCxnSpPr/>
      </xdr:nvCxnSpPr>
      <xdr:spPr>
        <a:xfrm>
          <a:off x="10388600" y="1844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28591</xdr:rowOff>
    </xdr:from>
    <xdr:ext cx="469744" cy="259045"/>
    <xdr:sp macro="" textlink="">
      <xdr:nvSpPr>
        <xdr:cNvPr id="372" name="【市民会館】&#10;一人当たり面積最大値テキスト"/>
        <xdr:cNvSpPr txBox="1"/>
      </xdr:nvSpPr>
      <xdr:spPr>
        <a:xfrm>
          <a:off x="10515600" y="17002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81914</xdr:rowOff>
    </xdr:from>
    <xdr:to>
      <xdr:col>55</xdr:col>
      <xdr:colOff>88900</xdr:colOff>
      <xdr:row>100</xdr:row>
      <xdr:rowOff>81914</xdr:rowOff>
    </xdr:to>
    <xdr:cxnSp macro="">
      <xdr:nvCxnSpPr>
        <xdr:cNvPr id="373" name="直線コネクタ 372"/>
        <xdr:cNvCxnSpPr/>
      </xdr:nvCxnSpPr>
      <xdr:spPr>
        <a:xfrm>
          <a:off x="10388600" y="172269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9541</xdr:rowOff>
    </xdr:from>
    <xdr:ext cx="469744" cy="259045"/>
    <xdr:sp macro="" textlink="">
      <xdr:nvSpPr>
        <xdr:cNvPr id="374" name="【市民会館】&#10;一人当たり面積平均値テキスト"/>
        <xdr:cNvSpPr txBox="1"/>
      </xdr:nvSpPr>
      <xdr:spPr>
        <a:xfrm>
          <a:off x="10515600" y="180117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31114</xdr:rowOff>
    </xdr:from>
    <xdr:to>
      <xdr:col>55</xdr:col>
      <xdr:colOff>50800</xdr:colOff>
      <xdr:row>105</xdr:row>
      <xdr:rowOff>132714</xdr:rowOff>
    </xdr:to>
    <xdr:sp macro="" textlink="">
      <xdr:nvSpPr>
        <xdr:cNvPr id="375" name="フローチャート: 判断 374"/>
        <xdr:cNvSpPr/>
      </xdr:nvSpPr>
      <xdr:spPr>
        <a:xfrm>
          <a:off x="10426700" y="1803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104</xdr:row>
      <xdr:rowOff>168275</xdr:rowOff>
    </xdr:from>
    <xdr:to>
      <xdr:col>50</xdr:col>
      <xdr:colOff>165100</xdr:colOff>
      <xdr:row>105</xdr:row>
      <xdr:rowOff>98425</xdr:rowOff>
    </xdr:to>
    <xdr:sp macro="" textlink="">
      <xdr:nvSpPr>
        <xdr:cNvPr id="376" name="フローチャート: 判断 375"/>
        <xdr:cNvSpPr/>
      </xdr:nvSpPr>
      <xdr:spPr>
        <a:xfrm>
          <a:off x="9588500" y="1799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36830</xdr:rowOff>
    </xdr:from>
    <xdr:to>
      <xdr:col>46</xdr:col>
      <xdr:colOff>38100</xdr:colOff>
      <xdr:row>105</xdr:row>
      <xdr:rowOff>138430</xdr:rowOff>
    </xdr:to>
    <xdr:sp macro="" textlink="">
      <xdr:nvSpPr>
        <xdr:cNvPr id="377" name="フローチャート: 判断 376"/>
        <xdr:cNvSpPr/>
      </xdr:nvSpPr>
      <xdr:spPr>
        <a:xfrm>
          <a:off x="8699500" y="1803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8" name="テキスト ボックス 37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9" name="テキスト ボックス 37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80" name="テキスト ボックス 37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81" name="テキスト ボックス 38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2" name="テキスト ボックス 38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13970</xdr:rowOff>
    </xdr:from>
    <xdr:to>
      <xdr:col>55</xdr:col>
      <xdr:colOff>50800</xdr:colOff>
      <xdr:row>105</xdr:row>
      <xdr:rowOff>115570</xdr:rowOff>
    </xdr:to>
    <xdr:sp macro="" textlink="">
      <xdr:nvSpPr>
        <xdr:cNvPr id="383" name="楕円 382"/>
        <xdr:cNvSpPr/>
      </xdr:nvSpPr>
      <xdr:spPr>
        <a:xfrm>
          <a:off x="10426700" y="1801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36847</xdr:rowOff>
    </xdr:from>
    <xdr:ext cx="469744" cy="259045"/>
    <xdr:sp macro="" textlink="">
      <xdr:nvSpPr>
        <xdr:cNvPr id="384" name="【市民会館】&#10;一人当たり面積該当値テキスト"/>
        <xdr:cNvSpPr txBox="1"/>
      </xdr:nvSpPr>
      <xdr:spPr>
        <a:xfrm>
          <a:off x="10515600" y="1786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82550</xdr:rowOff>
    </xdr:from>
    <xdr:to>
      <xdr:col>50</xdr:col>
      <xdr:colOff>165100</xdr:colOff>
      <xdr:row>106</xdr:row>
      <xdr:rowOff>12700</xdr:rowOff>
    </xdr:to>
    <xdr:sp macro="" textlink="">
      <xdr:nvSpPr>
        <xdr:cNvPr id="385" name="楕円 384"/>
        <xdr:cNvSpPr/>
      </xdr:nvSpPr>
      <xdr:spPr>
        <a:xfrm>
          <a:off x="9588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64770</xdr:rowOff>
    </xdr:from>
    <xdr:to>
      <xdr:col>55</xdr:col>
      <xdr:colOff>0</xdr:colOff>
      <xdr:row>105</xdr:row>
      <xdr:rowOff>133350</xdr:rowOff>
    </xdr:to>
    <xdr:cxnSp macro="">
      <xdr:nvCxnSpPr>
        <xdr:cNvPr id="386" name="直線コネクタ 385"/>
        <xdr:cNvCxnSpPr/>
      </xdr:nvCxnSpPr>
      <xdr:spPr>
        <a:xfrm flipV="1">
          <a:off x="9639300" y="1806702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103</xdr:row>
      <xdr:rowOff>114952</xdr:rowOff>
    </xdr:from>
    <xdr:ext cx="469744" cy="259045"/>
    <xdr:sp macro="" textlink="">
      <xdr:nvSpPr>
        <xdr:cNvPr id="387" name="n_1aveValue【市民会館】&#10;一人当たり面積"/>
        <xdr:cNvSpPr txBox="1"/>
      </xdr:nvSpPr>
      <xdr:spPr>
        <a:xfrm>
          <a:off x="9391727" y="177743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154957</xdr:rowOff>
    </xdr:from>
    <xdr:ext cx="469744" cy="259045"/>
    <xdr:sp macro="" textlink="">
      <xdr:nvSpPr>
        <xdr:cNvPr id="388" name="n_2aveValue【市民会館】&#10;一人当たり面積"/>
        <xdr:cNvSpPr txBox="1"/>
      </xdr:nvSpPr>
      <xdr:spPr>
        <a:xfrm>
          <a:off x="8515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106</xdr:row>
      <xdr:rowOff>3827</xdr:rowOff>
    </xdr:from>
    <xdr:ext cx="469744" cy="259045"/>
    <xdr:sp macro="" textlink="">
      <xdr:nvSpPr>
        <xdr:cNvPr id="389" name="n_1mainValue【市民会館】&#10;一人当たり面積"/>
        <xdr:cNvSpPr txBox="1"/>
      </xdr:nvSpPr>
      <xdr:spPr>
        <a:xfrm>
          <a:off x="9391727" y="1817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00" name="テキスト ボックス 399"/>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402" name="テキスト ボックス 401"/>
        <xdr:cNvSpPr txBox="1"/>
      </xdr:nvSpPr>
      <xdr:spPr>
        <a:xfrm>
          <a:off x="12042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12" name="テキスト ボックス 411"/>
        <xdr:cNvSpPr txBox="1"/>
      </xdr:nvSpPr>
      <xdr:spPr>
        <a:xfrm>
          <a:off x="12042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14" name="テキスト ボックス 413"/>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5"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17417</xdr:rowOff>
    </xdr:from>
    <xdr:to>
      <xdr:col>85</xdr:col>
      <xdr:colOff>126364</xdr:colOff>
      <xdr:row>41</xdr:row>
      <xdr:rowOff>84365</xdr:rowOff>
    </xdr:to>
    <xdr:cxnSp macro="">
      <xdr:nvCxnSpPr>
        <xdr:cNvPr id="416" name="直線コネクタ 415"/>
        <xdr:cNvCxnSpPr/>
      </xdr:nvCxnSpPr>
      <xdr:spPr>
        <a:xfrm flipV="1">
          <a:off x="16318864" y="5846717"/>
          <a:ext cx="0" cy="1267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88192</xdr:rowOff>
    </xdr:from>
    <xdr:ext cx="405111" cy="259045"/>
    <xdr:sp macro="" textlink="">
      <xdr:nvSpPr>
        <xdr:cNvPr id="417" name="【一般廃棄物処理施設】&#10;有形固定資産減価償却率最小値テキスト"/>
        <xdr:cNvSpPr txBox="1"/>
      </xdr:nvSpPr>
      <xdr:spPr>
        <a:xfrm>
          <a:off x="16357600" y="711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84365</xdr:rowOff>
    </xdr:from>
    <xdr:to>
      <xdr:col>86</xdr:col>
      <xdr:colOff>25400</xdr:colOff>
      <xdr:row>41</xdr:row>
      <xdr:rowOff>84365</xdr:rowOff>
    </xdr:to>
    <xdr:cxnSp macro="">
      <xdr:nvCxnSpPr>
        <xdr:cNvPr id="418" name="直線コネクタ 417"/>
        <xdr:cNvCxnSpPr/>
      </xdr:nvCxnSpPr>
      <xdr:spPr>
        <a:xfrm>
          <a:off x="16230600" y="711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135544</xdr:rowOff>
    </xdr:from>
    <xdr:ext cx="405111" cy="259045"/>
    <xdr:sp macro="" textlink="">
      <xdr:nvSpPr>
        <xdr:cNvPr id="419" name="【一般廃棄物処理施設】&#10;有形固定資産減価償却率最大値テキスト"/>
        <xdr:cNvSpPr txBox="1"/>
      </xdr:nvSpPr>
      <xdr:spPr>
        <a:xfrm>
          <a:off x="16357600" y="56219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17417</xdr:rowOff>
    </xdr:from>
    <xdr:to>
      <xdr:col>86</xdr:col>
      <xdr:colOff>25400</xdr:colOff>
      <xdr:row>34</xdr:row>
      <xdr:rowOff>17417</xdr:rowOff>
    </xdr:to>
    <xdr:cxnSp macro="">
      <xdr:nvCxnSpPr>
        <xdr:cNvPr id="420" name="直線コネクタ 419"/>
        <xdr:cNvCxnSpPr/>
      </xdr:nvCxnSpPr>
      <xdr:spPr>
        <a:xfrm>
          <a:off x="16230600" y="5846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128287</xdr:rowOff>
    </xdr:from>
    <xdr:ext cx="405111" cy="259045"/>
    <xdr:sp macro="" textlink="">
      <xdr:nvSpPr>
        <xdr:cNvPr id="421" name="【一般廃棄物処理施設】&#10;有形固定資産減価償却率平均値テキスト"/>
        <xdr:cNvSpPr txBox="1"/>
      </xdr:nvSpPr>
      <xdr:spPr>
        <a:xfrm>
          <a:off x="16357600" y="59575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105410</xdr:rowOff>
    </xdr:from>
    <xdr:to>
      <xdr:col>85</xdr:col>
      <xdr:colOff>177800</xdr:colOff>
      <xdr:row>36</xdr:row>
      <xdr:rowOff>35560</xdr:rowOff>
    </xdr:to>
    <xdr:sp macro="" textlink="">
      <xdr:nvSpPr>
        <xdr:cNvPr id="422" name="フローチャート: 判断 421"/>
        <xdr:cNvSpPr/>
      </xdr:nvSpPr>
      <xdr:spPr>
        <a:xfrm>
          <a:off x="162687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9072</xdr:rowOff>
    </xdr:from>
    <xdr:to>
      <xdr:col>81</xdr:col>
      <xdr:colOff>101600</xdr:colOff>
      <xdr:row>36</xdr:row>
      <xdr:rowOff>110672</xdr:rowOff>
    </xdr:to>
    <xdr:sp macro="" textlink="">
      <xdr:nvSpPr>
        <xdr:cNvPr id="423" name="フローチャート: 判断 422"/>
        <xdr:cNvSpPr/>
      </xdr:nvSpPr>
      <xdr:spPr>
        <a:xfrm>
          <a:off x="15430500" y="6181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31931</xdr:rowOff>
    </xdr:from>
    <xdr:to>
      <xdr:col>76</xdr:col>
      <xdr:colOff>165100</xdr:colOff>
      <xdr:row>36</xdr:row>
      <xdr:rowOff>133531</xdr:rowOff>
    </xdr:to>
    <xdr:sp macro="" textlink="">
      <xdr:nvSpPr>
        <xdr:cNvPr id="424" name="フローチャート: 判断 423"/>
        <xdr:cNvSpPr/>
      </xdr:nvSpPr>
      <xdr:spPr>
        <a:xfrm>
          <a:off x="14541500" y="6204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5" name="テキスト ボックス 42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6" name="テキスト ボックス 42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7" name="テキスト ボックス 42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8" name="テキスト ボックス 42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9" name="テキスト ボックス 42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10704</xdr:rowOff>
    </xdr:from>
    <xdr:to>
      <xdr:col>85</xdr:col>
      <xdr:colOff>177800</xdr:colOff>
      <xdr:row>37</xdr:row>
      <xdr:rowOff>112304</xdr:rowOff>
    </xdr:to>
    <xdr:sp macro="" textlink="">
      <xdr:nvSpPr>
        <xdr:cNvPr id="430" name="楕円 429"/>
        <xdr:cNvSpPr/>
      </xdr:nvSpPr>
      <xdr:spPr>
        <a:xfrm>
          <a:off x="16268700" y="635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160581</xdr:rowOff>
    </xdr:from>
    <xdr:ext cx="405111" cy="259045"/>
    <xdr:sp macro="" textlink="">
      <xdr:nvSpPr>
        <xdr:cNvPr id="431" name="【一般廃棄物処理施設】&#10;有形固定資産減価償却率該当値テキスト"/>
        <xdr:cNvSpPr txBox="1"/>
      </xdr:nvSpPr>
      <xdr:spPr>
        <a:xfrm>
          <a:off x="16357600" y="63327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82550</xdr:rowOff>
    </xdr:from>
    <xdr:to>
      <xdr:col>81</xdr:col>
      <xdr:colOff>101600</xdr:colOff>
      <xdr:row>38</xdr:row>
      <xdr:rowOff>12700</xdr:rowOff>
    </xdr:to>
    <xdr:sp macro="" textlink="">
      <xdr:nvSpPr>
        <xdr:cNvPr id="432" name="楕円 431"/>
        <xdr:cNvSpPr/>
      </xdr:nvSpPr>
      <xdr:spPr>
        <a:xfrm>
          <a:off x="15430500" y="6426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61504</xdr:rowOff>
    </xdr:from>
    <xdr:to>
      <xdr:col>85</xdr:col>
      <xdr:colOff>127000</xdr:colOff>
      <xdr:row>37</xdr:row>
      <xdr:rowOff>133350</xdr:rowOff>
    </xdr:to>
    <xdr:cxnSp macro="">
      <xdr:nvCxnSpPr>
        <xdr:cNvPr id="433" name="直線コネクタ 432"/>
        <xdr:cNvCxnSpPr/>
      </xdr:nvCxnSpPr>
      <xdr:spPr>
        <a:xfrm flipV="1">
          <a:off x="15481300" y="6405154"/>
          <a:ext cx="8382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127199</xdr:rowOff>
    </xdr:from>
    <xdr:ext cx="405111" cy="259045"/>
    <xdr:sp macro="" textlink="">
      <xdr:nvSpPr>
        <xdr:cNvPr id="434" name="n_1aveValue【一般廃棄物処理施設】&#10;有形固定資産減価償却率"/>
        <xdr:cNvSpPr txBox="1"/>
      </xdr:nvSpPr>
      <xdr:spPr>
        <a:xfrm>
          <a:off x="15266044" y="5956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150058</xdr:rowOff>
    </xdr:from>
    <xdr:ext cx="405111" cy="259045"/>
    <xdr:sp macro="" textlink="">
      <xdr:nvSpPr>
        <xdr:cNvPr id="435" name="n_2aveValue【一般廃棄物処理施設】&#10;有形固定資産減価償却率"/>
        <xdr:cNvSpPr txBox="1"/>
      </xdr:nvSpPr>
      <xdr:spPr>
        <a:xfrm>
          <a:off x="14389744" y="5979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3827</xdr:rowOff>
    </xdr:from>
    <xdr:ext cx="405111" cy="259045"/>
    <xdr:sp macro="" textlink="">
      <xdr:nvSpPr>
        <xdr:cNvPr id="436" name="n_1mainValue【一般廃棄物処理施設】&#10;有形固定資産減価償却率"/>
        <xdr:cNvSpPr txBox="1"/>
      </xdr:nvSpPr>
      <xdr:spPr>
        <a:xfrm>
          <a:off x="152660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7" name="正方形/長方形 43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8" name="正方形/長方形 43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9" name="正方形/長方形 43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40" name="正方形/長方形 43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1" name="正方形/長方形 44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2" name="正方形/長方形 44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3" name="正方形/長方形 44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4" name="正方形/長方形 44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5" name="テキスト ボックス 44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6" name="直線コネクタ 44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43</xdr:row>
      <xdr:rowOff>105427</xdr:rowOff>
    </xdr:from>
    <xdr:ext cx="248786" cy="259045"/>
    <xdr:sp macro="" textlink="">
      <xdr:nvSpPr>
        <xdr:cNvPr id="447" name="テキスト ボックス 446"/>
        <xdr:cNvSpPr txBox="1"/>
      </xdr:nvSpPr>
      <xdr:spPr>
        <a:xfrm>
          <a:off x="18039214" y="747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42</xdr:row>
      <xdr:rowOff>38100</xdr:rowOff>
    </xdr:from>
    <xdr:to>
      <xdr:col>120</xdr:col>
      <xdr:colOff>114300</xdr:colOff>
      <xdr:row>42</xdr:row>
      <xdr:rowOff>38100</xdr:rowOff>
    </xdr:to>
    <xdr:cxnSp macro="">
      <xdr:nvCxnSpPr>
        <xdr:cNvPr id="448" name="直線コネクタ 447"/>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41</xdr:row>
      <xdr:rowOff>67327</xdr:rowOff>
    </xdr:from>
    <xdr:ext cx="531299" cy="259045"/>
    <xdr:sp macro="" textlink="">
      <xdr:nvSpPr>
        <xdr:cNvPr id="449" name="テキスト ボックス 448"/>
        <xdr:cNvSpPr txBox="1"/>
      </xdr:nvSpPr>
      <xdr:spPr>
        <a:xfrm>
          <a:off x="17756701" y="709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50" name="直線コネクタ 449"/>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451" name="テキスト ボックス 450"/>
        <xdr:cNvSpPr txBox="1"/>
      </xdr:nvSpPr>
      <xdr:spPr>
        <a:xfrm>
          <a:off x="17756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2" name="直線コネクタ 451"/>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162577</xdr:rowOff>
    </xdr:from>
    <xdr:ext cx="531299" cy="259045"/>
    <xdr:sp macro="" textlink="">
      <xdr:nvSpPr>
        <xdr:cNvPr id="453" name="テキスト ボックス 452"/>
        <xdr:cNvSpPr txBox="1"/>
      </xdr:nvSpPr>
      <xdr:spPr>
        <a:xfrm>
          <a:off x="17756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4" name="直線コネクタ 453"/>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124477</xdr:rowOff>
    </xdr:from>
    <xdr:ext cx="531299" cy="259045"/>
    <xdr:sp macro="" textlink="">
      <xdr:nvSpPr>
        <xdr:cNvPr id="455" name="テキスト ボックス 454"/>
        <xdr:cNvSpPr txBox="1"/>
      </xdr:nvSpPr>
      <xdr:spPr>
        <a:xfrm>
          <a:off x="17756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6" name="直線コネクタ 455"/>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457" name="テキスト ボックス 456"/>
        <xdr:cNvSpPr txBox="1"/>
      </xdr:nvSpPr>
      <xdr:spPr>
        <a:xfrm>
          <a:off x="17692581" y="557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8" name="直線コネクタ 45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59" name="テキスト ボックス 45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90887</xdr:rowOff>
    </xdr:from>
    <xdr:to>
      <xdr:col>116</xdr:col>
      <xdr:colOff>62864</xdr:colOff>
      <xdr:row>42</xdr:row>
      <xdr:rowOff>28461</xdr:rowOff>
    </xdr:to>
    <xdr:cxnSp macro="">
      <xdr:nvCxnSpPr>
        <xdr:cNvPr id="461" name="直線コネクタ 460"/>
        <xdr:cNvCxnSpPr/>
      </xdr:nvCxnSpPr>
      <xdr:spPr>
        <a:xfrm flipV="1">
          <a:off x="22160864" y="5748737"/>
          <a:ext cx="0" cy="1480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32288</xdr:rowOff>
    </xdr:from>
    <xdr:ext cx="534377" cy="259045"/>
    <xdr:sp macro="" textlink="">
      <xdr:nvSpPr>
        <xdr:cNvPr id="462" name="【一般廃棄物処理施設】&#10;一人当たり有形固定資産（償却資産）額最小値テキスト"/>
        <xdr:cNvSpPr txBox="1"/>
      </xdr:nvSpPr>
      <xdr:spPr>
        <a:xfrm>
          <a:off x="22199600" y="723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28461</xdr:rowOff>
    </xdr:from>
    <xdr:to>
      <xdr:col>116</xdr:col>
      <xdr:colOff>152400</xdr:colOff>
      <xdr:row>42</xdr:row>
      <xdr:rowOff>28461</xdr:rowOff>
    </xdr:to>
    <xdr:cxnSp macro="">
      <xdr:nvCxnSpPr>
        <xdr:cNvPr id="463" name="直線コネクタ 462"/>
        <xdr:cNvCxnSpPr/>
      </xdr:nvCxnSpPr>
      <xdr:spPr>
        <a:xfrm>
          <a:off x="22072600" y="7229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37564</xdr:rowOff>
    </xdr:from>
    <xdr:ext cx="534377" cy="259045"/>
    <xdr:sp macro="" textlink="">
      <xdr:nvSpPr>
        <xdr:cNvPr id="464" name="【一般廃棄物処理施設】&#10;一人当たり有形固定資産（償却資産）額最大値テキスト"/>
        <xdr:cNvSpPr txBox="1"/>
      </xdr:nvSpPr>
      <xdr:spPr>
        <a:xfrm>
          <a:off x="22199600" y="552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90887</xdr:rowOff>
    </xdr:from>
    <xdr:to>
      <xdr:col>116</xdr:col>
      <xdr:colOff>152400</xdr:colOff>
      <xdr:row>33</xdr:row>
      <xdr:rowOff>90887</xdr:rowOff>
    </xdr:to>
    <xdr:cxnSp macro="">
      <xdr:nvCxnSpPr>
        <xdr:cNvPr id="465" name="直線コネクタ 464"/>
        <xdr:cNvCxnSpPr/>
      </xdr:nvCxnSpPr>
      <xdr:spPr>
        <a:xfrm>
          <a:off x="22072600" y="5748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36</xdr:row>
      <xdr:rowOff>115200</xdr:rowOff>
    </xdr:from>
    <xdr:ext cx="534377" cy="259045"/>
    <xdr:sp macro="" textlink="">
      <xdr:nvSpPr>
        <xdr:cNvPr id="466" name="【一般廃棄物処理施設】&#10;一人当たり有形固定資産（償却資産）額平均値テキスト"/>
        <xdr:cNvSpPr txBox="1"/>
      </xdr:nvSpPr>
      <xdr:spPr>
        <a:xfrm>
          <a:off x="22199600" y="62874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92323</xdr:rowOff>
    </xdr:from>
    <xdr:to>
      <xdr:col>116</xdr:col>
      <xdr:colOff>114300</xdr:colOff>
      <xdr:row>38</xdr:row>
      <xdr:rowOff>22473</xdr:rowOff>
    </xdr:to>
    <xdr:sp macro="" textlink="">
      <xdr:nvSpPr>
        <xdr:cNvPr id="467" name="フローチャート: 判断 466"/>
        <xdr:cNvSpPr/>
      </xdr:nvSpPr>
      <xdr:spPr>
        <a:xfrm>
          <a:off x="22110700" y="643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87160</xdr:rowOff>
    </xdr:from>
    <xdr:to>
      <xdr:col>112</xdr:col>
      <xdr:colOff>38100</xdr:colOff>
      <xdr:row>38</xdr:row>
      <xdr:rowOff>17311</xdr:rowOff>
    </xdr:to>
    <xdr:sp macro="" textlink="">
      <xdr:nvSpPr>
        <xdr:cNvPr id="468" name="フローチャート: 判断 467"/>
        <xdr:cNvSpPr/>
      </xdr:nvSpPr>
      <xdr:spPr>
        <a:xfrm>
          <a:off x="21272500" y="643081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36</xdr:row>
      <xdr:rowOff>141910</xdr:rowOff>
    </xdr:from>
    <xdr:to>
      <xdr:col>107</xdr:col>
      <xdr:colOff>101600</xdr:colOff>
      <xdr:row>37</xdr:row>
      <xdr:rowOff>72060</xdr:rowOff>
    </xdr:to>
    <xdr:sp macro="" textlink="">
      <xdr:nvSpPr>
        <xdr:cNvPr id="469" name="フローチャート: 判断 468"/>
        <xdr:cNvSpPr/>
      </xdr:nvSpPr>
      <xdr:spPr>
        <a:xfrm>
          <a:off x="20383500" y="6314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19571</xdr:rowOff>
    </xdr:from>
    <xdr:to>
      <xdr:col>116</xdr:col>
      <xdr:colOff>114300</xdr:colOff>
      <xdr:row>40</xdr:row>
      <xdr:rowOff>121171</xdr:rowOff>
    </xdr:to>
    <xdr:sp macro="" textlink="">
      <xdr:nvSpPr>
        <xdr:cNvPr id="475" name="楕円 474"/>
        <xdr:cNvSpPr/>
      </xdr:nvSpPr>
      <xdr:spPr>
        <a:xfrm>
          <a:off x="22110700" y="6877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169448</xdr:rowOff>
    </xdr:from>
    <xdr:ext cx="534377" cy="259045"/>
    <xdr:sp macro="" textlink="">
      <xdr:nvSpPr>
        <xdr:cNvPr id="476" name="【一般廃棄物処理施設】&#10;一人当たり有形固定資産（償却資産）額該当値テキスト"/>
        <xdr:cNvSpPr txBox="1"/>
      </xdr:nvSpPr>
      <xdr:spPr>
        <a:xfrm>
          <a:off x="22199600" y="6855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31096</xdr:rowOff>
    </xdr:from>
    <xdr:to>
      <xdr:col>112</xdr:col>
      <xdr:colOff>38100</xdr:colOff>
      <xdr:row>40</xdr:row>
      <xdr:rowOff>132696</xdr:rowOff>
    </xdr:to>
    <xdr:sp macro="" textlink="">
      <xdr:nvSpPr>
        <xdr:cNvPr id="477" name="楕円 476"/>
        <xdr:cNvSpPr/>
      </xdr:nvSpPr>
      <xdr:spPr>
        <a:xfrm>
          <a:off x="21272500" y="6889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70371</xdr:rowOff>
    </xdr:from>
    <xdr:to>
      <xdr:col>116</xdr:col>
      <xdr:colOff>63500</xdr:colOff>
      <xdr:row>40</xdr:row>
      <xdr:rowOff>81896</xdr:rowOff>
    </xdr:to>
    <xdr:cxnSp macro="">
      <xdr:nvCxnSpPr>
        <xdr:cNvPr id="478" name="直線コネクタ 477"/>
        <xdr:cNvCxnSpPr/>
      </xdr:nvCxnSpPr>
      <xdr:spPr>
        <a:xfrm flipV="1">
          <a:off x="21323300" y="6928371"/>
          <a:ext cx="838200" cy="11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36</xdr:row>
      <xdr:rowOff>33837</xdr:rowOff>
    </xdr:from>
    <xdr:ext cx="534377" cy="259045"/>
    <xdr:sp macro="" textlink="">
      <xdr:nvSpPr>
        <xdr:cNvPr id="479" name="n_1aveValue【一般廃棄物処理施設】&#10;一人当たり有形固定資産（償却資産）額"/>
        <xdr:cNvSpPr txBox="1"/>
      </xdr:nvSpPr>
      <xdr:spPr>
        <a:xfrm>
          <a:off x="21043411" y="6206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35</xdr:row>
      <xdr:rowOff>88587</xdr:rowOff>
    </xdr:from>
    <xdr:ext cx="534377" cy="259045"/>
    <xdr:sp macro="" textlink="">
      <xdr:nvSpPr>
        <xdr:cNvPr id="480" name="n_2aveValue【一般廃棄物処理施設】&#10;一人当たり有形固定資産（償却資産）額"/>
        <xdr:cNvSpPr txBox="1"/>
      </xdr:nvSpPr>
      <xdr:spPr>
        <a:xfrm>
          <a:off x="20167111" y="6089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123823</xdr:rowOff>
    </xdr:from>
    <xdr:ext cx="534377" cy="259045"/>
    <xdr:sp macro="" textlink="">
      <xdr:nvSpPr>
        <xdr:cNvPr id="481" name="n_1mainValue【一般廃棄物処理施設】&#10;一人当たり有形固定資産（償却資産）額"/>
        <xdr:cNvSpPr txBox="1"/>
      </xdr:nvSpPr>
      <xdr:spPr>
        <a:xfrm>
          <a:off x="21043411" y="6981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82" name="正方形/長方形 48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83" name="正方形/長方形 48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84" name="正方形/長方形 48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85" name="正方形/長方形 48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86" name="正方形/長方形 48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87" name="正方形/長方形 48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88" name="正方形/長方形 48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9" name="正方形/長方形 48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90" name="テキスト ボックス 48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91" name="直線コネクタ 49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92" name="テキスト ボックス 49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93" name="直線コネクタ 49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94" name="テキスト ボックス 493"/>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5" name="直線コネクタ 49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6" name="テキスト ボックス 49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7" name="直線コネクタ 49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8" name="テキスト ボックス 49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9" name="直線コネクタ 49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00" name="テキスト ボックス 49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01" name="直線コネクタ 50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02" name="テキスト ボックス 50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03" name="直線コネクタ 50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04" name="テキスト ボックス 503"/>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5"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137160</xdr:rowOff>
    </xdr:from>
    <xdr:to>
      <xdr:col>85</xdr:col>
      <xdr:colOff>126364</xdr:colOff>
      <xdr:row>63</xdr:row>
      <xdr:rowOff>83820</xdr:rowOff>
    </xdr:to>
    <xdr:cxnSp macro="">
      <xdr:nvCxnSpPr>
        <xdr:cNvPr id="506" name="直線コネクタ 505"/>
        <xdr:cNvCxnSpPr/>
      </xdr:nvCxnSpPr>
      <xdr:spPr>
        <a:xfrm flipV="1">
          <a:off x="16318864" y="956691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87647</xdr:rowOff>
    </xdr:from>
    <xdr:ext cx="405111" cy="259045"/>
    <xdr:sp macro="" textlink="">
      <xdr:nvSpPr>
        <xdr:cNvPr id="507" name="【保健センター・保健所】&#10;有形固定資産減価償却率最小値テキスト"/>
        <xdr:cNvSpPr txBox="1"/>
      </xdr:nvSpPr>
      <xdr:spPr>
        <a:xfrm>
          <a:off x="16357600" y="10888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83820</xdr:rowOff>
    </xdr:from>
    <xdr:to>
      <xdr:col>86</xdr:col>
      <xdr:colOff>25400</xdr:colOff>
      <xdr:row>63</xdr:row>
      <xdr:rowOff>83820</xdr:rowOff>
    </xdr:to>
    <xdr:cxnSp macro="">
      <xdr:nvCxnSpPr>
        <xdr:cNvPr id="508" name="直線コネクタ 507"/>
        <xdr:cNvCxnSpPr/>
      </xdr:nvCxnSpPr>
      <xdr:spPr>
        <a:xfrm>
          <a:off x="16230600" y="1088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83837</xdr:rowOff>
    </xdr:from>
    <xdr:ext cx="405111" cy="259045"/>
    <xdr:sp macro="" textlink="">
      <xdr:nvSpPr>
        <xdr:cNvPr id="509" name="【保健センター・保健所】&#10;有形固定資産減価償却率最大値テキスト"/>
        <xdr:cNvSpPr txBox="1"/>
      </xdr:nvSpPr>
      <xdr:spPr>
        <a:xfrm>
          <a:off x="16357600" y="9342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137160</xdr:rowOff>
    </xdr:from>
    <xdr:to>
      <xdr:col>86</xdr:col>
      <xdr:colOff>25400</xdr:colOff>
      <xdr:row>55</xdr:row>
      <xdr:rowOff>137160</xdr:rowOff>
    </xdr:to>
    <xdr:cxnSp macro="">
      <xdr:nvCxnSpPr>
        <xdr:cNvPr id="510" name="直線コネクタ 509"/>
        <xdr:cNvCxnSpPr/>
      </xdr:nvCxnSpPr>
      <xdr:spPr>
        <a:xfrm>
          <a:off x="16230600" y="9566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128287</xdr:rowOff>
    </xdr:from>
    <xdr:ext cx="405111" cy="259045"/>
    <xdr:sp macro="" textlink="">
      <xdr:nvSpPr>
        <xdr:cNvPr id="511" name="【保健センター・保健所】&#10;有形固定資産減価償却率平均値テキスト"/>
        <xdr:cNvSpPr txBox="1"/>
      </xdr:nvSpPr>
      <xdr:spPr>
        <a:xfrm>
          <a:off x="16357600" y="102438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105410</xdr:rowOff>
    </xdr:from>
    <xdr:to>
      <xdr:col>85</xdr:col>
      <xdr:colOff>177800</xdr:colOff>
      <xdr:row>61</xdr:row>
      <xdr:rowOff>35560</xdr:rowOff>
    </xdr:to>
    <xdr:sp macro="" textlink="">
      <xdr:nvSpPr>
        <xdr:cNvPr id="512" name="フローチャート: 判断 511"/>
        <xdr:cNvSpPr/>
      </xdr:nvSpPr>
      <xdr:spPr>
        <a:xfrm>
          <a:off x="16268700" y="103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170180</xdr:rowOff>
    </xdr:from>
    <xdr:to>
      <xdr:col>81</xdr:col>
      <xdr:colOff>101600</xdr:colOff>
      <xdr:row>61</xdr:row>
      <xdr:rowOff>100330</xdr:rowOff>
    </xdr:to>
    <xdr:sp macro="" textlink="">
      <xdr:nvSpPr>
        <xdr:cNvPr id="513" name="フローチャート: 判断 512"/>
        <xdr:cNvSpPr/>
      </xdr:nvSpPr>
      <xdr:spPr>
        <a:xfrm>
          <a:off x="15430500" y="10457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105410</xdr:rowOff>
    </xdr:from>
    <xdr:to>
      <xdr:col>76</xdr:col>
      <xdr:colOff>165100</xdr:colOff>
      <xdr:row>60</xdr:row>
      <xdr:rowOff>35560</xdr:rowOff>
    </xdr:to>
    <xdr:sp macro="" textlink="">
      <xdr:nvSpPr>
        <xdr:cNvPr id="514" name="フローチャート: 判断 513"/>
        <xdr:cNvSpPr/>
      </xdr:nvSpPr>
      <xdr:spPr>
        <a:xfrm>
          <a:off x="14541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15" name="テキスト ボックス 51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6" name="テキスト ボックス 51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7" name="テキスト ボックス 51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8" name="テキスト ボックス 51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9" name="テキスト ボックス 51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63</xdr:row>
      <xdr:rowOff>33020</xdr:rowOff>
    </xdr:from>
    <xdr:to>
      <xdr:col>85</xdr:col>
      <xdr:colOff>177800</xdr:colOff>
      <xdr:row>63</xdr:row>
      <xdr:rowOff>134620</xdr:rowOff>
    </xdr:to>
    <xdr:sp macro="" textlink="">
      <xdr:nvSpPr>
        <xdr:cNvPr id="520" name="楕円 519"/>
        <xdr:cNvSpPr/>
      </xdr:nvSpPr>
      <xdr:spPr>
        <a:xfrm>
          <a:off x="16268700" y="1083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119397</xdr:rowOff>
    </xdr:from>
    <xdr:ext cx="405111" cy="259045"/>
    <xdr:sp macro="" textlink="">
      <xdr:nvSpPr>
        <xdr:cNvPr id="521" name="【保健センター・保健所】&#10;有形固定資産減価償却率該当値テキスト"/>
        <xdr:cNvSpPr txBox="1"/>
      </xdr:nvSpPr>
      <xdr:spPr>
        <a:xfrm>
          <a:off x="16357600" y="10749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44450</xdr:rowOff>
    </xdr:from>
    <xdr:to>
      <xdr:col>81</xdr:col>
      <xdr:colOff>101600</xdr:colOff>
      <xdr:row>63</xdr:row>
      <xdr:rowOff>146050</xdr:rowOff>
    </xdr:to>
    <xdr:sp macro="" textlink="">
      <xdr:nvSpPr>
        <xdr:cNvPr id="522" name="楕円 521"/>
        <xdr:cNvSpPr/>
      </xdr:nvSpPr>
      <xdr:spPr>
        <a:xfrm>
          <a:off x="15430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63</xdr:row>
      <xdr:rowOff>83820</xdr:rowOff>
    </xdr:from>
    <xdr:to>
      <xdr:col>85</xdr:col>
      <xdr:colOff>127000</xdr:colOff>
      <xdr:row>63</xdr:row>
      <xdr:rowOff>95250</xdr:rowOff>
    </xdr:to>
    <xdr:cxnSp macro="">
      <xdr:nvCxnSpPr>
        <xdr:cNvPr id="523" name="直線コネクタ 522"/>
        <xdr:cNvCxnSpPr/>
      </xdr:nvCxnSpPr>
      <xdr:spPr>
        <a:xfrm flipV="1">
          <a:off x="15481300" y="108851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116857</xdr:rowOff>
    </xdr:from>
    <xdr:ext cx="405111" cy="259045"/>
    <xdr:sp macro="" textlink="">
      <xdr:nvSpPr>
        <xdr:cNvPr id="524" name="n_1aveValue【保健センター・保健所】&#10;有形固定資産減価償却率"/>
        <xdr:cNvSpPr txBox="1"/>
      </xdr:nvSpPr>
      <xdr:spPr>
        <a:xfrm>
          <a:off x="15266044" y="10232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52087</xdr:rowOff>
    </xdr:from>
    <xdr:ext cx="405111" cy="259045"/>
    <xdr:sp macro="" textlink="">
      <xdr:nvSpPr>
        <xdr:cNvPr id="525" name="n_2aveValue【保健センター・保健所】&#10;有形固定資産減価償却率"/>
        <xdr:cNvSpPr txBox="1"/>
      </xdr:nvSpPr>
      <xdr:spPr>
        <a:xfrm>
          <a:off x="14389744" y="9996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137177</xdr:rowOff>
    </xdr:from>
    <xdr:ext cx="405111" cy="259045"/>
    <xdr:sp macro="" textlink="">
      <xdr:nvSpPr>
        <xdr:cNvPr id="526" name="n_1mainValue【保健センター・保健所】&#10;有形固定資産減価償却率"/>
        <xdr:cNvSpPr txBox="1"/>
      </xdr:nvSpPr>
      <xdr:spPr>
        <a:xfrm>
          <a:off x="15266044" y="10938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7" name="正方形/長方形 52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8" name="正方形/長方形 52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9" name="正方形/長方形 52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30" name="正方形/長方形 52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1" name="正方形/長方形 53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2" name="正方形/長方形 53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3" name="正方形/長方形 53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4" name="正方形/長方形 53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5" name="テキスト ボックス 53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6" name="直線コネクタ 53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7" name="直線コネクタ 536"/>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8" name="テキスト ボックス 537"/>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9" name="直線コネクタ 538"/>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40" name="テキスト ボックス 539"/>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41" name="直線コネクタ 540"/>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42" name="テキスト ボックス 541"/>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43" name="直線コネクタ 542"/>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44" name="テキスト ボックス 543"/>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5" name="直線コネクタ 544"/>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6" name="テキスト ボックス 545"/>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7" name="直線コネクタ 54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8" name="テキスト ボックス 54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133350</xdr:rowOff>
    </xdr:from>
    <xdr:to>
      <xdr:col>116</xdr:col>
      <xdr:colOff>62864</xdr:colOff>
      <xdr:row>63</xdr:row>
      <xdr:rowOff>133350</xdr:rowOff>
    </xdr:to>
    <xdr:cxnSp macro="">
      <xdr:nvCxnSpPr>
        <xdr:cNvPr id="550" name="直線コネクタ 549"/>
        <xdr:cNvCxnSpPr/>
      </xdr:nvCxnSpPr>
      <xdr:spPr>
        <a:xfrm flipV="1">
          <a:off x="22160864" y="95631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137177</xdr:rowOff>
    </xdr:from>
    <xdr:ext cx="469744" cy="259045"/>
    <xdr:sp macro="" textlink="">
      <xdr:nvSpPr>
        <xdr:cNvPr id="551" name="【保健センター・保健所】&#10;一人当たり面積最小値テキスト"/>
        <xdr:cNvSpPr txBox="1"/>
      </xdr:nvSpPr>
      <xdr:spPr>
        <a:xfrm>
          <a:off x="22199600"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133350</xdr:rowOff>
    </xdr:from>
    <xdr:to>
      <xdr:col>116</xdr:col>
      <xdr:colOff>152400</xdr:colOff>
      <xdr:row>63</xdr:row>
      <xdr:rowOff>133350</xdr:rowOff>
    </xdr:to>
    <xdr:cxnSp macro="">
      <xdr:nvCxnSpPr>
        <xdr:cNvPr id="552" name="直線コネクタ 551"/>
        <xdr:cNvCxnSpPr/>
      </xdr:nvCxnSpPr>
      <xdr:spPr>
        <a:xfrm>
          <a:off x="22072600" y="1093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80027</xdr:rowOff>
    </xdr:from>
    <xdr:ext cx="469744" cy="259045"/>
    <xdr:sp macro="" textlink="">
      <xdr:nvSpPr>
        <xdr:cNvPr id="553" name="【保健センター・保健所】&#10;一人当たり面積最大値テキスト"/>
        <xdr:cNvSpPr txBox="1"/>
      </xdr:nvSpPr>
      <xdr:spPr>
        <a:xfrm>
          <a:off x="22199600" y="933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133350</xdr:rowOff>
    </xdr:from>
    <xdr:to>
      <xdr:col>116</xdr:col>
      <xdr:colOff>152400</xdr:colOff>
      <xdr:row>55</xdr:row>
      <xdr:rowOff>133350</xdr:rowOff>
    </xdr:to>
    <xdr:cxnSp macro="">
      <xdr:nvCxnSpPr>
        <xdr:cNvPr id="554" name="直線コネクタ 553"/>
        <xdr:cNvCxnSpPr/>
      </xdr:nvCxnSpPr>
      <xdr:spPr>
        <a:xfrm>
          <a:off x="22072600" y="956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124477</xdr:rowOff>
    </xdr:from>
    <xdr:ext cx="469744" cy="259045"/>
    <xdr:sp macro="" textlink="">
      <xdr:nvSpPr>
        <xdr:cNvPr id="555" name="【保健センター・保健所】&#10;一人当たり面積平均値テキスト"/>
        <xdr:cNvSpPr txBox="1"/>
      </xdr:nvSpPr>
      <xdr:spPr>
        <a:xfrm>
          <a:off x="22199600" y="102400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101600</xdr:rowOff>
    </xdr:from>
    <xdr:to>
      <xdr:col>116</xdr:col>
      <xdr:colOff>114300</xdr:colOff>
      <xdr:row>61</xdr:row>
      <xdr:rowOff>31750</xdr:rowOff>
    </xdr:to>
    <xdr:sp macro="" textlink="">
      <xdr:nvSpPr>
        <xdr:cNvPr id="556" name="フローチャート: 判断 555"/>
        <xdr:cNvSpPr/>
      </xdr:nvSpPr>
      <xdr:spPr>
        <a:xfrm>
          <a:off x="221107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6350</xdr:rowOff>
    </xdr:from>
    <xdr:to>
      <xdr:col>112</xdr:col>
      <xdr:colOff>38100</xdr:colOff>
      <xdr:row>61</xdr:row>
      <xdr:rowOff>107950</xdr:rowOff>
    </xdr:to>
    <xdr:sp macro="" textlink="">
      <xdr:nvSpPr>
        <xdr:cNvPr id="557" name="フローチャート: 判断 556"/>
        <xdr:cNvSpPr/>
      </xdr:nvSpPr>
      <xdr:spPr>
        <a:xfrm>
          <a:off x="21272500" y="104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101600</xdr:rowOff>
    </xdr:from>
    <xdr:to>
      <xdr:col>107</xdr:col>
      <xdr:colOff>101600</xdr:colOff>
      <xdr:row>61</xdr:row>
      <xdr:rowOff>31750</xdr:rowOff>
    </xdr:to>
    <xdr:sp macro="" textlink="">
      <xdr:nvSpPr>
        <xdr:cNvPr id="558" name="フローチャート: 判断 557"/>
        <xdr:cNvSpPr/>
      </xdr:nvSpPr>
      <xdr:spPr>
        <a:xfrm>
          <a:off x="20383500" y="10388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9" name="テキスト ボックス 558"/>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60" name="テキスト ボックス 559"/>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1" name="テキスト ボックス 560"/>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2" name="テキスト ボックス 561"/>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3" name="テキスト ボックス 562"/>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82550</xdr:rowOff>
    </xdr:from>
    <xdr:to>
      <xdr:col>116</xdr:col>
      <xdr:colOff>114300</xdr:colOff>
      <xdr:row>64</xdr:row>
      <xdr:rowOff>12700</xdr:rowOff>
    </xdr:to>
    <xdr:sp macro="" textlink="">
      <xdr:nvSpPr>
        <xdr:cNvPr id="564" name="楕円 563"/>
        <xdr:cNvSpPr/>
      </xdr:nvSpPr>
      <xdr:spPr>
        <a:xfrm>
          <a:off x="22110700" y="1088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168927</xdr:rowOff>
    </xdr:from>
    <xdr:ext cx="469744" cy="259045"/>
    <xdr:sp macro="" textlink="">
      <xdr:nvSpPr>
        <xdr:cNvPr id="565" name="【保健センター・保健所】&#10;一人当たり面積該当値テキスト"/>
        <xdr:cNvSpPr txBox="1"/>
      </xdr:nvSpPr>
      <xdr:spPr>
        <a:xfrm>
          <a:off x="22199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120650</xdr:rowOff>
    </xdr:from>
    <xdr:to>
      <xdr:col>112</xdr:col>
      <xdr:colOff>38100</xdr:colOff>
      <xdr:row>64</xdr:row>
      <xdr:rowOff>50800</xdr:rowOff>
    </xdr:to>
    <xdr:sp macro="" textlink="">
      <xdr:nvSpPr>
        <xdr:cNvPr id="566" name="楕円 565"/>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133350</xdr:rowOff>
    </xdr:from>
    <xdr:to>
      <xdr:col>116</xdr:col>
      <xdr:colOff>63500</xdr:colOff>
      <xdr:row>64</xdr:row>
      <xdr:rowOff>0</xdr:rowOff>
    </xdr:to>
    <xdr:cxnSp macro="">
      <xdr:nvCxnSpPr>
        <xdr:cNvPr id="567" name="直線コネクタ 566"/>
        <xdr:cNvCxnSpPr/>
      </xdr:nvCxnSpPr>
      <xdr:spPr>
        <a:xfrm flipV="1">
          <a:off x="21323300" y="109347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124477</xdr:rowOff>
    </xdr:from>
    <xdr:ext cx="469744" cy="259045"/>
    <xdr:sp macro="" textlink="">
      <xdr:nvSpPr>
        <xdr:cNvPr id="568" name="n_1aveValue【保健センター・保健所】&#10;一人当たり面積"/>
        <xdr:cNvSpPr txBox="1"/>
      </xdr:nvSpPr>
      <xdr:spPr>
        <a:xfrm>
          <a:off x="21075727" y="1024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48277</xdr:rowOff>
    </xdr:from>
    <xdr:ext cx="469744" cy="259045"/>
    <xdr:sp macro="" textlink="">
      <xdr:nvSpPr>
        <xdr:cNvPr id="569" name="n_2aveValue【保健センター・保健所】&#10;一人当たり面積"/>
        <xdr:cNvSpPr txBox="1"/>
      </xdr:nvSpPr>
      <xdr:spPr>
        <a:xfrm>
          <a:off x="20199427" y="1016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41927</xdr:rowOff>
    </xdr:from>
    <xdr:ext cx="469744" cy="259045"/>
    <xdr:sp macro="" textlink="">
      <xdr:nvSpPr>
        <xdr:cNvPr id="570"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1" name="正方形/長方形 57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2" name="正方形/長方形 57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3" name="正方形/長方形 57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4" name="正方形/長方形 57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5" name="正方形/長方形 57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6" name="正方形/長方形 57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7" name="正方形/長方形 57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8" name="正方形/長方形 577"/>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9" name="テキスト ボックス 578"/>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0" name="直線コネクタ 579"/>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81" name="テキスト ボックス 580"/>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82" name="直線コネクタ 58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83" name="テキスト ボックス 582"/>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84" name="直線コネクタ 58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5" name="テキスト ボックス 58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6" name="直線コネクタ 58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7" name="テキスト ボックス 58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8" name="直線コネクタ 58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9" name="テキスト ボックス 58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90" name="直線コネクタ 58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91" name="テキスト ボックス 59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2" name="直線コネクタ 59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93" name="テキスト ボックス 592"/>
        <xdr:cNvSpPr txBox="1"/>
      </xdr:nvSpPr>
      <xdr:spPr>
        <a:xfrm>
          <a:off x="12042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9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144780</xdr:rowOff>
    </xdr:from>
    <xdr:to>
      <xdr:col>85</xdr:col>
      <xdr:colOff>126364</xdr:colOff>
      <xdr:row>85</xdr:row>
      <xdr:rowOff>148589</xdr:rowOff>
    </xdr:to>
    <xdr:cxnSp macro="">
      <xdr:nvCxnSpPr>
        <xdr:cNvPr id="595" name="直線コネクタ 594"/>
        <xdr:cNvCxnSpPr/>
      </xdr:nvCxnSpPr>
      <xdr:spPr>
        <a:xfrm flipV="1">
          <a:off x="16318864" y="13346430"/>
          <a:ext cx="0" cy="1375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152416</xdr:rowOff>
    </xdr:from>
    <xdr:ext cx="405111" cy="259045"/>
    <xdr:sp macro="" textlink="">
      <xdr:nvSpPr>
        <xdr:cNvPr id="596" name="【消防施設】&#10;有形固定資産減価償却率最小値テキスト"/>
        <xdr:cNvSpPr txBox="1"/>
      </xdr:nvSpPr>
      <xdr:spPr>
        <a:xfrm>
          <a:off x="16357600" y="14725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148589</xdr:rowOff>
    </xdr:from>
    <xdr:to>
      <xdr:col>86</xdr:col>
      <xdr:colOff>25400</xdr:colOff>
      <xdr:row>85</xdr:row>
      <xdr:rowOff>148589</xdr:rowOff>
    </xdr:to>
    <xdr:cxnSp macro="">
      <xdr:nvCxnSpPr>
        <xdr:cNvPr id="597" name="直線コネクタ 596"/>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91457</xdr:rowOff>
    </xdr:from>
    <xdr:ext cx="405111" cy="259045"/>
    <xdr:sp macro="" textlink="">
      <xdr:nvSpPr>
        <xdr:cNvPr id="598" name="【消防施設】&#10;有形固定資産減価償却率最大値テキスト"/>
        <xdr:cNvSpPr txBox="1"/>
      </xdr:nvSpPr>
      <xdr:spPr>
        <a:xfrm>
          <a:off x="16357600" y="13121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144780</xdr:rowOff>
    </xdr:from>
    <xdr:to>
      <xdr:col>86</xdr:col>
      <xdr:colOff>25400</xdr:colOff>
      <xdr:row>77</xdr:row>
      <xdr:rowOff>144780</xdr:rowOff>
    </xdr:to>
    <xdr:cxnSp macro="">
      <xdr:nvCxnSpPr>
        <xdr:cNvPr id="599" name="直線コネクタ 598"/>
        <xdr:cNvCxnSpPr/>
      </xdr:nvCxnSpPr>
      <xdr:spPr>
        <a:xfrm>
          <a:off x="16230600" y="13346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74947</xdr:rowOff>
    </xdr:from>
    <xdr:ext cx="405111" cy="259045"/>
    <xdr:sp macro="" textlink="">
      <xdr:nvSpPr>
        <xdr:cNvPr id="600" name="【消防施設】&#10;有形固定資産減価償却率平均値テキスト"/>
        <xdr:cNvSpPr txBox="1"/>
      </xdr:nvSpPr>
      <xdr:spPr>
        <a:xfrm>
          <a:off x="16357600" y="137909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52070</xdr:rowOff>
    </xdr:from>
    <xdr:to>
      <xdr:col>85</xdr:col>
      <xdr:colOff>177800</xdr:colOff>
      <xdr:row>81</xdr:row>
      <xdr:rowOff>153670</xdr:rowOff>
    </xdr:to>
    <xdr:sp macro="" textlink="">
      <xdr:nvSpPr>
        <xdr:cNvPr id="601" name="フローチャート: 判断 600"/>
        <xdr:cNvSpPr/>
      </xdr:nvSpPr>
      <xdr:spPr>
        <a:xfrm>
          <a:off x="16268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13970</xdr:rowOff>
    </xdr:from>
    <xdr:to>
      <xdr:col>81</xdr:col>
      <xdr:colOff>101600</xdr:colOff>
      <xdr:row>81</xdr:row>
      <xdr:rowOff>115570</xdr:rowOff>
    </xdr:to>
    <xdr:sp macro="" textlink="">
      <xdr:nvSpPr>
        <xdr:cNvPr id="602" name="フローチャート: 判断 601"/>
        <xdr:cNvSpPr/>
      </xdr:nvSpPr>
      <xdr:spPr>
        <a:xfrm>
          <a:off x="15430500" y="13901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139700</xdr:rowOff>
    </xdr:from>
    <xdr:to>
      <xdr:col>76</xdr:col>
      <xdr:colOff>165100</xdr:colOff>
      <xdr:row>82</xdr:row>
      <xdr:rowOff>69850</xdr:rowOff>
    </xdr:to>
    <xdr:sp macro="" textlink="">
      <xdr:nvSpPr>
        <xdr:cNvPr id="603" name="フローチャート: 判断 602"/>
        <xdr:cNvSpPr/>
      </xdr:nvSpPr>
      <xdr:spPr>
        <a:xfrm>
          <a:off x="14541500" y="1402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04" name="テキスト ボックス 60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5" name="テキスト ボックス 60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6" name="テキスト ボックス 60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7" name="テキスト ボックス 60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8" name="テキスト ボックス 60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2539</xdr:rowOff>
    </xdr:from>
    <xdr:to>
      <xdr:col>85</xdr:col>
      <xdr:colOff>177800</xdr:colOff>
      <xdr:row>83</xdr:row>
      <xdr:rowOff>104139</xdr:rowOff>
    </xdr:to>
    <xdr:sp macro="" textlink="">
      <xdr:nvSpPr>
        <xdr:cNvPr id="609" name="楕円 608"/>
        <xdr:cNvSpPr/>
      </xdr:nvSpPr>
      <xdr:spPr>
        <a:xfrm>
          <a:off x="16268700" y="1423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152416</xdr:rowOff>
    </xdr:from>
    <xdr:ext cx="405111" cy="259045"/>
    <xdr:sp macro="" textlink="">
      <xdr:nvSpPr>
        <xdr:cNvPr id="610" name="【消防施設】&#10;有形固定資産減価償却率該当値テキスト"/>
        <xdr:cNvSpPr txBox="1"/>
      </xdr:nvSpPr>
      <xdr:spPr>
        <a:xfrm>
          <a:off x="16357600" y="1421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611" name="楕円 610"/>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53339</xdr:rowOff>
    </xdr:from>
    <xdr:to>
      <xdr:col>85</xdr:col>
      <xdr:colOff>127000</xdr:colOff>
      <xdr:row>83</xdr:row>
      <xdr:rowOff>106680</xdr:rowOff>
    </xdr:to>
    <xdr:cxnSp macro="">
      <xdr:nvCxnSpPr>
        <xdr:cNvPr id="612" name="直線コネクタ 611"/>
        <xdr:cNvCxnSpPr/>
      </xdr:nvCxnSpPr>
      <xdr:spPr>
        <a:xfrm flipV="1">
          <a:off x="15481300" y="14283689"/>
          <a:ext cx="8382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132097</xdr:rowOff>
    </xdr:from>
    <xdr:ext cx="405111" cy="259045"/>
    <xdr:sp macro="" textlink="">
      <xdr:nvSpPr>
        <xdr:cNvPr id="613" name="n_1aveValue【消防施設】&#10;有形固定資産減価償却率"/>
        <xdr:cNvSpPr txBox="1"/>
      </xdr:nvSpPr>
      <xdr:spPr>
        <a:xfrm>
          <a:off x="15266044" y="1367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86377</xdr:rowOff>
    </xdr:from>
    <xdr:ext cx="405111" cy="259045"/>
    <xdr:sp macro="" textlink="">
      <xdr:nvSpPr>
        <xdr:cNvPr id="614" name="n_2aveValue【消防施設】&#10;有形固定資産減価償却率"/>
        <xdr:cNvSpPr txBox="1"/>
      </xdr:nvSpPr>
      <xdr:spPr>
        <a:xfrm>
          <a:off x="14389744" y="1380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615" name="n_1mainValue【消防施設】&#10;有形固定資産減価償却率"/>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6" name="正方形/長方形 61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17" name="正方形/長方形 61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18" name="正方形/長方形 61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19" name="正方形/長方形 61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0" name="正方形/長方形 61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1" name="正方形/長方形 62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2" name="正方形/長方形 62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3" name="正方形/長方形 62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24" name="テキスト ボックス 62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5" name="直線コネクタ 62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26" name="テキスト ボックス 625"/>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627" name="直線コネクタ 626"/>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28" name="テキスト ボックス 627"/>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29" name="直線コネクタ 628"/>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30" name="テキスト ボックス 629"/>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31" name="直線コネクタ 630"/>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32" name="テキスト ボックス 631"/>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33" name="直線コネクタ 632"/>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34" name="テキスト ボックス 633"/>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35" name="直線コネクタ 634"/>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36" name="テキスト ボックス 635"/>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37" name="直線コネクタ 636"/>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8" name="テキスト ボックス 637"/>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9"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158750</xdr:rowOff>
    </xdr:from>
    <xdr:to>
      <xdr:col>116</xdr:col>
      <xdr:colOff>62864</xdr:colOff>
      <xdr:row>87</xdr:row>
      <xdr:rowOff>6350</xdr:rowOff>
    </xdr:to>
    <xdr:cxnSp macro="">
      <xdr:nvCxnSpPr>
        <xdr:cNvPr id="640" name="直線コネクタ 639"/>
        <xdr:cNvCxnSpPr/>
      </xdr:nvCxnSpPr>
      <xdr:spPr>
        <a:xfrm flipV="1">
          <a:off x="22160864" y="133604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10177</xdr:rowOff>
    </xdr:from>
    <xdr:ext cx="469744" cy="259045"/>
    <xdr:sp macro="" textlink="">
      <xdr:nvSpPr>
        <xdr:cNvPr id="641" name="【消防施設】&#10;一人当たり面積最小値テキスト"/>
        <xdr:cNvSpPr txBox="1"/>
      </xdr:nvSpPr>
      <xdr:spPr>
        <a:xfrm>
          <a:off x="22199600" y="1492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6350</xdr:rowOff>
    </xdr:from>
    <xdr:to>
      <xdr:col>116</xdr:col>
      <xdr:colOff>152400</xdr:colOff>
      <xdr:row>87</xdr:row>
      <xdr:rowOff>6350</xdr:rowOff>
    </xdr:to>
    <xdr:cxnSp macro="">
      <xdr:nvCxnSpPr>
        <xdr:cNvPr id="642" name="直線コネクタ 641"/>
        <xdr:cNvCxnSpPr/>
      </xdr:nvCxnSpPr>
      <xdr:spPr>
        <a:xfrm>
          <a:off x="22072600" y="14922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105427</xdr:rowOff>
    </xdr:from>
    <xdr:ext cx="469744" cy="259045"/>
    <xdr:sp macro="" textlink="">
      <xdr:nvSpPr>
        <xdr:cNvPr id="643" name="【消防施設】&#10;一人当たり面積最大値テキスト"/>
        <xdr:cNvSpPr txBox="1"/>
      </xdr:nvSpPr>
      <xdr:spPr>
        <a:xfrm>
          <a:off x="22199600" y="1313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158750</xdr:rowOff>
    </xdr:from>
    <xdr:to>
      <xdr:col>116</xdr:col>
      <xdr:colOff>152400</xdr:colOff>
      <xdr:row>77</xdr:row>
      <xdr:rowOff>158750</xdr:rowOff>
    </xdr:to>
    <xdr:cxnSp macro="">
      <xdr:nvCxnSpPr>
        <xdr:cNvPr id="644" name="直線コネクタ 643"/>
        <xdr:cNvCxnSpPr/>
      </xdr:nvCxnSpPr>
      <xdr:spPr>
        <a:xfrm>
          <a:off x="22072600" y="1336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48277</xdr:rowOff>
    </xdr:from>
    <xdr:ext cx="469744" cy="259045"/>
    <xdr:sp macro="" textlink="">
      <xdr:nvSpPr>
        <xdr:cNvPr id="645" name="【消防施設】&#10;一人当たり面積平均値テキスト"/>
        <xdr:cNvSpPr txBox="1"/>
      </xdr:nvSpPr>
      <xdr:spPr>
        <a:xfrm>
          <a:off x="22199600" y="14621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69850</xdr:rowOff>
    </xdr:from>
    <xdr:to>
      <xdr:col>116</xdr:col>
      <xdr:colOff>114300</xdr:colOff>
      <xdr:row>86</xdr:row>
      <xdr:rowOff>0</xdr:rowOff>
    </xdr:to>
    <xdr:sp macro="" textlink="">
      <xdr:nvSpPr>
        <xdr:cNvPr id="646" name="フローチャート: 判断 645"/>
        <xdr:cNvSpPr/>
      </xdr:nvSpPr>
      <xdr:spPr>
        <a:xfrm>
          <a:off x="22110700" y="1464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82550</xdr:rowOff>
    </xdr:from>
    <xdr:to>
      <xdr:col>112</xdr:col>
      <xdr:colOff>38100</xdr:colOff>
      <xdr:row>86</xdr:row>
      <xdr:rowOff>12700</xdr:rowOff>
    </xdr:to>
    <xdr:sp macro="" textlink="">
      <xdr:nvSpPr>
        <xdr:cNvPr id="647" name="フローチャート: 判断 646"/>
        <xdr:cNvSpPr/>
      </xdr:nvSpPr>
      <xdr:spPr>
        <a:xfrm>
          <a:off x="212725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57150</xdr:rowOff>
    </xdr:from>
    <xdr:to>
      <xdr:col>107</xdr:col>
      <xdr:colOff>101600</xdr:colOff>
      <xdr:row>85</xdr:row>
      <xdr:rowOff>158750</xdr:rowOff>
    </xdr:to>
    <xdr:sp macro="" textlink="">
      <xdr:nvSpPr>
        <xdr:cNvPr id="648" name="フローチャート: 判断 647"/>
        <xdr:cNvSpPr/>
      </xdr:nvSpPr>
      <xdr:spPr>
        <a:xfrm>
          <a:off x="20383500" y="1463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49" name="テキスト ボックス 64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50" name="テキスト ボックス 64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51" name="テキスト ボックス 65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52" name="テキスト ボックス 65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53" name="テキスト ボックス 65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127000</xdr:rowOff>
    </xdr:from>
    <xdr:to>
      <xdr:col>116</xdr:col>
      <xdr:colOff>114300</xdr:colOff>
      <xdr:row>85</xdr:row>
      <xdr:rowOff>57150</xdr:rowOff>
    </xdr:to>
    <xdr:sp macro="" textlink="">
      <xdr:nvSpPr>
        <xdr:cNvPr id="654" name="楕円 653"/>
        <xdr:cNvSpPr/>
      </xdr:nvSpPr>
      <xdr:spPr>
        <a:xfrm>
          <a:off x="22110700" y="1452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83</xdr:row>
      <xdr:rowOff>149877</xdr:rowOff>
    </xdr:from>
    <xdr:ext cx="469744" cy="259045"/>
    <xdr:sp macro="" textlink="">
      <xdr:nvSpPr>
        <xdr:cNvPr id="655" name="【消防施設】&#10;一人当たり面積該当値テキスト"/>
        <xdr:cNvSpPr txBox="1"/>
      </xdr:nvSpPr>
      <xdr:spPr>
        <a:xfrm>
          <a:off x="22199600" y="1438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6350</xdr:rowOff>
    </xdr:from>
    <xdr:to>
      <xdr:col>112</xdr:col>
      <xdr:colOff>38100</xdr:colOff>
      <xdr:row>85</xdr:row>
      <xdr:rowOff>107950</xdr:rowOff>
    </xdr:to>
    <xdr:sp macro="" textlink="">
      <xdr:nvSpPr>
        <xdr:cNvPr id="656" name="楕円 655"/>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6350</xdr:rowOff>
    </xdr:from>
    <xdr:to>
      <xdr:col>116</xdr:col>
      <xdr:colOff>63500</xdr:colOff>
      <xdr:row>85</xdr:row>
      <xdr:rowOff>57150</xdr:rowOff>
    </xdr:to>
    <xdr:cxnSp macro="">
      <xdr:nvCxnSpPr>
        <xdr:cNvPr id="657" name="直線コネクタ 656"/>
        <xdr:cNvCxnSpPr/>
      </xdr:nvCxnSpPr>
      <xdr:spPr>
        <a:xfrm flipV="1">
          <a:off x="21323300" y="14579600"/>
          <a:ext cx="8382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3827</xdr:rowOff>
    </xdr:from>
    <xdr:ext cx="469744" cy="259045"/>
    <xdr:sp macro="" textlink="">
      <xdr:nvSpPr>
        <xdr:cNvPr id="658" name="n_1aveValue【消防施設】&#10;一人当たり面積"/>
        <xdr:cNvSpPr txBox="1"/>
      </xdr:nvSpPr>
      <xdr:spPr>
        <a:xfrm>
          <a:off x="21075727" y="1474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3827</xdr:rowOff>
    </xdr:from>
    <xdr:ext cx="469744" cy="259045"/>
    <xdr:sp macro="" textlink="">
      <xdr:nvSpPr>
        <xdr:cNvPr id="659" name="n_2aveValue【消防施設】&#10;一人当たり面積"/>
        <xdr:cNvSpPr txBox="1"/>
      </xdr:nvSpPr>
      <xdr:spPr>
        <a:xfrm>
          <a:off x="20199427" y="1440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124477</xdr:rowOff>
    </xdr:from>
    <xdr:ext cx="469744" cy="259045"/>
    <xdr:sp macro="" textlink="">
      <xdr:nvSpPr>
        <xdr:cNvPr id="660" name="n_1mainValue【消防施設】&#10;一人当たり面積"/>
        <xdr:cNvSpPr txBox="1"/>
      </xdr:nvSpPr>
      <xdr:spPr>
        <a:xfrm>
          <a:off x="21075727" y="14354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61" name="正方形/長方形 66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62" name="正方形/長方形 66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63" name="正方形/長方形 66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64" name="正方形/長方形 66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65" name="正方形/長方形 66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66" name="正方形/長方形 66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67" name="正方形/長方形 66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68" name="正方形/長方形 66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69" name="テキスト ボックス 66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70" name="直線コネクタ 66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71" name="テキスト ボックス 67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72" name="直線コネクタ 671"/>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73" name="テキスト ボックス 672"/>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74" name="直線コネクタ 673"/>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75" name="テキスト ボックス 674"/>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76" name="直線コネクタ 675"/>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77" name="テキスト ボックス 676"/>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78" name="直線コネクタ 677"/>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79" name="テキスト ボックス 678"/>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80" name="直線コネクタ 67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81" name="テキスト ボックス 680"/>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8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121920</xdr:rowOff>
    </xdr:from>
    <xdr:to>
      <xdr:col>85</xdr:col>
      <xdr:colOff>126364</xdr:colOff>
      <xdr:row>108</xdr:row>
      <xdr:rowOff>35052</xdr:rowOff>
    </xdr:to>
    <xdr:cxnSp macro="">
      <xdr:nvCxnSpPr>
        <xdr:cNvPr id="683" name="直線コネクタ 682"/>
        <xdr:cNvCxnSpPr/>
      </xdr:nvCxnSpPr>
      <xdr:spPr>
        <a:xfrm flipV="1">
          <a:off x="16318864" y="17266920"/>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38879</xdr:rowOff>
    </xdr:from>
    <xdr:ext cx="405111" cy="259045"/>
    <xdr:sp macro="" textlink="">
      <xdr:nvSpPr>
        <xdr:cNvPr id="684" name="【庁舎】&#10;有形固定資産減価償却率最小値テキスト"/>
        <xdr:cNvSpPr txBox="1"/>
      </xdr:nvSpPr>
      <xdr:spPr>
        <a:xfrm>
          <a:off x="16357600" y="18555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35052</xdr:rowOff>
    </xdr:from>
    <xdr:to>
      <xdr:col>86</xdr:col>
      <xdr:colOff>25400</xdr:colOff>
      <xdr:row>108</xdr:row>
      <xdr:rowOff>35052</xdr:rowOff>
    </xdr:to>
    <xdr:cxnSp macro="">
      <xdr:nvCxnSpPr>
        <xdr:cNvPr id="685" name="直線コネクタ 684"/>
        <xdr:cNvCxnSpPr/>
      </xdr:nvCxnSpPr>
      <xdr:spPr>
        <a:xfrm>
          <a:off x="16230600" y="1855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68597</xdr:rowOff>
    </xdr:from>
    <xdr:ext cx="405111" cy="259045"/>
    <xdr:sp macro="" textlink="">
      <xdr:nvSpPr>
        <xdr:cNvPr id="686" name="【庁舎】&#10;有形固定資産減価償却率最大値テキスト"/>
        <xdr:cNvSpPr txBox="1"/>
      </xdr:nvSpPr>
      <xdr:spPr>
        <a:xfrm>
          <a:off x="16357600" y="1704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121920</xdr:rowOff>
    </xdr:from>
    <xdr:to>
      <xdr:col>86</xdr:col>
      <xdr:colOff>25400</xdr:colOff>
      <xdr:row>100</xdr:row>
      <xdr:rowOff>121920</xdr:rowOff>
    </xdr:to>
    <xdr:cxnSp macro="">
      <xdr:nvCxnSpPr>
        <xdr:cNvPr id="687" name="直線コネクタ 686"/>
        <xdr:cNvCxnSpPr/>
      </xdr:nvCxnSpPr>
      <xdr:spPr>
        <a:xfrm>
          <a:off x="16230600" y="1726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161562</xdr:rowOff>
    </xdr:from>
    <xdr:ext cx="405111" cy="259045"/>
    <xdr:sp macro="" textlink="">
      <xdr:nvSpPr>
        <xdr:cNvPr id="688" name="【庁舎】&#10;有形固定資産減価償却率平均値テキスト"/>
        <xdr:cNvSpPr txBox="1"/>
      </xdr:nvSpPr>
      <xdr:spPr>
        <a:xfrm>
          <a:off x="16357600" y="17820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11685</xdr:rowOff>
    </xdr:from>
    <xdr:to>
      <xdr:col>85</xdr:col>
      <xdr:colOff>177800</xdr:colOff>
      <xdr:row>104</xdr:row>
      <xdr:rowOff>113285</xdr:rowOff>
    </xdr:to>
    <xdr:sp macro="" textlink="">
      <xdr:nvSpPr>
        <xdr:cNvPr id="689" name="フローチャート: 判断 688"/>
        <xdr:cNvSpPr/>
      </xdr:nvSpPr>
      <xdr:spPr>
        <a:xfrm>
          <a:off x="16268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107696</xdr:rowOff>
    </xdr:from>
    <xdr:to>
      <xdr:col>81</xdr:col>
      <xdr:colOff>101600</xdr:colOff>
      <xdr:row>105</xdr:row>
      <xdr:rowOff>37846</xdr:rowOff>
    </xdr:to>
    <xdr:sp macro="" textlink="">
      <xdr:nvSpPr>
        <xdr:cNvPr id="690" name="フローチャート: 判断 689"/>
        <xdr:cNvSpPr/>
      </xdr:nvSpPr>
      <xdr:spPr>
        <a:xfrm>
          <a:off x="15430500" y="1793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89408</xdr:rowOff>
    </xdr:from>
    <xdr:to>
      <xdr:col>76</xdr:col>
      <xdr:colOff>165100</xdr:colOff>
      <xdr:row>103</xdr:row>
      <xdr:rowOff>19558</xdr:rowOff>
    </xdr:to>
    <xdr:sp macro="" textlink="">
      <xdr:nvSpPr>
        <xdr:cNvPr id="691" name="フローチャート: 判断 690"/>
        <xdr:cNvSpPr/>
      </xdr:nvSpPr>
      <xdr:spPr>
        <a:xfrm>
          <a:off x="14541500" y="1757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92" name="テキスト ボックス 69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93" name="テキスト ボックス 69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94" name="テキスト ボックス 69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95" name="テキスト ボックス 69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96" name="テキスト ボックス 69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89408</xdr:rowOff>
    </xdr:from>
    <xdr:to>
      <xdr:col>85</xdr:col>
      <xdr:colOff>177800</xdr:colOff>
      <xdr:row>103</xdr:row>
      <xdr:rowOff>19558</xdr:rowOff>
    </xdr:to>
    <xdr:sp macro="" textlink="">
      <xdr:nvSpPr>
        <xdr:cNvPr id="697" name="楕円 696"/>
        <xdr:cNvSpPr/>
      </xdr:nvSpPr>
      <xdr:spPr>
        <a:xfrm>
          <a:off x="16268700" y="1757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112285</xdr:rowOff>
    </xdr:from>
    <xdr:ext cx="405111" cy="259045"/>
    <xdr:sp macro="" textlink="">
      <xdr:nvSpPr>
        <xdr:cNvPr id="698" name="【庁舎】&#10;有形固定資産減価償却率該当値テキスト"/>
        <xdr:cNvSpPr txBox="1"/>
      </xdr:nvSpPr>
      <xdr:spPr>
        <a:xfrm>
          <a:off x="16357600" y="17428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121413</xdr:rowOff>
    </xdr:from>
    <xdr:to>
      <xdr:col>81</xdr:col>
      <xdr:colOff>101600</xdr:colOff>
      <xdr:row>103</xdr:row>
      <xdr:rowOff>51563</xdr:rowOff>
    </xdr:to>
    <xdr:sp macro="" textlink="">
      <xdr:nvSpPr>
        <xdr:cNvPr id="699" name="楕円 698"/>
        <xdr:cNvSpPr/>
      </xdr:nvSpPr>
      <xdr:spPr>
        <a:xfrm>
          <a:off x="15430500" y="1760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140208</xdr:rowOff>
    </xdr:from>
    <xdr:to>
      <xdr:col>85</xdr:col>
      <xdr:colOff>127000</xdr:colOff>
      <xdr:row>103</xdr:row>
      <xdr:rowOff>763</xdr:rowOff>
    </xdr:to>
    <xdr:cxnSp macro="">
      <xdr:nvCxnSpPr>
        <xdr:cNvPr id="700" name="直線コネクタ 699"/>
        <xdr:cNvCxnSpPr/>
      </xdr:nvCxnSpPr>
      <xdr:spPr>
        <a:xfrm flipV="1">
          <a:off x="15481300" y="17628108"/>
          <a:ext cx="8382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28973</xdr:rowOff>
    </xdr:from>
    <xdr:ext cx="405111" cy="259045"/>
    <xdr:sp macro="" textlink="">
      <xdr:nvSpPr>
        <xdr:cNvPr id="701" name="n_1aveValue【庁舎】&#10;有形固定資産減価償却率"/>
        <xdr:cNvSpPr txBox="1"/>
      </xdr:nvSpPr>
      <xdr:spPr>
        <a:xfrm>
          <a:off x="15266044" y="18031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36085</xdr:rowOff>
    </xdr:from>
    <xdr:ext cx="405111" cy="259045"/>
    <xdr:sp macro="" textlink="">
      <xdr:nvSpPr>
        <xdr:cNvPr id="702" name="n_2aveValue【庁舎】&#10;有形固定資産減価償却率"/>
        <xdr:cNvSpPr txBox="1"/>
      </xdr:nvSpPr>
      <xdr:spPr>
        <a:xfrm>
          <a:off x="14389744" y="17352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68090</xdr:rowOff>
    </xdr:from>
    <xdr:ext cx="405111" cy="259045"/>
    <xdr:sp macro="" textlink="">
      <xdr:nvSpPr>
        <xdr:cNvPr id="703" name="n_1mainValue【庁舎】&#10;有形固定資産減価償却率"/>
        <xdr:cNvSpPr txBox="1"/>
      </xdr:nvSpPr>
      <xdr:spPr>
        <a:xfrm>
          <a:off x="15266044" y="17384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04" name="正方形/長方形 7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5" name="正方形/長方形 7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6" name="正方形/長方形 7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7" name="正方形/長方形 7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8" name="正方形/長方形 7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9" name="正方形/長方形 7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10" name="正方形/長方形 7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11" name="正方形/長方形 7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12" name="テキスト ボックス 7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13" name="直線コネクタ 7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14" name="直線コネクタ 713"/>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5" name="テキスト ボックス 714"/>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6" name="直線コネクタ 715"/>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7" name="テキスト ボックス 716"/>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8" name="直線コネクタ 717"/>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9" name="テキスト ボックス 718"/>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20" name="直線コネクタ 719"/>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21" name="テキスト ボックス 720"/>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22" name="直線コネクタ 72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23" name="テキスト ボックス 72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2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158496</xdr:rowOff>
    </xdr:from>
    <xdr:to>
      <xdr:col>116</xdr:col>
      <xdr:colOff>62864</xdr:colOff>
      <xdr:row>106</xdr:row>
      <xdr:rowOff>144780</xdr:rowOff>
    </xdr:to>
    <xdr:cxnSp macro="">
      <xdr:nvCxnSpPr>
        <xdr:cNvPr id="725" name="直線コネクタ 724"/>
        <xdr:cNvCxnSpPr/>
      </xdr:nvCxnSpPr>
      <xdr:spPr>
        <a:xfrm flipV="1">
          <a:off x="22160864" y="17303496"/>
          <a:ext cx="0" cy="10149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148607</xdr:rowOff>
    </xdr:from>
    <xdr:ext cx="469744" cy="259045"/>
    <xdr:sp macro="" textlink="">
      <xdr:nvSpPr>
        <xdr:cNvPr id="726" name="【庁舎】&#10;一人当たり面積最小値テキスト"/>
        <xdr:cNvSpPr txBox="1"/>
      </xdr:nvSpPr>
      <xdr:spPr>
        <a:xfrm>
          <a:off x="22199600" y="1832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27" name="直線コネクタ 726"/>
        <xdr:cNvCxnSpPr/>
      </xdr:nvCxnSpPr>
      <xdr:spPr>
        <a:xfrm>
          <a:off x="22072600" y="18318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105173</xdr:rowOff>
    </xdr:from>
    <xdr:ext cx="469744" cy="259045"/>
    <xdr:sp macro="" textlink="">
      <xdr:nvSpPr>
        <xdr:cNvPr id="728" name="【庁舎】&#10;一人当たり面積最大値テキスト"/>
        <xdr:cNvSpPr txBox="1"/>
      </xdr:nvSpPr>
      <xdr:spPr>
        <a:xfrm>
          <a:off x="22199600" y="17078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158496</xdr:rowOff>
    </xdr:from>
    <xdr:to>
      <xdr:col>116</xdr:col>
      <xdr:colOff>152400</xdr:colOff>
      <xdr:row>100</xdr:row>
      <xdr:rowOff>158496</xdr:rowOff>
    </xdr:to>
    <xdr:cxnSp macro="">
      <xdr:nvCxnSpPr>
        <xdr:cNvPr id="729" name="直線コネクタ 728"/>
        <xdr:cNvCxnSpPr/>
      </xdr:nvCxnSpPr>
      <xdr:spPr>
        <a:xfrm>
          <a:off x="22072600" y="17303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99840</xdr:rowOff>
    </xdr:from>
    <xdr:ext cx="469744" cy="259045"/>
    <xdr:sp macro="" textlink="">
      <xdr:nvSpPr>
        <xdr:cNvPr id="730" name="【庁舎】&#10;一人当たり面積平均値テキスト"/>
        <xdr:cNvSpPr txBox="1"/>
      </xdr:nvSpPr>
      <xdr:spPr>
        <a:xfrm>
          <a:off x="22199600" y="179306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121413</xdr:rowOff>
    </xdr:from>
    <xdr:to>
      <xdr:col>116</xdr:col>
      <xdr:colOff>114300</xdr:colOff>
      <xdr:row>105</xdr:row>
      <xdr:rowOff>51563</xdr:rowOff>
    </xdr:to>
    <xdr:sp macro="" textlink="">
      <xdr:nvSpPr>
        <xdr:cNvPr id="731" name="フローチャート: 判断 730"/>
        <xdr:cNvSpPr/>
      </xdr:nvSpPr>
      <xdr:spPr>
        <a:xfrm>
          <a:off x="22110700" y="179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157987</xdr:rowOff>
    </xdr:from>
    <xdr:to>
      <xdr:col>112</xdr:col>
      <xdr:colOff>38100</xdr:colOff>
      <xdr:row>105</xdr:row>
      <xdr:rowOff>88137</xdr:rowOff>
    </xdr:to>
    <xdr:sp macro="" textlink="">
      <xdr:nvSpPr>
        <xdr:cNvPr id="732" name="フローチャート: 判断 731"/>
        <xdr:cNvSpPr/>
      </xdr:nvSpPr>
      <xdr:spPr>
        <a:xfrm>
          <a:off x="21272500" y="1798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130556</xdr:rowOff>
    </xdr:from>
    <xdr:to>
      <xdr:col>107</xdr:col>
      <xdr:colOff>101600</xdr:colOff>
      <xdr:row>105</xdr:row>
      <xdr:rowOff>60706</xdr:rowOff>
    </xdr:to>
    <xdr:sp macro="" textlink="">
      <xdr:nvSpPr>
        <xdr:cNvPr id="733" name="フローチャート: 判断 732"/>
        <xdr:cNvSpPr/>
      </xdr:nvSpPr>
      <xdr:spPr>
        <a:xfrm>
          <a:off x="20383500" y="17961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4" name="テキスト ボックス 7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5" name="テキスト ボックス 7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6" name="テキスト ボックス 7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7" name="テキスト ボックス 7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8" name="テキスト ボックス 7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27687</xdr:rowOff>
    </xdr:from>
    <xdr:to>
      <xdr:col>116</xdr:col>
      <xdr:colOff>114300</xdr:colOff>
      <xdr:row>101</xdr:row>
      <xdr:rowOff>129287</xdr:rowOff>
    </xdr:to>
    <xdr:sp macro="" textlink="">
      <xdr:nvSpPr>
        <xdr:cNvPr id="739" name="楕円 738"/>
        <xdr:cNvSpPr/>
      </xdr:nvSpPr>
      <xdr:spPr>
        <a:xfrm>
          <a:off x="22110700" y="1734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114064</xdr:rowOff>
    </xdr:from>
    <xdr:ext cx="469744" cy="259045"/>
    <xdr:sp macro="" textlink="">
      <xdr:nvSpPr>
        <xdr:cNvPr id="740" name="【庁舎】&#10;一人当たり面積該当値テキスト"/>
        <xdr:cNvSpPr txBox="1"/>
      </xdr:nvSpPr>
      <xdr:spPr>
        <a:xfrm>
          <a:off x="22199600" y="172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103</xdr:row>
      <xdr:rowOff>109982</xdr:rowOff>
    </xdr:from>
    <xdr:to>
      <xdr:col>112</xdr:col>
      <xdr:colOff>38100</xdr:colOff>
      <xdr:row>104</xdr:row>
      <xdr:rowOff>40132</xdr:rowOff>
    </xdr:to>
    <xdr:sp macro="" textlink="">
      <xdr:nvSpPr>
        <xdr:cNvPr id="741" name="楕円 740"/>
        <xdr:cNvSpPr/>
      </xdr:nvSpPr>
      <xdr:spPr>
        <a:xfrm>
          <a:off x="21272500" y="17769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78487</xdr:rowOff>
    </xdr:from>
    <xdr:to>
      <xdr:col>116</xdr:col>
      <xdr:colOff>63500</xdr:colOff>
      <xdr:row>103</xdr:row>
      <xdr:rowOff>160782</xdr:rowOff>
    </xdr:to>
    <xdr:cxnSp macro="">
      <xdr:nvCxnSpPr>
        <xdr:cNvPr id="742" name="直線コネクタ 741"/>
        <xdr:cNvCxnSpPr/>
      </xdr:nvCxnSpPr>
      <xdr:spPr>
        <a:xfrm flipV="1">
          <a:off x="21323300" y="17394937"/>
          <a:ext cx="838200" cy="425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79264</xdr:rowOff>
    </xdr:from>
    <xdr:ext cx="469744" cy="259045"/>
    <xdr:sp macro="" textlink="">
      <xdr:nvSpPr>
        <xdr:cNvPr id="743" name="n_1aveValue【庁舎】&#10;一人当たり面積"/>
        <xdr:cNvSpPr txBox="1"/>
      </xdr:nvSpPr>
      <xdr:spPr>
        <a:xfrm>
          <a:off x="21075727" y="18081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77233</xdr:rowOff>
    </xdr:from>
    <xdr:ext cx="469744" cy="259045"/>
    <xdr:sp macro="" textlink="">
      <xdr:nvSpPr>
        <xdr:cNvPr id="744" name="n_2aveValue【庁舎】&#10;一人当たり面積"/>
        <xdr:cNvSpPr txBox="1"/>
      </xdr:nvSpPr>
      <xdr:spPr>
        <a:xfrm>
          <a:off x="20199427" y="17736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56659</xdr:rowOff>
    </xdr:from>
    <xdr:ext cx="469744" cy="259045"/>
    <xdr:sp macro="" textlink="">
      <xdr:nvSpPr>
        <xdr:cNvPr id="745" name="n_1mainValue【庁舎】&#10;一人当たり面積"/>
        <xdr:cNvSpPr txBox="1"/>
      </xdr:nvSpPr>
      <xdr:spPr>
        <a:xfrm>
          <a:off x="21075727" y="17544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panose="020B0600070205080204" pitchFamily="50" charset="-128"/>
              <a:ea typeface="ＭＳ Ｐゴシック" panose="020B0600070205080204" pitchFamily="50" charset="-128"/>
            </a:rPr>
            <a:t>(13)-1</a:t>
          </a:r>
          <a:r>
            <a:rPr kumimoji="1" lang="ja-JP" altLang="en-US" sz="1300">
              <a:latin typeface="ＭＳ Ｐゴシック" panose="020B0600070205080204" pitchFamily="50" charset="-128"/>
              <a:ea typeface="ＭＳ Ｐゴシック" panose="020B0600070205080204" pitchFamily="50" charset="-128"/>
            </a:rPr>
            <a:t>市町村施設類型型別ストック情報分析表①　の分析欄で分析済み</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961,024
948,319
491.95
556,353,158
551,960,914
2,114,145
279,711,958
995,173,275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財政力指数は、市税収入等の増により基準財政収入額が</a:t>
          </a:r>
          <a:r>
            <a:rPr kumimoji="1" lang="en-US" altLang="ja-JP" sz="1050">
              <a:latin typeface="ＭＳ Ｐゴシック" panose="020B0600070205080204" pitchFamily="50" charset="-128"/>
              <a:ea typeface="ＭＳ Ｐゴシック" panose="020B0600070205080204" pitchFamily="50" charset="-128"/>
            </a:rPr>
            <a:t>11</a:t>
          </a:r>
          <a:r>
            <a:rPr kumimoji="1" lang="ja-JP" altLang="en-US" sz="1050">
              <a:latin typeface="ＭＳ Ｐゴシック" panose="020B0600070205080204" pitchFamily="50" charset="-128"/>
              <a:ea typeface="ＭＳ Ｐゴシック" panose="020B0600070205080204" pitchFamily="50" charset="-128"/>
            </a:rPr>
            <a:t>％増加したものの、基準財政需要額も</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％増加したため、横ばいの結果となっています。</a:t>
          </a:r>
        </a:p>
        <a:p>
          <a:r>
            <a:rPr kumimoji="1" lang="ja-JP" altLang="en-US" sz="1050">
              <a:latin typeface="ＭＳ Ｐゴシック" panose="020B0600070205080204" pitchFamily="50" charset="-128"/>
              <a:ea typeface="ＭＳ Ｐゴシック" panose="020B0600070205080204" pitchFamily="50" charset="-128"/>
            </a:rPr>
            <a:t>　類似団体との比較では、人口の減少や高い高齢化率などの影響により、市民一人当たりの市税収入が類似団体の平均を下回っていることから、依然として低い水準となっています。</a:t>
          </a:r>
        </a:p>
        <a:p>
          <a:r>
            <a:rPr kumimoji="1" lang="ja-JP" altLang="en-US" sz="1050">
              <a:latin typeface="ＭＳ Ｐゴシック" panose="020B0600070205080204" pitchFamily="50" charset="-128"/>
              <a:ea typeface="ＭＳ Ｐゴシック" panose="020B0600070205080204" pitchFamily="50" charset="-128"/>
            </a:rPr>
            <a:t>　企業誘致の推進による税源の涵養に取り組むなど、歳入</a:t>
          </a:r>
          <a:r>
            <a:rPr kumimoji="1" lang="ja-JP" altLang="en-US" sz="1200">
              <a:latin typeface="ＭＳ Ｐゴシック" panose="020B0600070205080204" pitchFamily="50" charset="-128"/>
              <a:ea typeface="ＭＳ Ｐゴシック" panose="020B0600070205080204" pitchFamily="50" charset="-128"/>
            </a:rPr>
            <a:t>の</a:t>
          </a:r>
          <a:r>
            <a:rPr kumimoji="1" lang="ja-JP" altLang="en-US" sz="1050">
              <a:latin typeface="ＭＳ Ｐゴシック" panose="020B0600070205080204" pitchFamily="50" charset="-128"/>
              <a:ea typeface="ＭＳ Ｐゴシック" panose="020B0600070205080204" pitchFamily="50" charset="-128"/>
            </a:rPr>
            <a:t>確保に努めます。</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165100</xdr:rowOff>
    </xdr:from>
    <xdr:to>
      <xdr:col>27</xdr:col>
      <xdr:colOff>184150</xdr:colOff>
      <xdr:row>44</xdr:row>
      <xdr:rowOff>165100</xdr:rowOff>
    </xdr:to>
    <xdr:cxnSp macro="">
      <xdr:nvCxnSpPr>
        <xdr:cNvPr id="51" name="直線コネクタ 50"/>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2" name="テキスト ボックス 51"/>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3" name="直線コネクタ 52"/>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4" name="テキスト ボックス 53"/>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5" name="直線コネクタ 54"/>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6" name="テキスト ボックス 55"/>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7" name="直線コネクタ 56"/>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8" name="テキスト ボックス 57"/>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68580</xdr:rowOff>
    </xdr:to>
    <xdr:cxnSp macro="">
      <xdr:nvCxnSpPr>
        <xdr:cNvPr id="62" name="直線コネクタ 61"/>
        <xdr:cNvCxnSpPr/>
      </xdr:nvCxnSpPr>
      <xdr:spPr>
        <a:xfrm flipV="1">
          <a:off x="4953000" y="6261100"/>
          <a:ext cx="0" cy="13512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40657</xdr:rowOff>
    </xdr:from>
    <xdr:ext cx="762000" cy="259045"/>
    <xdr:sp macro="" textlink="">
      <xdr:nvSpPr>
        <xdr:cNvPr id="63" name="財政力最小値テキスト"/>
        <xdr:cNvSpPr txBox="1"/>
      </xdr:nvSpPr>
      <xdr:spPr>
        <a:xfrm>
          <a:off x="5041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68580</xdr:rowOff>
    </xdr:from>
    <xdr:to>
      <xdr:col>24</xdr:col>
      <xdr:colOff>12700</xdr:colOff>
      <xdr:row>44</xdr:row>
      <xdr:rowOff>68580</xdr:rowOff>
    </xdr:to>
    <xdr:cxnSp macro="">
      <xdr:nvCxnSpPr>
        <xdr:cNvPr id="64" name="直線コネクタ 63"/>
        <xdr:cNvCxnSpPr/>
      </xdr:nvCxnSpPr>
      <xdr:spPr>
        <a:xfrm>
          <a:off x="4864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5"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6" name="直線コネクタ 65"/>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20320</xdr:rowOff>
    </xdr:from>
    <xdr:to>
      <xdr:col>23</xdr:col>
      <xdr:colOff>133350</xdr:colOff>
      <xdr:row>44</xdr:row>
      <xdr:rowOff>20320</xdr:rowOff>
    </xdr:to>
    <xdr:cxnSp macro="">
      <xdr:nvCxnSpPr>
        <xdr:cNvPr id="67" name="直線コネクタ 66"/>
        <xdr:cNvCxnSpPr/>
      </xdr:nvCxnSpPr>
      <xdr:spPr>
        <a:xfrm>
          <a:off x="4114800" y="75641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38</xdr:row>
      <xdr:rowOff>167657</xdr:rowOff>
    </xdr:from>
    <xdr:ext cx="762000" cy="259045"/>
    <xdr:sp macro="" textlink="">
      <xdr:nvSpPr>
        <xdr:cNvPr id="68" name="財政力平均値テキスト"/>
        <xdr:cNvSpPr txBox="1"/>
      </xdr:nvSpPr>
      <xdr:spPr>
        <a:xfrm>
          <a:off x="5041900" y="6682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151130</xdr:rowOff>
    </xdr:from>
    <xdr:to>
      <xdr:col>23</xdr:col>
      <xdr:colOff>184150</xdr:colOff>
      <xdr:row>40</xdr:row>
      <xdr:rowOff>81280</xdr:rowOff>
    </xdr:to>
    <xdr:sp macro="" textlink="">
      <xdr:nvSpPr>
        <xdr:cNvPr id="69" name="フローチャート: 判断 68"/>
        <xdr:cNvSpPr/>
      </xdr:nvSpPr>
      <xdr:spPr>
        <a:xfrm>
          <a:off x="49022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20320</xdr:rowOff>
    </xdr:from>
    <xdr:to>
      <xdr:col>19</xdr:col>
      <xdr:colOff>133350</xdr:colOff>
      <xdr:row>44</xdr:row>
      <xdr:rowOff>68580</xdr:rowOff>
    </xdr:to>
    <xdr:cxnSp macro="">
      <xdr:nvCxnSpPr>
        <xdr:cNvPr id="70" name="直線コネクタ 69"/>
        <xdr:cNvCxnSpPr/>
      </xdr:nvCxnSpPr>
      <xdr:spPr>
        <a:xfrm flipV="1">
          <a:off x="3225800" y="75641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39</xdr:row>
      <xdr:rowOff>151130</xdr:rowOff>
    </xdr:from>
    <xdr:to>
      <xdr:col>19</xdr:col>
      <xdr:colOff>184150</xdr:colOff>
      <xdr:row>40</xdr:row>
      <xdr:rowOff>81280</xdr:rowOff>
    </xdr:to>
    <xdr:sp macro="" textlink="">
      <xdr:nvSpPr>
        <xdr:cNvPr id="71" name="フローチャート: 判断 70"/>
        <xdr:cNvSpPr/>
      </xdr:nvSpPr>
      <xdr:spPr>
        <a:xfrm>
          <a:off x="4064000" y="683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91457</xdr:rowOff>
    </xdr:from>
    <xdr:ext cx="736600" cy="259045"/>
    <xdr:sp macro="" textlink="">
      <xdr:nvSpPr>
        <xdr:cNvPr id="72" name="テキスト ボックス 71"/>
        <xdr:cNvSpPr txBox="1"/>
      </xdr:nvSpPr>
      <xdr:spPr>
        <a:xfrm>
          <a:off x="3733800" y="6606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68580</xdr:rowOff>
    </xdr:from>
    <xdr:to>
      <xdr:col>15</xdr:col>
      <xdr:colOff>82550</xdr:colOff>
      <xdr:row>44</xdr:row>
      <xdr:rowOff>116840</xdr:rowOff>
    </xdr:to>
    <xdr:cxnSp macro="">
      <xdr:nvCxnSpPr>
        <xdr:cNvPr id="73" name="直線コネクタ 72"/>
        <xdr:cNvCxnSpPr/>
      </xdr:nvCxnSpPr>
      <xdr:spPr>
        <a:xfrm flipV="1">
          <a:off x="2336800" y="761238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27940</xdr:rowOff>
    </xdr:from>
    <xdr:to>
      <xdr:col>15</xdr:col>
      <xdr:colOff>133350</xdr:colOff>
      <xdr:row>40</xdr:row>
      <xdr:rowOff>129540</xdr:rowOff>
    </xdr:to>
    <xdr:sp macro="" textlink="">
      <xdr:nvSpPr>
        <xdr:cNvPr id="74" name="フローチャート: 判断 73"/>
        <xdr:cNvSpPr/>
      </xdr:nvSpPr>
      <xdr:spPr>
        <a:xfrm>
          <a:off x="3175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139717</xdr:rowOff>
    </xdr:from>
    <xdr:ext cx="762000" cy="259045"/>
    <xdr:sp macro="" textlink="">
      <xdr:nvSpPr>
        <xdr:cNvPr id="75" name="テキスト ボックス 74"/>
        <xdr:cNvSpPr txBox="1"/>
      </xdr:nvSpPr>
      <xdr:spPr>
        <a:xfrm>
          <a:off x="2844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165100</xdr:rowOff>
    </xdr:to>
    <xdr:cxnSp macro="">
      <xdr:nvCxnSpPr>
        <xdr:cNvPr id="76" name="直線コネクタ 75"/>
        <xdr:cNvCxnSpPr/>
      </xdr:nvCxnSpPr>
      <xdr:spPr>
        <a:xfrm flipV="1">
          <a:off x="1447800" y="766064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7" name="フローチャート: 判断 76"/>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16527</xdr:rowOff>
    </xdr:from>
    <xdr:ext cx="762000" cy="259045"/>
    <xdr:sp macro="" textlink="">
      <xdr:nvSpPr>
        <xdr:cNvPr id="78" name="テキスト ボックス 77"/>
        <xdr:cNvSpPr txBox="1"/>
      </xdr:nvSpPr>
      <xdr:spPr>
        <a:xfrm>
          <a:off x="1955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79" name="フローチャート: 判断 78"/>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80" name="テキスト ボックス 79"/>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140970</xdr:rowOff>
    </xdr:from>
    <xdr:to>
      <xdr:col>23</xdr:col>
      <xdr:colOff>184150</xdr:colOff>
      <xdr:row>44</xdr:row>
      <xdr:rowOff>71120</xdr:rowOff>
    </xdr:to>
    <xdr:sp macro="" textlink="">
      <xdr:nvSpPr>
        <xdr:cNvPr id="86" name="楕円 85"/>
        <xdr:cNvSpPr/>
      </xdr:nvSpPr>
      <xdr:spPr>
        <a:xfrm>
          <a:off x="49022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36847</xdr:rowOff>
    </xdr:from>
    <xdr:ext cx="762000" cy="259045"/>
    <xdr:sp macro="" textlink="">
      <xdr:nvSpPr>
        <xdr:cNvPr id="87" name="財政力該当値テキスト"/>
        <xdr:cNvSpPr txBox="1"/>
      </xdr:nvSpPr>
      <xdr:spPr>
        <a:xfrm>
          <a:off x="5041900" y="740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140970</xdr:rowOff>
    </xdr:from>
    <xdr:to>
      <xdr:col>19</xdr:col>
      <xdr:colOff>184150</xdr:colOff>
      <xdr:row>44</xdr:row>
      <xdr:rowOff>71120</xdr:rowOff>
    </xdr:to>
    <xdr:sp macro="" textlink="">
      <xdr:nvSpPr>
        <xdr:cNvPr id="88" name="楕円 87"/>
        <xdr:cNvSpPr/>
      </xdr:nvSpPr>
      <xdr:spPr>
        <a:xfrm>
          <a:off x="4064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55897</xdr:rowOff>
    </xdr:from>
    <xdr:ext cx="736600" cy="259045"/>
    <xdr:sp macro="" textlink="">
      <xdr:nvSpPr>
        <xdr:cNvPr id="89" name="テキスト ボックス 88"/>
        <xdr:cNvSpPr txBox="1"/>
      </xdr:nvSpPr>
      <xdr:spPr>
        <a:xfrm>
          <a:off x="3733800" y="759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17780</xdr:rowOff>
    </xdr:from>
    <xdr:to>
      <xdr:col>15</xdr:col>
      <xdr:colOff>133350</xdr:colOff>
      <xdr:row>44</xdr:row>
      <xdr:rowOff>119380</xdr:rowOff>
    </xdr:to>
    <xdr:sp macro="" textlink="">
      <xdr:nvSpPr>
        <xdr:cNvPr id="90" name="楕円 89"/>
        <xdr:cNvSpPr/>
      </xdr:nvSpPr>
      <xdr:spPr>
        <a:xfrm>
          <a:off x="3175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104157</xdr:rowOff>
    </xdr:from>
    <xdr:ext cx="762000" cy="259045"/>
    <xdr:sp macro="" textlink="">
      <xdr:nvSpPr>
        <xdr:cNvPr id="91" name="テキスト ボックス 90"/>
        <xdr:cNvSpPr txBox="1"/>
      </xdr:nvSpPr>
      <xdr:spPr>
        <a:xfrm>
          <a:off x="2844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2" name="楕円 91"/>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93" name="テキスト ボックス 92"/>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114300</xdr:rowOff>
    </xdr:from>
    <xdr:to>
      <xdr:col>7</xdr:col>
      <xdr:colOff>31750</xdr:colOff>
      <xdr:row>45</xdr:row>
      <xdr:rowOff>44450</xdr:rowOff>
    </xdr:to>
    <xdr:sp macro="" textlink="">
      <xdr:nvSpPr>
        <xdr:cNvPr id="94" name="楕円 93"/>
        <xdr:cNvSpPr/>
      </xdr:nvSpPr>
      <xdr:spPr>
        <a:xfrm>
          <a:off x="1397000" y="765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45</xdr:row>
      <xdr:rowOff>29227</xdr:rowOff>
    </xdr:from>
    <xdr:ext cx="762000" cy="259045"/>
    <xdr:sp macro="" textlink="">
      <xdr:nvSpPr>
        <xdr:cNvPr id="95" name="テキスト ボックス 94"/>
        <xdr:cNvSpPr txBox="1"/>
      </xdr:nvSpPr>
      <xdr:spPr>
        <a:xfrm>
          <a:off x="1066800" y="774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7" name="テキスト ボックス 96"/>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8" name="テキスト ボックス 97"/>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3" name="正方形/長方形 102"/>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4" name="正方形/長方形 103"/>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ja-JP" altLang="en-US" sz="1000">
              <a:latin typeface="ＭＳ Ｐゴシック" panose="020B0600070205080204" pitchFamily="50" charset="-128"/>
              <a:ea typeface="ＭＳ Ｐゴシック" panose="020B0600070205080204" pitchFamily="50" charset="-128"/>
            </a:rPr>
            <a:t>経常収支比率は、平成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年度は国に準じた給与支給措置の終了に伴う人件費の増加等により</a:t>
          </a:r>
          <a:r>
            <a:rPr kumimoji="1" lang="en-US" altLang="ja-JP" sz="1000">
              <a:latin typeface="ＭＳ Ｐゴシック" panose="020B0600070205080204" pitchFamily="50" charset="-128"/>
              <a:ea typeface="ＭＳ Ｐゴシック" panose="020B0600070205080204" pitchFamily="50" charset="-128"/>
            </a:rPr>
            <a:t>96.9</a:t>
          </a:r>
          <a:r>
            <a:rPr kumimoji="1" lang="ja-JP" altLang="en-US" sz="1000">
              <a:latin typeface="ＭＳ Ｐゴシック" panose="020B0600070205080204" pitchFamily="50" charset="-128"/>
              <a:ea typeface="ＭＳ Ｐゴシック" panose="020B0600070205080204" pitchFamily="50" charset="-128"/>
            </a:rPr>
            <a:t>％まで増加しました。平成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年度は、地方消費税交付金の増加等により、</a:t>
          </a:r>
          <a:r>
            <a:rPr kumimoji="1" lang="en-US" altLang="ja-JP" sz="1000">
              <a:latin typeface="ＭＳ Ｐゴシック" panose="020B0600070205080204" pitchFamily="50" charset="-128"/>
              <a:ea typeface="ＭＳ Ｐゴシック" panose="020B0600070205080204" pitchFamily="50" charset="-128"/>
            </a:rPr>
            <a:t>95.7</a:t>
          </a:r>
          <a:r>
            <a:rPr kumimoji="1" lang="ja-JP" altLang="en-US" sz="1000">
              <a:latin typeface="ＭＳ Ｐゴシック" panose="020B0600070205080204" pitchFamily="50" charset="-128"/>
              <a:ea typeface="ＭＳ Ｐゴシック" panose="020B0600070205080204" pitchFamily="50" charset="-128"/>
            </a:rPr>
            <a:t>％まで改善しましたが、平成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年度は臨時財政対策債及び地方消費税交付金等の減少と公債費の増加等により</a:t>
          </a:r>
          <a:r>
            <a:rPr kumimoji="1" lang="en-US" altLang="ja-JP" sz="1000">
              <a:latin typeface="ＭＳ Ｐゴシック" panose="020B0600070205080204" pitchFamily="50" charset="-128"/>
              <a:ea typeface="ＭＳ Ｐゴシック" panose="020B0600070205080204" pitchFamily="50" charset="-128"/>
            </a:rPr>
            <a:t>99.6%</a:t>
          </a:r>
          <a:r>
            <a:rPr kumimoji="1" lang="ja-JP" altLang="en-US" sz="1000">
              <a:latin typeface="ＭＳ Ｐゴシック" panose="020B0600070205080204" pitchFamily="50" charset="-128"/>
              <a:ea typeface="ＭＳ Ｐゴシック" panose="020B0600070205080204" pitchFamily="50" charset="-128"/>
            </a:rPr>
            <a:t>となりました。平成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年度は、県費負担教職員の給与負担等の権限移譲に伴う人件費の増加及び税源移譲による経常一般財源総額の増加がありましたが、結果としては地方税の増加等と公債費の減少等により</a:t>
          </a:r>
          <a:r>
            <a:rPr kumimoji="1" lang="en-US" altLang="ja-JP" sz="1000">
              <a:latin typeface="ＭＳ Ｐゴシック" panose="020B0600070205080204" pitchFamily="50" charset="-128"/>
              <a:ea typeface="ＭＳ Ｐゴシック" panose="020B0600070205080204" pitchFamily="50" charset="-128"/>
            </a:rPr>
            <a:t>99.4</a:t>
          </a:r>
          <a:r>
            <a:rPr kumimoji="1" lang="ja-JP" altLang="en-US" sz="1000">
              <a:latin typeface="ＭＳ Ｐゴシック" panose="020B0600070205080204" pitchFamily="50" charset="-128"/>
              <a:ea typeface="ＭＳ Ｐゴシック" panose="020B0600070205080204" pitchFamily="50" charset="-128"/>
            </a:rPr>
            <a:t>％となっています。</a:t>
          </a:r>
        </a:p>
        <a:p>
          <a:r>
            <a:rPr kumimoji="1" lang="ja-JP" altLang="en-US" sz="1000">
              <a:latin typeface="ＭＳ Ｐゴシック" panose="020B0600070205080204" pitchFamily="50" charset="-128"/>
              <a:ea typeface="ＭＳ Ｐゴシック" panose="020B0600070205080204" pitchFamily="50" charset="-128"/>
            </a:rPr>
            <a:t>　市税や地方交付税等の主要な一般財源が限られる中、福祉・医療関係経費の伸びが見込まれるなど、本市財政を取り巻く状況は引き続き厳しいことが見込まれます。今後とも一層の「選択と集中」を行いながら、行財政改革大綱に掲げた取組みを推進し、持続可能で安定的な財政の確立、維持に努めていきます。</a:t>
          </a:r>
        </a:p>
      </xdr:txBody>
    </xdr:sp>
    <xdr:clientData/>
  </xdr:twoCellAnchor>
  <xdr:oneCellAnchor>
    <xdr:from>
      <xdr:col>3</xdr:col>
      <xdr:colOff>95250</xdr:colOff>
      <xdr:row>54</xdr:row>
      <xdr:rowOff>139700</xdr:rowOff>
    </xdr:from>
    <xdr:ext cx="298543" cy="225703"/>
    <xdr:sp macro="" textlink="">
      <xdr:nvSpPr>
        <xdr:cNvPr id="109" name="テキスト ボックス 108"/>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2" name="直線コネクタ 111"/>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3" name="テキスト ボックス 112"/>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4" name="直線コネクタ 113"/>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5" name="テキスト ボックス 114"/>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8" name="直線コネクタ 117"/>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9" name="テキスト ボックス 118"/>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0" name="直線コネクタ 119"/>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1" name="テキスト ボックス 120"/>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124178</xdr:rowOff>
    </xdr:from>
    <xdr:to>
      <xdr:col>23</xdr:col>
      <xdr:colOff>133350</xdr:colOff>
      <xdr:row>66</xdr:row>
      <xdr:rowOff>82550</xdr:rowOff>
    </xdr:to>
    <xdr:cxnSp macro="">
      <xdr:nvCxnSpPr>
        <xdr:cNvPr id="125" name="直線コネクタ 124"/>
        <xdr:cNvCxnSpPr/>
      </xdr:nvCxnSpPr>
      <xdr:spPr>
        <a:xfrm flipV="1">
          <a:off x="4953000" y="9896828"/>
          <a:ext cx="0" cy="15014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54627</xdr:rowOff>
    </xdr:from>
    <xdr:ext cx="762000" cy="259045"/>
    <xdr:sp macro="" textlink="">
      <xdr:nvSpPr>
        <xdr:cNvPr id="126" name="財政構造の弾力性最小値テキスト"/>
        <xdr:cNvSpPr txBox="1"/>
      </xdr:nvSpPr>
      <xdr:spPr>
        <a:xfrm>
          <a:off x="5041900" y="1137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82550</xdr:rowOff>
    </xdr:from>
    <xdr:to>
      <xdr:col>24</xdr:col>
      <xdr:colOff>12700</xdr:colOff>
      <xdr:row>66</xdr:row>
      <xdr:rowOff>82550</xdr:rowOff>
    </xdr:to>
    <xdr:cxnSp macro="">
      <xdr:nvCxnSpPr>
        <xdr:cNvPr id="127" name="直線コネクタ 126"/>
        <xdr:cNvCxnSpPr/>
      </xdr:nvCxnSpPr>
      <xdr:spPr>
        <a:xfrm>
          <a:off x="4864100" y="1139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39105</xdr:rowOff>
    </xdr:from>
    <xdr:ext cx="762000" cy="259045"/>
    <xdr:sp macro="" textlink="">
      <xdr:nvSpPr>
        <xdr:cNvPr id="128" name="財政構造の弾力性最大値テキスト"/>
        <xdr:cNvSpPr txBox="1"/>
      </xdr:nvSpPr>
      <xdr:spPr>
        <a:xfrm>
          <a:off x="5041900" y="9640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124178</xdr:rowOff>
    </xdr:from>
    <xdr:to>
      <xdr:col>24</xdr:col>
      <xdr:colOff>12700</xdr:colOff>
      <xdr:row>57</xdr:row>
      <xdr:rowOff>124178</xdr:rowOff>
    </xdr:to>
    <xdr:cxnSp macro="">
      <xdr:nvCxnSpPr>
        <xdr:cNvPr id="129" name="直線コネクタ 128"/>
        <xdr:cNvCxnSpPr/>
      </xdr:nvCxnSpPr>
      <xdr:spPr>
        <a:xfrm>
          <a:off x="4864100" y="9896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106539</xdr:rowOff>
    </xdr:from>
    <xdr:to>
      <xdr:col>23</xdr:col>
      <xdr:colOff>133350</xdr:colOff>
      <xdr:row>65</xdr:row>
      <xdr:rowOff>133350</xdr:rowOff>
    </xdr:to>
    <xdr:cxnSp macro="">
      <xdr:nvCxnSpPr>
        <xdr:cNvPr id="130" name="直線コネクタ 129"/>
        <xdr:cNvCxnSpPr/>
      </xdr:nvCxnSpPr>
      <xdr:spPr>
        <a:xfrm flipV="1">
          <a:off x="4114800" y="11250789"/>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63500</xdr:rowOff>
    </xdr:from>
    <xdr:to>
      <xdr:col>23</xdr:col>
      <xdr:colOff>184150</xdr:colOff>
      <xdr:row>63</xdr:row>
      <xdr:rowOff>165100</xdr:rowOff>
    </xdr:to>
    <xdr:sp macro="" textlink="">
      <xdr:nvSpPr>
        <xdr:cNvPr id="132" name="フローチャート: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124883</xdr:rowOff>
    </xdr:from>
    <xdr:to>
      <xdr:col>19</xdr:col>
      <xdr:colOff>133350</xdr:colOff>
      <xdr:row>65</xdr:row>
      <xdr:rowOff>133350</xdr:rowOff>
    </xdr:to>
    <xdr:cxnSp macro="">
      <xdr:nvCxnSpPr>
        <xdr:cNvPr id="133" name="直線コネクタ 132"/>
        <xdr:cNvCxnSpPr/>
      </xdr:nvCxnSpPr>
      <xdr:spPr>
        <a:xfrm>
          <a:off x="3225800" y="10754783"/>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157339</xdr:rowOff>
    </xdr:from>
    <xdr:to>
      <xdr:col>19</xdr:col>
      <xdr:colOff>184150</xdr:colOff>
      <xdr:row>64</xdr:row>
      <xdr:rowOff>87489</xdr:rowOff>
    </xdr:to>
    <xdr:sp macro="" textlink="">
      <xdr:nvSpPr>
        <xdr:cNvPr id="134" name="フローチャート: 判断 133"/>
        <xdr:cNvSpPr/>
      </xdr:nvSpPr>
      <xdr:spPr>
        <a:xfrm>
          <a:off x="4064000" y="1095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97666</xdr:rowOff>
    </xdr:from>
    <xdr:ext cx="736600" cy="259045"/>
    <xdr:sp macro="" textlink="">
      <xdr:nvSpPr>
        <xdr:cNvPr id="135" name="テキスト ボックス 134"/>
        <xdr:cNvSpPr txBox="1"/>
      </xdr:nvSpPr>
      <xdr:spPr>
        <a:xfrm>
          <a:off x="3733800" y="107275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124883</xdr:rowOff>
    </xdr:from>
    <xdr:to>
      <xdr:col>15</xdr:col>
      <xdr:colOff>82550</xdr:colOff>
      <xdr:row>63</xdr:row>
      <xdr:rowOff>114300</xdr:rowOff>
    </xdr:to>
    <xdr:cxnSp macro="">
      <xdr:nvCxnSpPr>
        <xdr:cNvPr id="136" name="直線コネクタ 135"/>
        <xdr:cNvCxnSpPr/>
      </xdr:nvCxnSpPr>
      <xdr:spPr>
        <a:xfrm flipV="1">
          <a:off x="2336800" y="10754783"/>
          <a:ext cx="889000" cy="16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33867</xdr:rowOff>
    </xdr:from>
    <xdr:to>
      <xdr:col>15</xdr:col>
      <xdr:colOff>133350</xdr:colOff>
      <xdr:row>62</xdr:row>
      <xdr:rowOff>135467</xdr:rowOff>
    </xdr:to>
    <xdr:sp macro="" textlink="">
      <xdr:nvSpPr>
        <xdr:cNvPr id="137" name="フローチャート: 判断 136"/>
        <xdr:cNvSpPr/>
      </xdr:nvSpPr>
      <xdr:spPr>
        <a:xfrm>
          <a:off x="3175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145644</xdr:rowOff>
    </xdr:from>
    <xdr:ext cx="762000" cy="259045"/>
    <xdr:sp macro="" textlink="">
      <xdr:nvSpPr>
        <xdr:cNvPr id="138" name="テキスト ボックス 137"/>
        <xdr:cNvSpPr txBox="1"/>
      </xdr:nvSpPr>
      <xdr:spPr>
        <a:xfrm>
          <a:off x="2844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111478</xdr:rowOff>
    </xdr:from>
    <xdr:to>
      <xdr:col>11</xdr:col>
      <xdr:colOff>31750</xdr:colOff>
      <xdr:row>63</xdr:row>
      <xdr:rowOff>114300</xdr:rowOff>
    </xdr:to>
    <xdr:cxnSp macro="">
      <xdr:nvCxnSpPr>
        <xdr:cNvPr id="139" name="直線コネクタ 138"/>
        <xdr:cNvCxnSpPr/>
      </xdr:nvCxnSpPr>
      <xdr:spPr>
        <a:xfrm>
          <a:off x="1447800" y="10741378"/>
          <a:ext cx="889000" cy="174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23283</xdr:rowOff>
    </xdr:from>
    <xdr:to>
      <xdr:col>11</xdr:col>
      <xdr:colOff>82550</xdr:colOff>
      <xdr:row>63</xdr:row>
      <xdr:rowOff>124883</xdr:rowOff>
    </xdr:to>
    <xdr:sp macro="" textlink="">
      <xdr:nvSpPr>
        <xdr:cNvPr id="140" name="フローチャート: 判断 139"/>
        <xdr:cNvSpPr/>
      </xdr:nvSpPr>
      <xdr:spPr>
        <a:xfrm>
          <a:off x="2286000" y="1082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135060</xdr:rowOff>
    </xdr:from>
    <xdr:ext cx="762000" cy="259045"/>
    <xdr:sp macro="" textlink="">
      <xdr:nvSpPr>
        <xdr:cNvPr id="141" name="テキスト ボックス 140"/>
        <xdr:cNvSpPr txBox="1"/>
      </xdr:nvSpPr>
      <xdr:spPr>
        <a:xfrm>
          <a:off x="1955800" y="1059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33867</xdr:rowOff>
    </xdr:from>
    <xdr:to>
      <xdr:col>7</xdr:col>
      <xdr:colOff>31750</xdr:colOff>
      <xdr:row>62</xdr:row>
      <xdr:rowOff>135467</xdr:rowOff>
    </xdr:to>
    <xdr:sp macro="" textlink="">
      <xdr:nvSpPr>
        <xdr:cNvPr id="142" name="フローチャート: 判断 141"/>
        <xdr:cNvSpPr/>
      </xdr:nvSpPr>
      <xdr:spPr>
        <a:xfrm>
          <a:off x="1397000" y="1066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145644</xdr:rowOff>
    </xdr:from>
    <xdr:ext cx="762000" cy="259045"/>
    <xdr:sp macro="" textlink="">
      <xdr:nvSpPr>
        <xdr:cNvPr id="143" name="テキスト ボックス 142"/>
        <xdr:cNvSpPr txBox="1"/>
      </xdr:nvSpPr>
      <xdr:spPr>
        <a:xfrm>
          <a:off x="1066800" y="10432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55739</xdr:rowOff>
    </xdr:from>
    <xdr:to>
      <xdr:col>23</xdr:col>
      <xdr:colOff>184150</xdr:colOff>
      <xdr:row>65</xdr:row>
      <xdr:rowOff>157339</xdr:rowOff>
    </xdr:to>
    <xdr:sp macro="" textlink="">
      <xdr:nvSpPr>
        <xdr:cNvPr id="149" name="楕円 148"/>
        <xdr:cNvSpPr/>
      </xdr:nvSpPr>
      <xdr:spPr>
        <a:xfrm>
          <a:off x="4902200" y="111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27816</xdr:rowOff>
    </xdr:from>
    <xdr:ext cx="762000" cy="259045"/>
    <xdr:sp macro="" textlink="">
      <xdr:nvSpPr>
        <xdr:cNvPr id="150" name="財政構造の弾力性該当値テキスト"/>
        <xdr:cNvSpPr txBox="1"/>
      </xdr:nvSpPr>
      <xdr:spPr>
        <a:xfrm>
          <a:off x="5041900" y="11172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82550</xdr:rowOff>
    </xdr:from>
    <xdr:to>
      <xdr:col>19</xdr:col>
      <xdr:colOff>184150</xdr:colOff>
      <xdr:row>66</xdr:row>
      <xdr:rowOff>12700</xdr:rowOff>
    </xdr:to>
    <xdr:sp macro="" textlink="">
      <xdr:nvSpPr>
        <xdr:cNvPr id="151" name="楕円 150"/>
        <xdr:cNvSpPr/>
      </xdr:nvSpPr>
      <xdr:spPr>
        <a:xfrm>
          <a:off x="4064000" y="1122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168927</xdr:rowOff>
    </xdr:from>
    <xdr:ext cx="736600" cy="259045"/>
    <xdr:sp macro="" textlink="">
      <xdr:nvSpPr>
        <xdr:cNvPr id="152" name="テキスト ボックス 151"/>
        <xdr:cNvSpPr txBox="1"/>
      </xdr:nvSpPr>
      <xdr:spPr>
        <a:xfrm>
          <a:off x="3733800" y="1131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74083</xdr:rowOff>
    </xdr:from>
    <xdr:to>
      <xdr:col>15</xdr:col>
      <xdr:colOff>133350</xdr:colOff>
      <xdr:row>63</xdr:row>
      <xdr:rowOff>4233</xdr:rowOff>
    </xdr:to>
    <xdr:sp macro="" textlink="">
      <xdr:nvSpPr>
        <xdr:cNvPr id="153" name="楕円 152"/>
        <xdr:cNvSpPr/>
      </xdr:nvSpPr>
      <xdr:spPr>
        <a:xfrm>
          <a:off x="3175000" y="10703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160460</xdr:rowOff>
    </xdr:from>
    <xdr:ext cx="762000" cy="259045"/>
    <xdr:sp macro="" textlink="">
      <xdr:nvSpPr>
        <xdr:cNvPr id="154" name="テキスト ボックス 153"/>
        <xdr:cNvSpPr txBox="1"/>
      </xdr:nvSpPr>
      <xdr:spPr>
        <a:xfrm>
          <a:off x="2844800" y="1079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63500</xdr:rowOff>
    </xdr:from>
    <xdr:to>
      <xdr:col>11</xdr:col>
      <xdr:colOff>82550</xdr:colOff>
      <xdr:row>63</xdr:row>
      <xdr:rowOff>165100</xdr:rowOff>
    </xdr:to>
    <xdr:sp macro="" textlink="">
      <xdr:nvSpPr>
        <xdr:cNvPr id="155" name="楕円 154"/>
        <xdr:cNvSpPr/>
      </xdr:nvSpPr>
      <xdr:spPr>
        <a:xfrm>
          <a:off x="2286000" y="1086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149877</xdr:rowOff>
    </xdr:from>
    <xdr:ext cx="762000" cy="259045"/>
    <xdr:sp macro="" textlink="">
      <xdr:nvSpPr>
        <xdr:cNvPr id="156" name="テキスト ボックス 155"/>
        <xdr:cNvSpPr txBox="1"/>
      </xdr:nvSpPr>
      <xdr:spPr>
        <a:xfrm>
          <a:off x="1955800" y="1095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60678</xdr:rowOff>
    </xdr:from>
    <xdr:to>
      <xdr:col>7</xdr:col>
      <xdr:colOff>31750</xdr:colOff>
      <xdr:row>62</xdr:row>
      <xdr:rowOff>162278</xdr:rowOff>
    </xdr:to>
    <xdr:sp macro="" textlink="">
      <xdr:nvSpPr>
        <xdr:cNvPr id="157" name="楕円 156"/>
        <xdr:cNvSpPr/>
      </xdr:nvSpPr>
      <xdr:spPr>
        <a:xfrm>
          <a:off x="1397000" y="10690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147055</xdr:rowOff>
    </xdr:from>
    <xdr:ext cx="762000" cy="259045"/>
    <xdr:sp macro="" textlink="">
      <xdr:nvSpPr>
        <xdr:cNvPr id="158" name="テキスト ボックス 157"/>
        <xdr:cNvSpPr txBox="1"/>
      </xdr:nvSpPr>
      <xdr:spPr>
        <a:xfrm>
          <a:off x="1066800" y="10776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[168,459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人件費、物件費及び維持補修費の合計額の人口一人当たりの金額が類似団体平均を大きく上回っている要因としては、本市が他の類似団体に比べ、人口一人当たりの公共施設の保有量が多いこと等が挙げられます。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年度以降の増加の主な要因は、平成</a:t>
          </a:r>
          <a:r>
            <a:rPr kumimoji="1" lang="en-US" altLang="ja-JP" sz="1050">
              <a:latin typeface="ＭＳ Ｐゴシック" panose="020B0600070205080204" pitchFamily="50" charset="-128"/>
              <a:ea typeface="ＭＳ Ｐゴシック" panose="020B0600070205080204" pitchFamily="50" charset="-128"/>
            </a:rPr>
            <a:t>28</a:t>
          </a:r>
          <a:r>
            <a:rPr kumimoji="1" lang="ja-JP" altLang="en-US" sz="1050">
              <a:latin typeface="ＭＳ Ｐゴシック" panose="020B0600070205080204" pitchFamily="50" charset="-128"/>
              <a:ea typeface="ＭＳ Ｐゴシック" panose="020B0600070205080204" pitchFamily="50" charset="-128"/>
            </a:rPr>
            <a:t>年度は障害児施設運営費に係る物件費の増加等、平成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年度は、県費負担教職員の給与負担等の権限移譲に伴う人件費の増加等によるものです。</a:t>
          </a:r>
        </a:p>
        <a:p>
          <a:r>
            <a:rPr kumimoji="1" lang="ja-JP" altLang="en-US" sz="1050">
              <a:latin typeface="ＭＳ Ｐゴシック" panose="020B0600070205080204" pitchFamily="50" charset="-128"/>
              <a:ea typeface="ＭＳ Ｐゴシック" panose="020B0600070205080204" pitchFamily="50" charset="-128"/>
            </a:rPr>
            <a:t>　真に必要な施設を安全に保有し続ける運営体制を確立し、施設に関する将来的な財政負担を軽減するため、選択と集中による公共施設マネジメントに取り組みます。そのため、施設の複合化等を含めた総量抑制、民間活力の導入等による維持管理コストの縮減、施設の長寿命化による資産の有効活用等に努めます。</a:t>
          </a:r>
        </a:p>
      </xdr:txBody>
    </xdr:sp>
    <xdr:clientData/>
  </xdr:twoCellAnchor>
  <xdr:oneCellAnchor>
    <xdr:from>
      <xdr:col>3</xdr:col>
      <xdr:colOff>95250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79375</xdr:rowOff>
    </xdr:from>
    <xdr:to>
      <xdr:col>27</xdr:col>
      <xdr:colOff>184150</xdr:colOff>
      <xdr:row>90</xdr:row>
      <xdr:rowOff>79375</xdr:rowOff>
    </xdr:to>
    <xdr:cxnSp macro="">
      <xdr:nvCxnSpPr>
        <xdr:cNvPr id="175" name="直線コネクタ 174"/>
        <xdr:cNvCxnSpPr/>
      </xdr:nvCxnSpPr>
      <xdr:spPr>
        <a:xfrm>
          <a:off x="762000" y="1550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108602</xdr:rowOff>
    </xdr:from>
    <xdr:ext cx="762000" cy="259045"/>
    <xdr:sp macro="" textlink="">
      <xdr:nvSpPr>
        <xdr:cNvPr id="176" name="テキスト ボックス 175"/>
        <xdr:cNvSpPr txBox="1"/>
      </xdr:nvSpPr>
      <xdr:spPr>
        <a:xfrm>
          <a:off x="0" y="1536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7" name="直線コネクタ 176"/>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78" name="テキスト ボックス 177"/>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161925</xdr:rowOff>
    </xdr:from>
    <xdr:to>
      <xdr:col>27</xdr:col>
      <xdr:colOff>184150</xdr:colOff>
      <xdr:row>86</xdr:row>
      <xdr:rowOff>161925</xdr:rowOff>
    </xdr:to>
    <xdr:cxnSp macro="">
      <xdr:nvCxnSpPr>
        <xdr:cNvPr id="179" name="直線コネクタ 178"/>
        <xdr:cNvCxnSpPr/>
      </xdr:nvCxnSpPr>
      <xdr:spPr>
        <a:xfrm>
          <a:off x="762000" y="1490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19702</xdr:rowOff>
    </xdr:from>
    <xdr:ext cx="762000" cy="259045"/>
    <xdr:sp macro="" textlink="">
      <xdr:nvSpPr>
        <xdr:cNvPr id="180" name="テキスト ボックス 179"/>
        <xdr:cNvSpPr txBox="1"/>
      </xdr:nvSpPr>
      <xdr:spPr>
        <a:xfrm>
          <a:off x="0" y="1476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73025</xdr:rowOff>
    </xdr:from>
    <xdr:to>
      <xdr:col>27</xdr:col>
      <xdr:colOff>184150</xdr:colOff>
      <xdr:row>83</xdr:row>
      <xdr:rowOff>73025</xdr:rowOff>
    </xdr:to>
    <xdr:cxnSp macro="">
      <xdr:nvCxnSpPr>
        <xdr:cNvPr id="183" name="直線コネクタ 182"/>
        <xdr:cNvCxnSpPr/>
      </xdr:nvCxnSpPr>
      <xdr:spPr>
        <a:xfrm>
          <a:off x="762000" y="1430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102252</xdr:rowOff>
    </xdr:from>
    <xdr:ext cx="762000" cy="259045"/>
    <xdr:sp macro="" textlink="">
      <xdr:nvSpPr>
        <xdr:cNvPr id="184" name="テキスト ボックス 183"/>
        <xdr:cNvSpPr txBox="1"/>
      </xdr:nvSpPr>
      <xdr:spPr>
        <a:xfrm>
          <a:off x="0" y="1416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5" name="直線コネクタ 184"/>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6" name="テキスト ボックス 185"/>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79</xdr:row>
      <xdr:rowOff>155575</xdr:rowOff>
    </xdr:from>
    <xdr:to>
      <xdr:col>27</xdr:col>
      <xdr:colOff>184150</xdr:colOff>
      <xdr:row>79</xdr:row>
      <xdr:rowOff>155575</xdr:rowOff>
    </xdr:to>
    <xdr:cxnSp macro="">
      <xdr:nvCxnSpPr>
        <xdr:cNvPr id="187" name="直線コネクタ 186"/>
        <xdr:cNvCxnSpPr/>
      </xdr:nvCxnSpPr>
      <xdr:spPr>
        <a:xfrm>
          <a:off x="762000" y="1370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13352</xdr:rowOff>
    </xdr:from>
    <xdr:ext cx="762000" cy="259045"/>
    <xdr:sp macro="" textlink="">
      <xdr:nvSpPr>
        <xdr:cNvPr id="188" name="テキスト ボックス 187"/>
        <xdr:cNvSpPr txBox="1"/>
      </xdr:nvSpPr>
      <xdr:spPr>
        <a:xfrm>
          <a:off x="0" y="1355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82</xdr:row>
      <xdr:rowOff>139991</xdr:rowOff>
    </xdr:from>
    <xdr:to>
      <xdr:col>23</xdr:col>
      <xdr:colOff>133350</xdr:colOff>
      <xdr:row>89</xdr:row>
      <xdr:rowOff>29990</xdr:rowOff>
    </xdr:to>
    <xdr:cxnSp macro="">
      <xdr:nvCxnSpPr>
        <xdr:cNvPr id="192" name="直線コネクタ 191"/>
        <xdr:cNvCxnSpPr/>
      </xdr:nvCxnSpPr>
      <xdr:spPr>
        <a:xfrm flipV="1">
          <a:off x="4953000" y="14198891"/>
          <a:ext cx="0" cy="10901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2067</xdr:rowOff>
    </xdr:from>
    <xdr:ext cx="762000" cy="259045"/>
    <xdr:sp macro="" textlink="">
      <xdr:nvSpPr>
        <xdr:cNvPr id="193" name="人件費・物件費等の状況最小値テキスト"/>
        <xdr:cNvSpPr txBox="1"/>
      </xdr:nvSpPr>
      <xdr:spPr>
        <a:xfrm>
          <a:off x="5041900" y="1526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29990</xdr:rowOff>
    </xdr:from>
    <xdr:to>
      <xdr:col>24</xdr:col>
      <xdr:colOff>12700</xdr:colOff>
      <xdr:row>89</xdr:row>
      <xdr:rowOff>29990</xdr:rowOff>
    </xdr:to>
    <xdr:cxnSp macro="">
      <xdr:nvCxnSpPr>
        <xdr:cNvPr id="194" name="直線コネクタ 193"/>
        <xdr:cNvCxnSpPr/>
      </xdr:nvCxnSpPr>
      <xdr:spPr>
        <a:xfrm>
          <a:off x="4864100" y="1528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54918</xdr:rowOff>
    </xdr:from>
    <xdr:ext cx="762000" cy="259045"/>
    <xdr:sp macro="" textlink="">
      <xdr:nvSpPr>
        <xdr:cNvPr id="195" name="人件費・物件費等の状況最大値テキスト"/>
        <xdr:cNvSpPr txBox="1"/>
      </xdr:nvSpPr>
      <xdr:spPr>
        <a:xfrm>
          <a:off x="5041900" y="139423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133,072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82</xdr:row>
      <xdr:rowOff>139991</xdr:rowOff>
    </xdr:from>
    <xdr:to>
      <xdr:col>24</xdr:col>
      <xdr:colOff>12700</xdr:colOff>
      <xdr:row>82</xdr:row>
      <xdr:rowOff>139991</xdr:rowOff>
    </xdr:to>
    <xdr:cxnSp macro="">
      <xdr:nvCxnSpPr>
        <xdr:cNvPr id="196" name="直線コネクタ 195"/>
        <xdr:cNvCxnSpPr/>
      </xdr:nvCxnSpPr>
      <xdr:spPr>
        <a:xfrm>
          <a:off x="4864100" y="14198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20624</xdr:rowOff>
    </xdr:from>
    <xdr:to>
      <xdr:col>23</xdr:col>
      <xdr:colOff>133350</xdr:colOff>
      <xdr:row>85</xdr:row>
      <xdr:rowOff>159322</xdr:rowOff>
    </xdr:to>
    <xdr:cxnSp macro="">
      <xdr:nvCxnSpPr>
        <xdr:cNvPr id="197" name="直線コネクタ 196"/>
        <xdr:cNvCxnSpPr/>
      </xdr:nvCxnSpPr>
      <xdr:spPr>
        <a:xfrm>
          <a:off x="4114800" y="14079524"/>
          <a:ext cx="838200" cy="65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28114</xdr:rowOff>
    </xdr:from>
    <xdr:ext cx="762000" cy="259045"/>
    <xdr:sp macro="" textlink="">
      <xdr:nvSpPr>
        <xdr:cNvPr id="198" name="人件費・物件費等の状況平均値テキスト"/>
        <xdr:cNvSpPr txBox="1"/>
      </xdr:nvSpPr>
      <xdr:spPr>
        <a:xfrm>
          <a:off x="5041900" y="142584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11587</xdr:rowOff>
    </xdr:from>
    <xdr:to>
      <xdr:col>23</xdr:col>
      <xdr:colOff>184150</xdr:colOff>
      <xdr:row>84</xdr:row>
      <xdr:rowOff>113187</xdr:rowOff>
    </xdr:to>
    <xdr:sp macro="" textlink="">
      <xdr:nvSpPr>
        <xdr:cNvPr id="199" name="フローチャート: 判断 198"/>
        <xdr:cNvSpPr/>
      </xdr:nvSpPr>
      <xdr:spPr>
        <a:xfrm>
          <a:off x="4902200" y="1441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9599</xdr:rowOff>
    </xdr:from>
    <xdr:to>
      <xdr:col>19</xdr:col>
      <xdr:colOff>133350</xdr:colOff>
      <xdr:row>82</xdr:row>
      <xdr:rowOff>20624</xdr:rowOff>
    </xdr:to>
    <xdr:cxnSp macro="">
      <xdr:nvCxnSpPr>
        <xdr:cNvPr id="200" name="直線コネクタ 199"/>
        <xdr:cNvCxnSpPr/>
      </xdr:nvCxnSpPr>
      <xdr:spPr>
        <a:xfrm>
          <a:off x="3225800" y="14068499"/>
          <a:ext cx="889000" cy="1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124058</xdr:rowOff>
    </xdr:from>
    <xdr:to>
      <xdr:col>19</xdr:col>
      <xdr:colOff>184150</xdr:colOff>
      <xdr:row>81</xdr:row>
      <xdr:rowOff>54208</xdr:rowOff>
    </xdr:to>
    <xdr:sp macro="" textlink="">
      <xdr:nvSpPr>
        <xdr:cNvPr id="201" name="フローチャート: 判断 200"/>
        <xdr:cNvSpPr/>
      </xdr:nvSpPr>
      <xdr:spPr>
        <a:xfrm>
          <a:off x="4064000" y="1384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64385</xdr:rowOff>
    </xdr:from>
    <xdr:ext cx="736600" cy="259045"/>
    <xdr:sp macro="" textlink="">
      <xdr:nvSpPr>
        <xdr:cNvPr id="202" name="テキスト ボックス 201"/>
        <xdr:cNvSpPr txBox="1"/>
      </xdr:nvSpPr>
      <xdr:spPr>
        <a:xfrm>
          <a:off x="3733800" y="136089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152998</xdr:rowOff>
    </xdr:from>
    <xdr:to>
      <xdr:col>15</xdr:col>
      <xdr:colOff>82550</xdr:colOff>
      <xdr:row>82</xdr:row>
      <xdr:rowOff>9599</xdr:rowOff>
    </xdr:to>
    <xdr:cxnSp macro="">
      <xdr:nvCxnSpPr>
        <xdr:cNvPr id="203" name="直線コネクタ 202"/>
        <xdr:cNvCxnSpPr/>
      </xdr:nvCxnSpPr>
      <xdr:spPr>
        <a:xfrm>
          <a:off x="2336800" y="14040448"/>
          <a:ext cx="889000" cy="28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101481</xdr:rowOff>
    </xdr:from>
    <xdr:to>
      <xdr:col>15</xdr:col>
      <xdr:colOff>133350</xdr:colOff>
      <xdr:row>81</xdr:row>
      <xdr:rowOff>31631</xdr:rowOff>
    </xdr:to>
    <xdr:sp macro="" textlink="">
      <xdr:nvSpPr>
        <xdr:cNvPr id="204" name="フローチャート: 判断 203"/>
        <xdr:cNvSpPr/>
      </xdr:nvSpPr>
      <xdr:spPr>
        <a:xfrm>
          <a:off x="3175000" y="13817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41808</xdr:rowOff>
    </xdr:from>
    <xdr:ext cx="762000" cy="259045"/>
    <xdr:sp macro="" textlink="">
      <xdr:nvSpPr>
        <xdr:cNvPr id="205" name="テキスト ボックス 204"/>
        <xdr:cNvSpPr txBox="1"/>
      </xdr:nvSpPr>
      <xdr:spPr>
        <a:xfrm>
          <a:off x="2844800" y="13586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80744</xdr:rowOff>
    </xdr:from>
    <xdr:to>
      <xdr:col>11</xdr:col>
      <xdr:colOff>31750</xdr:colOff>
      <xdr:row>81</xdr:row>
      <xdr:rowOff>152998</xdr:rowOff>
    </xdr:to>
    <xdr:cxnSp macro="">
      <xdr:nvCxnSpPr>
        <xdr:cNvPr id="206" name="直線コネクタ 205"/>
        <xdr:cNvCxnSpPr/>
      </xdr:nvCxnSpPr>
      <xdr:spPr>
        <a:xfrm>
          <a:off x="1447800" y="13968194"/>
          <a:ext cx="889000" cy="72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94980</xdr:rowOff>
    </xdr:from>
    <xdr:to>
      <xdr:col>11</xdr:col>
      <xdr:colOff>82550</xdr:colOff>
      <xdr:row>81</xdr:row>
      <xdr:rowOff>25130</xdr:rowOff>
    </xdr:to>
    <xdr:sp macro="" textlink="">
      <xdr:nvSpPr>
        <xdr:cNvPr id="207" name="フローチャート: 判断 206"/>
        <xdr:cNvSpPr/>
      </xdr:nvSpPr>
      <xdr:spPr>
        <a:xfrm>
          <a:off x="2286000" y="1381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35307</xdr:rowOff>
    </xdr:from>
    <xdr:ext cx="762000" cy="259045"/>
    <xdr:sp macro="" textlink="">
      <xdr:nvSpPr>
        <xdr:cNvPr id="208" name="テキスト ボックス 207"/>
        <xdr:cNvSpPr txBox="1"/>
      </xdr:nvSpPr>
      <xdr:spPr>
        <a:xfrm>
          <a:off x="1955800" y="1357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38441</xdr:rowOff>
    </xdr:from>
    <xdr:to>
      <xdr:col>7</xdr:col>
      <xdr:colOff>31750</xdr:colOff>
      <xdr:row>80</xdr:row>
      <xdr:rowOff>140041</xdr:rowOff>
    </xdr:to>
    <xdr:sp macro="" textlink="">
      <xdr:nvSpPr>
        <xdr:cNvPr id="209" name="フローチャート: 判断 208"/>
        <xdr:cNvSpPr/>
      </xdr:nvSpPr>
      <xdr:spPr>
        <a:xfrm>
          <a:off x="1397000" y="13754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150218</xdr:rowOff>
    </xdr:from>
    <xdr:ext cx="762000" cy="259045"/>
    <xdr:sp macro="" textlink="">
      <xdr:nvSpPr>
        <xdr:cNvPr id="210" name="テキスト ボックス 209"/>
        <xdr:cNvSpPr txBox="1"/>
      </xdr:nvSpPr>
      <xdr:spPr>
        <a:xfrm>
          <a:off x="1066800" y="13523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85</xdr:row>
      <xdr:rowOff>108522</xdr:rowOff>
    </xdr:from>
    <xdr:to>
      <xdr:col>23</xdr:col>
      <xdr:colOff>184150</xdr:colOff>
      <xdr:row>86</xdr:row>
      <xdr:rowOff>38672</xdr:rowOff>
    </xdr:to>
    <xdr:sp macro="" textlink="">
      <xdr:nvSpPr>
        <xdr:cNvPr id="216" name="楕円 215"/>
        <xdr:cNvSpPr/>
      </xdr:nvSpPr>
      <xdr:spPr>
        <a:xfrm>
          <a:off x="4902200" y="14681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85</xdr:row>
      <xdr:rowOff>80599</xdr:rowOff>
    </xdr:from>
    <xdr:ext cx="762000" cy="259045"/>
    <xdr:sp macro="" textlink="">
      <xdr:nvSpPr>
        <xdr:cNvPr id="217" name="人件費・物件費等の状況該当値テキスト"/>
        <xdr:cNvSpPr txBox="1"/>
      </xdr:nvSpPr>
      <xdr:spPr>
        <a:xfrm>
          <a:off x="5041900" y="1465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141274</xdr:rowOff>
    </xdr:from>
    <xdr:to>
      <xdr:col>19</xdr:col>
      <xdr:colOff>184150</xdr:colOff>
      <xdr:row>82</xdr:row>
      <xdr:rowOff>71424</xdr:rowOff>
    </xdr:to>
    <xdr:sp macro="" textlink="">
      <xdr:nvSpPr>
        <xdr:cNvPr id="218" name="楕円 217"/>
        <xdr:cNvSpPr/>
      </xdr:nvSpPr>
      <xdr:spPr>
        <a:xfrm>
          <a:off x="4064000" y="1402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56201</xdr:rowOff>
    </xdr:from>
    <xdr:ext cx="736600" cy="259045"/>
    <xdr:sp macro="" textlink="">
      <xdr:nvSpPr>
        <xdr:cNvPr id="219" name="テキスト ボックス 218"/>
        <xdr:cNvSpPr txBox="1"/>
      </xdr:nvSpPr>
      <xdr:spPr>
        <a:xfrm>
          <a:off x="3733800" y="141151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130249</xdr:rowOff>
    </xdr:from>
    <xdr:to>
      <xdr:col>15</xdr:col>
      <xdr:colOff>133350</xdr:colOff>
      <xdr:row>82</xdr:row>
      <xdr:rowOff>60399</xdr:rowOff>
    </xdr:to>
    <xdr:sp macro="" textlink="">
      <xdr:nvSpPr>
        <xdr:cNvPr id="220" name="楕円 219"/>
        <xdr:cNvSpPr/>
      </xdr:nvSpPr>
      <xdr:spPr>
        <a:xfrm>
          <a:off x="3175000" y="14017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45176</xdr:rowOff>
    </xdr:from>
    <xdr:ext cx="762000" cy="259045"/>
    <xdr:sp macro="" textlink="">
      <xdr:nvSpPr>
        <xdr:cNvPr id="221" name="テキスト ボックス 220"/>
        <xdr:cNvSpPr txBox="1"/>
      </xdr:nvSpPr>
      <xdr:spPr>
        <a:xfrm>
          <a:off x="2844800" y="14104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102198</xdr:rowOff>
    </xdr:from>
    <xdr:to>
      <xdr:col>11</xdr:col>
      <xdr:colOff>82550</xdr:colOff>
      <xdr:row>82</xdr:row>
      <xdr:rowOff>32348</xdr:rowOff>
    </xdr:to>
    <xdr:sp macro="" textlink="">
      <xdr:nvSpPr>
        <xdr:cNvPr id="222" name="楕円 221"/>
        <xdr:cNvSpPr/>
      </xdr:nvSpPr>
      <xdr:spPr>
        <a:xfrm>
          <a:off x="2286000" y="1398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17125</xdr:rowOff>
    </xdr:from>
    <xdr:ext cx="762000" cy="259045"/>
    <xdr:sp macro="" textlink="">
      <xdr:nvSpPr>
        <xdr:cNvPr id="223" name="テキスト ボックス 222"/>
        <xdr:cNvSpPr txBox="1"/>
      </xdr:nvSpPr>
      <xdr:spPr>
        <a:xfrm>
          <a:off x="1955800" y="14076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29944</xdr:rowOff>
    </xdr:from>
    <xdr:to>
      <xdr:col>7</xdr:col>
      <xdr:colOff>31750</xdr:colOff>
      <xdr:row>81</xdr:row>
      <xdr:rowOff>131544</xdr:rowOff>
    </xdr:to>
    <xdr:sp macro="" textlink="">
      <xdr:nvSpPr>
        <xdr:cNvPr id="224" name="楕円 223"/>
        <xdr:cNvSpPr/>
      </xdr:nvSpPr>
      <xdr:spPr>
        <a:xfrm>
          <a:off x="1397000" y="13917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116321</xdr:rowOff>
    </xdr:from>
    <xdr:ext cx="762000" cy="259045"/>
    <xdr:sp macro="" textlink="">
      <xdr:nvSpPr>
        <xdr:cNvPr id="225" name="テキスト ボックス 224"/>
        <xdr:cNvSpPr txBox="1"/>
      </xdr:nvSpPr>
      <xdr:spPr>
        <a:xfrm>
          <a:off x="1066800" y="14003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本市のラスパイレス指数は、平成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年については、国よりも給料表の引上率が低いなどの要因により、前年に比べて</a:t>
          </a:r>
          <a:r>
            <a:rPr kumimoji="1" lang="en-US" altLang="ja-JP" sz="1050">
              <a:latin typeface="ＭＳ Ｐゴシック" panose="020B0600070205080204" pitchFamily="50" charset="-128"/>
              <a:ea typeface="ＭＳ Ｐゴシック" panose="020B0600070205080204" pitchFamily="50" charset="-128"/>
            </a:rPr>
            <a:t>0.2</a:t>
          </a:r>
          <a:r>
            <a:rPr kumimoji="1" lang="ja-JP" altLang="en-US" sz="1050">
              <a:latin typeface="ＭＳ Ｐゴシック" panose="020B0600070205080204" pitchFamily="50" charset="-128"/>
              <a:ea typeface="ＭＳ Ｐゴシック" panose="020B0600070205080204" pitchFamily="50" charset="-128"/>
            </a:rPr>
            <a:t>ポイント低下（</a:t>
          </a:r>
          <a:r>
            <a:rPr kumimoji="1" lang="en-US" altLang="ja-JP" sz="1050">
              <a:latin typeface="ＭＳ Ｐゴシック" panose="020B0600070205080204" pitchFamily="50" charset="-128"/>
              <a:ea typeface="ＭＳ Ｐゴシック" panose="020B0600070205080204" pitchFamily="50" charset="-128"/>
            </a:rPr>
            <a:t>103.2</a:t>
          </a:r>
          <a:r>
            <a:rPr kumimoji="1" lang="ja-JP" altLang="en-US" sz="1050">
              <a:latin typeface="ＭＳ Ｐゴシック" panose="020B0600070205080204" pitchFamily="50" charset="-128"/>
              <a:ea typeface="ＭＳ Ｐゴシック" panose="020B0600070205080204" pitchFamily="50" charset="-128"/>
            </a:rPr>
            <a:t>から</a:t>
          </a:r>
          <a:r>
            <a:rPr kumimoji="1" lang="en-US" altLang="ja-JP" sz="1050">
              <a:latin typeface="ＭＳ Ｐゴシック" panose="020B0600070205080204" pitchFamily="50" charset="-128"/>
              <a:ea typeface="ＭＳ Ｐゴシック" panose="020B0600070205080204" pitchFamily="50" charset="-128"/>
            </a:rPr>
            <a:t>103.0</a:t>
          </a:r>
          <a:r>
            <a:rPr kumimoji="1" lang="ja-JP" altLang="en-US" sz="1050">
              <a:latin typeface="ＭＳ Ｐゴシック" panose="020B0600070205080204" pitchFamily="50" charset="-128"/>
              <a:ea typeface="ＭＳ Ｐゴシック" panose="020B0600070205080204" pitchFamily="50" charset="-128"/>
            </a:rPr>
            <a:t>）しています。平成</a:t>
          </a:r>
          <a:r>
            <a:rPr kumimoji="1" lang="en-US" altLang="ja-JP" sz="1050">
              <a:latin typeface="ＭＳ Ｐゴシック" panose="020B0600070205080204" pitchFamily="50" charset="-128"/>
              <a:ea typeface="ＭＳ Ｐゴシック" panose="020B0600070205080204" pitchFamily="50" charset="-128"/>
            </a:rPr>
            <a:t>30</a:t>
          </a:r>
          <a:r>
            <a:rPr kumimoji="1" lang="ja-JP" altLang="en-US" sz="1050">
              <a:latin typeface="ＭＳ Ｐゴシック" panose="020B0600070205080204" pitchFamily="50" charset="-128"/>
              <a:ea typeface="ＭＳ Ｐゴシック" panose="020B0600070205080204" pitchFamily="50" charset="-128"/>
            </a:rPr>
            <a:t>年のラスパイレス指数については、当該資料作成時点（平成</a:t>
          </a:r>
          <a:r>
            <a:rPr kumimoji="1" lang="en-US" altLang="ja-JP" sz="1050">
              <a:latin typeface="ＭＳ Ｐゴシック" panose="020B0600070205080204" pitchFamily="50" charset="-128"/>
              <a:ea typeface="ＭＳ Ｐゴシック" panose="020B0600070205080204" pitchFamily="50" charset="-128"/>
            </a:rPr>
            <a:t>31</a:t>
          </a:r>
          <a:r>
            <a:rPr kumimoji="1" lang="ja-JP" altLang="en-US" sz="1050">
              <a:latin typeface="ＭＳ Ｐゴシック" panose="020B0600070205080204" pitchFamily="50" charset="-128"/>
              <a:ea typeface="ＭＳ Ｐゴシック" panose="020B0600070205080204" pitchFamily="50" charset="-128"/>
            </a:rPr>
            <a:t>年１月末時点）において、地方公務員給与実態調査の結果が未公表のため、前年度の数値を引用しております。</a:t>
          </a:r>
        </a:p>
        <a:p>
          <a:r>
            <a:rPr kumimoji="1" lang="ja-JP" altLang="en-US" sz="1050">
              <a:latin typeface="ＭＳ Ｐゴシック" panose="020B0600070205080204" pitchFamily="50" charset="-128"/>
              <a:ea typeface="ＭＳ Ｐゴシック" panose="020B0600070205080204" pitchFamily="50" charset="-128"/>
            </a:rPr>
            <a:t>　本市職員の給与水準は、毎年、人事委員会勧告に基づき、市内民間企業の給与水準との均衡を図っています。今後も人事委員会勧告を尊重することを基本とし、引き続き給与水準の適正化に努めます。</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1" name="直線コネクタ 240"/>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2" name="テキスト ボックス 241"/>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3" name="直線コネクタ 242"/>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4" name="テキスト ボックス 243"/>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5" name="直線コネクタ 244"/>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6" name="テキスト ボックス 245"/>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7" name="直線コネクタ 246"/>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8" name="テキスト ボックス 247"/>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9" name="直線コネクタ 248"/>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0" name="テキスト ボックス 249"/>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1" name="直線コネクタ 250"/>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2" name="テキスト ボックス 251"/>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3" name="直線コネクタ 252"/>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4" name="テキスト ボックス 253"/>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5"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61686</xdr:rowOff>
    </xdr:from>
    <xdr:to>
      <xdr:col>81</xdr:col>
      <xdr:colOff>44450</xdr:colOff>
      <xdr:row>89</xdr:row>
      <xdr:rowOff>138793</xdr:rowOff>
    </xdr:to>
    <xdr:cxnSp macro="">
      <xdr:nvCxnSpPr>
        <xdr:cNvPr id="256" name="直線コネクタ 255"/>
        <xdr:cNvCxnSpPr/>
      </xdr:nvCxnSpPr>
      <xdr:spPr>
        <a:xfrm flipV="1">
          <a:off x="17018000" y="13777686"/>
          <a:ext cx="0" cy="16201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7"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8" name="直線コネクタ 257"/>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148063</xdr:rowOff>
    </xdr:from>
    <xdr:ext cx="762000" cy="259045"/>
    <xdr:sp macro="" textlink="">
      <xdr:nvSpPr>
        <xdr:cNvPr id="259" name="給与水準   （国との比較）最大値テキスト"/>
        <xdr:cNvSpPr txBox="1"/>
      </xdr:nvSpPr>
      <xdr:spPr>
        <a:xfrm>
          <a:off x="17106900" y="1352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61686</xdr:rowOff>
    </xdr:from>
    <xdr:to>
      <xdr:col>81</xdr:col>
      <xdr:colOff>133350</xdr:colOff>
      <xdr:row>80</xdr:row>
      <xdr:rowOff>61686</xdr:rowOff>
    </xdr:to>
    <xdr:cxnSp macro="">
      <xdr:nvCxnSpPr>
        <xdr:cNvPr id="260" name="直線コネクタ 259"/>
        <xdr:cNvCxnSpPr/>
      </xdr:nvCxnSpPr>
      <xdr:spPr>
        <a:xfrm>
          <a:off x="16929100" y="1377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35379</xdr:rowOff>
    </xdr:to>
    <xdr:cxnSp macro="">
      <xdr:nvCxnSpPr>
        <xdr:cNvPr id="261" name="直線コネクタ 260"/>
        <xdr:cNvCxnSpPr/>
      </xdr:nvCxnSpPr>
      <xdr:spPr>
        <a:xfrm>
          <a:off x="16179800" y="15294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152598</xdr:rowOff>
    </xdr:from>
    <xdr:ext cx="762000" cy="259045"/>
    <xdr:sp macro="" textlink="">
      <xdr:nvSpPr>
        <xdr:cNvPr id="262" name="給与水準   （国との比較）平均値テキスト"/>
        <xdr:cNvSpPr txBox="1"/>
      </xdr:nvSpPr>
      <xdr:spPr>
        <a:xfrm>
          <a:off x="17106900" y="145543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136071</xdr:rowOff>
    </xdr:from>
    <xdr:to>
      <xdr:col>81</xdr:col>
      <xdr:colOff>95250</xdr:colOff>
      <xdr:row>86</xdr:row>
      <xdr:rowOff>66221</xdr:rowOff>
    </xdr:to>
    <xdr:sp macro="" textlink="">
      <xdr:nvSpPr>
        <xdr:cNvPr id="263" name="フローチャート: 判断 262"/>
        <xdr:cNvSpPr/>
      </xdr:nvSpPr>
      <xdr:spPr>
        <a:xfrm>
          <a:off x="169672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69850</xdr:rowOff>
    </xdr:to>
    <xdr:cxnSp macro="">
      <xdr:nvCxnSpPr>
        <xdr:cNvPr id="264" name="直線コネクタ 263"/>
        <xdr:cNvCxnSpPr/>
      </xdr:nvCxnSpPr>
      <xdr:spPr>
        <a:xfrm flipV="1">
          <a:off x="15290800" y="15294429"/>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136071</xdr:rowOff>
    </xdr:from>
    <xdr:to>
      <xdr:col>77</xdr:col>
      <xdr:colOff>95250</xdr:colOff>
      <xdr:row>86</xdr:row>
      <xdr:rowOff>66221</xdr:rowOff>
    </xdr:to>
    <xdr:sp macro="" textlink="">
      <xdr:nvSpPr>
        <xdr:cNvPr id="265" name="フローチャート: 判断 264"/>
        <xdr:cNvSpPr/>
      </xdr:nvSpPr>
      <xdr:spPr>
        <a:xfrm>
          <a:off x="16129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76398</xdr:rowOff>
    </xdr:from>
    <xdr:ext cx="736600" cy="259045"/>
    <xdr:sp macro="" textlink="">
      <xdr:nvSpPr>
        <xdr:cNvPr id="266" name="テキスト ボックス 265"/>
        <xdr:cNvSpPr txBox="1"/>
      </xdr:nvSpPr>
      <xdr:spPr>
        <a:xfrm>
          <a:off x="15798800" y="14478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69850</xdr:rowOff>
    </xdr:from>
    <xdr:to>
      <xdr:col>72</xdr:col>
      <xdr:colOff>203200</xdr:colOff>
      <xdr:row>89</xdr:row>
      <xdr:rowOff>104321</xdr:rowOff>
    </xdr:to>
    <xdr:cxnSp macro="">
      <xdr:nvCxnSpPr>
        <xdr:cNvPr id="267" name="直線コネクタ 266"/>
        <xdr:cNvCxnSpPr/>
      </xdr:nvCxnSpPr>
      <xdr:spPr>
        <a:xfrm flipV="1">
          <a:off x="14401800" y="15328900"/>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8" name="フローチャート: 判断 267"/>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9" name="テキスト ボックス 268"/>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104321</xdr:rowOff>
    </xdr:from>
    <xdr:to>
      <xdr:col>68</xdr:col>
      <xdr:colOff>152400</xdr:colOff>
      <xdr:row>89</xdr:row>
      <xdr:rowOff>104321</xdr:rowOff>
    </xdr:to>
    <xdr:cxnSp macro="">
      <xdr:nvCxnSpPr>
        <xdr:cNvPr id="270" name="直線コネクタ 269"/>
        <xdr:cNvCxnSpPr/>
      </xdr:nvCxnSpPr>
      <xdr:spPr>
        <a:xfrm>
          <a:off x="13512800" y="1536337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71" name="フローチャート: 判断 270"/>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129013</xdr:rowOff>
    </xdr:from>
    <xdr:ext cx="762000" cy="259045"/>
    <xdr:sp macro="" textlink="">
      <xdr:nvSpPr>
        <xdr:cNvPr id="272" name="テキスト ボックス 271"/>
        <xdr:cNvSpPr txBox="1"/>
      </xdr:nvSpPr>
      <xdr:spPr>
        <a:xfrm>
          <a:off x="14020800" y="14702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85271</xdr:rowOff>
    </xdr:from>
    <xdr:to>
      <xdr:col>64</xdr:col>
      <xdr:colOff>152400</xdr:colOff>
      <xdr:row>87</xdr:row>
      <xdr:rowOff>15421</xdr:rowOff>
    </xdr:to>
    <xdr:sp macro="" textlink="">
      <xdr:nvSpPr>
        <xdr:cNvPr id="273" name="フローチャート: 判断 272"/>
        <xdr:cNvSpPr/>
      </xdr:nvSpPr>
      <xdr:spPr>
        <a:xfrm>
          <a:off x="13462000" y="14829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25598</xdr:rowOff>
    </xdr:from>
    <xdr:ext cx="762000" cy="259045"/>
    <xdr:sp macro="" textlink="">
      <xdr:nvSpPr>
        <xdr:cNvPr id="274" name="テキスト ボックス 273"/>
        <xdr:cNvSpPr txBox="1"/>
      </xdr:nvSpPr>
      <xdr:spPr>
        <a:xfrm>
          <a:off x="13131800" y="14598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5" name="テキスト ボックス 274"/>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6" name="テキスト ボックス 275"/>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7" name="テキスト ボックス 276"/>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8" name="テキスト ボックス 277"/>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9" name="テキスト ボックス 278"/>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80" name="楕円 279"/>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81" name="給与水準   （国との比較）該当値テキスト"/>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82" name="楕円 281"/>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83" name="テキスト ボックス 282"/>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19050</xdr:rowOff>
    </xdr:from>
    <xdr:to>
      <xdr:col>73</xdr:col>
      <xdr:colOff>44450</xdr:colOff>
      <xdr:row>89</xdr:row>
      <xdr:rowOff>120650</xdr:rowOff>
    </xdr:to>
    <xdr:sp macro="" textlink="">
      <xdr:nvSpPr>
        <xdr:cNvPr id="284" name="楕円 283"/>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105427</xdr:rowOff>
    </xdr:from>
    <xdr:ext cx="762000" cy="259045"/>
    <xdr:sp macro="" textlink="">
      <xdr:nvSpPr>
        <xdr:cNvPr id="285" name="テキスト ボックス 284"/>
        <xdr:cNvSpPr txBox="1"/>
      </xdr:nvSpPr>
      <xdr:spPr>
        <a:xfrm>
          <a:off x="14909800" y="153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89</xdr:row>
      <xdr:rowOff>53521</xdr:rowOff>
    </xdr:from>
    <xdr:to>
      <xdr:col>68</xdr:col>
      <xdr:colOff>203200</xdr:colOff>
      <xdr:row>89</xdr:row>
      <xdr:rowOff>155121</xdr:rowOff>
    </xdr:to>
    <xdr:sp macro="" textlink="">
      <xdr:nvSpPr>
        <xdr:cNvPr id="286" name="楕円 285"/>
        <xdr:cNvSpPr/>
      </xdr:nvSpPr>
      <xdr:spPr>
        <a:xfrm>
          <a:off x="14351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139898</xdr:rowOff>
    </xdr:from>
    <xdr:ext cx="762000" cy="259045"/>
    <xdr:sp macro="" textlink="">
      <xdr:nvSpPr>
        <xdr:cNvPr id="287" name="テキスト ボックス 286"/>
        <xdr:cNvSpPr txBox="1"/>
      </xdr:nvSpPr>
      <xdr:spPr>
        <a:xfrm>
          <a:off x="14020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53521</xdr:rowOff>
    </xdr:from>
    <xdr:to>
      <xdr:col>64</xdr:col>
      <xdr:colOff>152400</xdr:colOff>
      <xdr:row>89</xdr:row>
      <xdr:rowOff>155121</xdr:rowOff>
    </xdr:to>
    <xdr:sp macro="" textlink="">
      <xdr:nvSpPr>
        <xdr:cNvPr id="288" name="楕円 287"/>
        <xdr:cNvSpPr/>
      </xdr:nvSpPr>
      <xdr:spPr>
        <a:xfrm>
          <a:off x="13462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139898</xdr:rowOff>
    </xdr:from>
    <xdr:ext cx="762000" cy="259045"/>
    <xdr:sp macro="" textlink="">
      <xdr:nvSpPr>
        <xdr:cNvPr id="289" name="テキスト ボックス 288"/>
        <xdr:cNvSpPr txBox="1"/>
      </xdr:nvSpPr>
      <xdr:spPr>
        <a:xfrm>
          <a:off x="13131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0" name="正方形/長方形 289"/>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1" name="テキスト ボックス 290"/>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2" name="テキスト ボックス 291"/>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3" name="正方形/長方形 292"/>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4" name="正方形/長方形 293"/>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5" name="正方形/長方形 294"/>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6" name="正方形/長方形 295"/>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7" name="正方形/長方形 296"/>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8" name="正方形/長方形 297"/>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9" name="正方形/長方形 298"/>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0" name="正方形/長方形 299"/>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1" name="正方形/長方形 300"/>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2" name="テキスト ボックス 301"/>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本市の職員数は、平成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年度の県費負担教職員の給与負担等の権限移譲（</a:t>
          </a:r>
          <a:r>
            <a:rPr kumimoji="1" lang="en-US" altLang="ja-JP" sz="1050">
              <a:latin typeface="ＭＳ Ｐゴシック" panose="020B0600070205080204" pitchFamily="50" charset="-128"/>
              <a:ea typeface="ＭＳ Ｐゴシック" panose="020B0600070205080204" pitchFamily="50" charset="-128"/>
            </a:rPr>
            <a:t>4,486</a:t>
          </a:r>
          <a:r>
            <a:rPr kumimoji="1" lang="ja-JP" altLang="en-US" sz="1050">
              <a:latin typeface="ＭＳ Ｐゴシック" panose="020B0600070205080204" pitchFamily="50" charset="-128"/>
              <a:ea typeface="ＭＳ Ｐゴシック" panose="020B0600070205080204" pitchFamily="50" charset="-128"/>
            </a:rPr>
            <a:t>人増）に伴い、平成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日現在で</a:t>
          </a:r>
          <a:r>
            <a:rPr kumimoji="1" lang="en-US" altLang="ja-JP" sz="1050">
              <a:latin typeface="ＭＳ Ｐゴシック" panose="020B0600070205080204" pitchFamily="50" charset="-128"/>
              <a:ea typeface="ＭＳ Ｐゴシック" panose="020B0600070205080204" pitchFamily="50" charset="-128"/>
            </a:rPr>
            <a:t>10,738</a:t>
          </a:r>
          <a:r>
            <a:rPr kumimoji="1" lang="ja-JP" altLang="en-US" sz="1050">
              <a:latin typeface="ＭＳ Ｐゴシック" panose="020B0600070205080204" pitchFamily="50" charset="-128"/>
              <a:ea typeface="ＭＳ Ｐゴシック" panose="020B0600070205080204" pitchFamily="50" charset="-128"/>
            </a:rPr>
            <a:t>人となっています。</a:t>
          </a:r>
        </a:p>
        <a:p>
          <a:r>
            <a:rPr kumimoji="1" lang="ja-JP" altLang="en-US" sz="1050">
              <a:latin typeface="ＭＳ Ｐゴシック" panose="020B0600070205080204" pitchFamily="50" charset="-128"/>
              <a:ea typeface="ＭＳ Ｐゴシック" panose="020B0600070205080204" pitchFamily="50" charset="-128"/>
            </a:rPr>
            <a:t>　今後も、北九州市行財政改革大綱に基づき、民営化や民間委託化、事務事業の見直し等に取り組み、簡素で効率的な組織体制・行政運営を図るとともに、職員の適正配置に努めます。</a:t>
          </a:r>
        </a:p>
      </xdr:txBody>
    </xdr:sp>
    <xdr:clientData/>
  </xdr:twoCellAnchor>
  <xdr:oneCellAnchor>
    <xdr:from>
      <xdr:col>61</xdr:col>
      <xdr:colOff>6350</xdr:colOff>
      <xdr:row>54</xdr:row>
      <xdr:rowOff>139700</xdr:rowOff>
    </xdr:from>
    <xdr:ext cx="349839" cy="225703"/>
    <xdr:sp macro="" textlink="">
      <xdr:nvSpPr>
        <xdr:cNvPr id="303" name="テキスト ボックス 302"/>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4" name="直線コネクタ 303"/>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5" name="テキスト ボックス 304"/>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6" name="直線コネクタ 305"/>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7" name="テキスト ボックス 306"/>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8" name="直線コネクタ 307"/>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9" name="テキスト ボックス 308"/>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10" name="直線コネクタ 309"/>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11" name="テキスト ボックス 310"/>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12" name="直線コネクタ 311"/>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13" name="テキスト ボックス 312"/>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63</xdr:row>
      <xdr:rowOff>92583</xdr:rowOff>
    </xdr:from>
    <xdr:to>
      <xdr:col>81</xdr:col>
      <xdr:colOff>44450</xdr:colOff>
      <xdr:row>67</xdr:row>
      <xdr:rowOff>96901</xdr:rowOff>
    </xdr:to>
    <xdr:cxnSp macro="">
      <xdr:nvCxnSpPr>
        <xdr:cNvPr id="317" name="直線コネクタ 316"/>
        <xdr:cNvCxnSpPr/>
      </xdr:nvCxnSpPr>
      <xdr:spPr>
        <a:xfrm flipV="1">
          <a:off x="17018000" y="10893933"/>
          <a:ext cx="0" cy="69011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68978</xdr:rowOff>
    </xdr:from>
    <xdr:ext cx="762000" cy="259045"/>
    <xdr:sp macro="" textlink="">
      <xdr:nvSpPr>
        <xdr:cNvPr id="318" name="定員管理の状況最小値テキスト"/>
        <xdr:cNvSpPr txBox="1"/>
      </xdr:nvSpPr>
      <xdr:spPr>
        <a:xfrm>
          <a:off x="17106900" y="1155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96901</xdr:rowOff>
    </xdr:from>
    <xdr:to>
      <xdr:col>81</xdr:col>
      <xdr:colOff>133350</xdr:colOff>
      <xdr:row>67</xdr:row>
      <xdr:rowOff>96901</xdr:rowOff>
    </xdr:to>
    <xdr:cxnSp macro="">
      <xdr:nvCxnSpPr>
        <xdr:cNvPr id="319" name="直線コネクタ 318"/>
        <xdr:cNvCxnSpPr/>
      </xdr:nvCxnSpPr>
      <xdr:spPr>
        <a:xfrm>
          <a:off x="16929100" y="11584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7510</xdr:rowOff>
    </xdr:from>
    <xdr:ext cx="762000" cy="259045"/>
    <xdr:sp macro="" textlink="">
      <xdr:nvSpPr>
        <xdr:cNvPr id="320" name="定員管理の状況最大値テキスト"/>
        <xdr:cNvSpPr txBox="1"/>
      </xdr:nvSpPr>
      <xdr:spPr>
        <a:xfrm>
          <a:off x="17106900" y="10637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63</xdr:row>
      <xdr:rowOff>92583</xdr:rowOff>
    </xdr:from>
    <xdr:to>
      <xdr:col>81</xdr:col>
      <xdr:colOff>133350</xdr:colOff>
      <xdr:row>63</xdr:row>
      <xdr:rowOff>92583</xdr:rowOff>
    </xdr:to>
    <xdr:cxnSp macro="">
      <xdr:nvCxnSpPr>
        <xdr:cNvPr id="321" name="直線コネクタ 320"/>
        <xdr:cNvCxnSpPr/>
      </xdr:nvCxnSpPr>
      <xdr:spPr>
        <a:xfrm>
          <a:off x="16929100" y="108939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159893</xdr:rowOff>
    </xdr:from>
    <xdr:to>
      <xdr:col>81</xdr:col>
      <xdr:colOff>44450</xdr:colOff>
      <xdr:row>66</xdr:row>
      <xdr:rowOff>2921</xdr:rowOff>
    </xdr:to>
    <xdr:cxnSp macro="">
      <xdr:nvCxnSpPr>
        <xdr:cNvPr id="322" name="直線コネクタ 321"/>
        <xdr:cNvCxnSpPr/>
      </xdr:nvCxnSpPr>
      <xdr:spPr>
        <a:xfrm>
          <a:off x="16179800" y="1130414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64</xdr:row>
      <xdr:rowOff>33926</xdr:rowOff>
    </xdr:from>
    <xdr:ext cx="762000" cy="259045"/>
    <xdr:sp macro="" textlink="">
      <xdr:nvSpPr>
        <xdr:cNvPr id="323" name="定員管理の状況平均値テキスト"/>
        <xdr:cNvSpPr txBox="1"/>
      </xdr:nvSpPr>
      <xdr:spPr>
        <a:xfrm>
          <a:off x="17106900" y="11006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17399</xdr:rowOff>
    </xdr:from>
    <xdr:to>
      <xdr:col>81</xdr:col>
      <xdr:colOff>95250</xdr:colOff>
      <xdr:row>65</xdr:row>
      <xdr:rowOff>118999</xdr:rowOff>
    </xdr:to>
    <xdr:sp macro="" textlink="">
      <xdr:nvSpPr>
        <xdr:cNvPr id="324" name="フローチャート: 判断 323"/>
        <xdr:cNvSpPr/>
      </xdr:nvSpPr>
      <xdr:spPr>
        <a:xfrm>
          <a:off x="16967200" y="11161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61722</xdr:rowOff>
    </xdr:from>
    <xdr:to>
      <xdr:col>77</xdr:col>
      <xdr:colOff>44450</xdr:colOff>
      <xdr:row>65</xdr:row>
      <xdr:rowOff>159893</xdr:rowOff>
    </xdr:to>
    <xdr:cxnSp macro="">
      <xdr:nvCxnSpPr>
        <xdr:cNvPr id="325" name="直線コネクタ 324"/>
        <xdr:cNvCxnSpPr/>
      </xdr:nvCxnSpPr>
      <xdr:spPr>
        <a:xfrm>
          <a:off x="15290800" y="10177272"/>
          <a:ext cx="889000" cy="112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65</xdr:row>
      <xdr:rowOff>22225</xdr:rowOff>
    </xdr:from>
    <xdr:to>
      <xdr:col>77</xdr:col>
      <xdr:colOff>95250</xdr:colOff>
      <xdr:row>65</xdr:row>
      <xdr:rowOff>123825</xdr:rowOff>
    </xdr:to>
    <xdr:sp macro="" textlink="">
      <xdr:nvSpPr>
        <xdr:cNvPr id="326" name="フローチャート: 判断 325"/>
        <xdr:cNvSpPr/>
      </xdr:nvSpPr>
      <xdr:spPr>
        <a:xfrm>
          <a:off x="16129000" y="1116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134002</xdr:rowOff>
    </xdr:from>
    <xdr:ext cx="736600" cy="259045"/>
    <xdr:sp macro="" textlink="">
      <xdr:nvSpPr>
        <xdr:cNvPr id="327" name="テキスト ボックス 326"/>
        <xdr:cNvSpPr txBox="1"/>
      </xdr:nvSpPr>
      <xdr:spPr>
        <a:xfrm>
          <a:off x="15798800" y="1093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61722</xdr:rowOff>
    </xdr:from>
    <xdr:to>
      <xdr:col>72</xdr:col>
      <xdr:colOff>203200</xdr:colOff>
      <xdr:row>59</xdr:row>
      <xdr:rowOff>61722</xdr:rowOff>
    </xdr:to>
    <xdr:cxnSp macro="">
      <xdr:nvCxnSpPr>
        <xdr:cNvPr id="328" name="直線コネクタ 327"/>
        <xdr:cNvCxnSpPr/>
      </xdr:nvCxnSpPr>
      <xdr:spPr>
        <a:xfrm>
          <a:off x="14401800" y="10177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35052</xdr:rowOff>
    </xdr:from>
    <xdr:to>
      <xdr:col>73</xdr:col>
      <xdr:colOff>44450</xdr:colOff>
      <xdr:row>59</xdr:row>
      <xdr:rowOff>136652</xdr:rowOff>
    </xdr:to>
    <xdr:sp macro="" textlink="">
      <xdr:nvSpPr>
        <xdr:cNvPr id="329" name="フローチャート: 判断 328"/>
        <xdr:cNvSpPr/>
      </xdr:nvSpPr>
      <xdr:spPr>
        <a:xfrm>
          <a:off x="15240000" y="101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121429</xdr:rowOff>
    </xdr:from>
    <xdr:ext cx="762000" cy="259045"/>
    <xdr:sp macro="" textlink="">
      <xdr:nvSpPr>
        <xdr:cNvPr id="330" name="テキスト ボックス 329"/>
        <xdr:cNvSpPr txBox="1"/>
      </xdr:nvSpPr>
      <xdr:spPr>
        <a:xfrm>
          <a:off x="14909800" y="10236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61722</xdr:rowOff>
    </xdr:from>
    <xdr:to>
      <xdr:col>68</xdr:col>
      <xdr:colOff>152400</xdr:colOff>
      <xdr:row>59</xdr:row>
      <xdr:rowOff>66548</xdr:rowOff>
    </xdr:to>
    <xdr:cxnSp macro="">
      <xdr:nvCxnSpPr>
        <xdr:cNvPr id="331" name="直線コネクタ 330"/>
        <xdr:cNvCxnSpPr/>
      </xdr:nvCxnSpPr>
      <xdr:spPr>
        <a:xfrm flipV="1">
          <a:off x="13512800" y="10177272"/>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37465</xdr:rowOff>
    </xdr:from>
    <xdr:to>
      <xdr:col>68</xdr:col>
      <xdr:colOff>203200</xdr:colOff>
      <xdr:row>59</xdr:row>
      <xdr:rowOff>139065</xdr:rowOff>
    </xdr:to>
    <xdr:sp macro="" textlink="">
      <xdr:nvSpPr>
        <xdr:cNvPr id="332" name="フローチャート: 判断 331"/>
        <xdr:cNvSpPr/>
      </xdr:nvSpPr>
      <xdr:spPr>
        <a:xfrm>
          <a:off x="14351000" y="1015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123842</xdr:rowOff>
    </xdr:from>
    <xdr:ext cx="762000" cy="259045"/>
    <xdr:sp macro="" textlink="">
      <xdr:nvSpPr>
        <xdr:cNvPr id="333" name="テキスト ボックス 332"/>
        <xdr:cNvSpPr txBox="1"/>
      </xdr:nvSpPr>
      <xdr:spPr>
        <a:xfrm>
          <a:off x="14020800" y="10239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47117</xdr:rowOff>
    </xdr:from>
    <xdr:to>
      <xdr:col>64</xdr:col>
      <xdr:colOff>152400</xdr:colOff>
      <xdr:row>59</xdr:row>
      <xdr:rowOff>148717</xdr:rowOff>
    </xdr:to>
    <xdr:sp macro="" textlink="">
      <xdr:nvSpPr>
        <xdr:cNvPr id="334" name="フローチャート: 判断 333"/>
        <xdr:cNvSpPr/>
      </xdr:nvSpPr>
      <xdr:spPr>
        <a:xfrm>
          <a:off x="13462000" y="10162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133494</xdr:rowOff>
    </xdr:from>
    <xdr:ext cx="762000" cy="259045"/>
    <xdr:sp macro="" textlink="">
      <xdr:nvSpPr>
        <xdr:cNvPr id="335" name="テキスト ボックス 334"/>
        <xdr:cNvSpPr txBox="1"/>
      </xdr:nvSpPr>
      <xdr:spPr>
        <a:xfrm>
          <a:off x="13131800" y="10249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123571</xdr:rowOff>
    </xdr:from>
    <xdr:to>
      <xdr:col>81</xdr:col>
      <xdr:colOff>95250</xdr:colOff>
      <xdr:row>66</xdr:row>
      <xdr:rowOff>53721</xdr:rowOff>
    </xdr:to>
    <xdr:sp macro="" textlink="">
      <xdr:nvSpPr>
        <xdr:cNvPr id="341" name="楕円 340"/>
        <xdr:cNvSpPr/>
      </xdr:nvSpPr>
      <xdr:spPr>
        <a:xfrm>
          <a:off x="16967200" y="1126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95648</xdr:rowOff>
    </xdr:from>
    <xdr:ext cx="762000" cy="259045"/>
    <xdr:sp macro="" textlink="">
      <xdr:nvSpPr>
        <xdr:cNvPr id="342" name="定員管理の状況該当値テキスト"/>
        <xdr:cNvSpPr txBox="1"/>
      </xdr:nvSpPr>
      <xdr:spPr>
        <a:xfrm>
          <a:off x="17106900" y="11239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109093</xdr:rowOff>
    </xdr:from>
    <xdr:to>
      <xdr:col>77</xdr:col>
      <xdr:colOff>95250</xdr:colOff>
      <xdr:row>66</xdr:row>
      <xdr:rowOff>39243</xdr:rowOff>
    </xdr:to>
    <xdr:sp macro="" textlink="">
      <xdr:nvSpPr>
        <xdr:cNvPr id="343" name="楕円 342"/>
        <xdr:cNvSpPr/>
      </xdr:nvSpPr>
      <xdr:spPr>
        <a:xfrm>
          <a:off x="16129000" y="11253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24020</xdr:rowOff>
    </xdr:from>
    <xdr:ext cx="736600" cy="259045"/>
    <xdr:sp macro="" textlink="">
      <xdr:nvSpPr>
        <xdr:cNvPr id="344" name="テキスト ボックス 343"/>
        <xdr:cNvSpPr txBox="1"/>
      </xdr:nvSpPr>
      <xdr:spPr>
        <a:xfrm>
          <a:off x="15798800" y="11339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10922</xdr:rowOff>
    </xdr:from>
    <xdr:to>
      <xdr:col>73</xdr:col>
      <xdr:colOff>44450</xdr:colOff>
      <xdr:row>59</xdr:row>
      <xdr:rowOff>112522</xdr:rowOff>
    </xdr:to>
    <xdr:sp macro="" textlink="">
      <xdr:nvSpPr>
        <xdr:cNvPr id="345" name="楕円 344"/>
        <xdr:cNvSpPr/>
      </xdr:nvSpPr>
      <xdr:spPr>
        <a:xfrm>
          <a:off x="15240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122699</xdr:rowOff>
    </xdr:from>
    <xdr:ext cx="762000" cy="259045"/>
    <xdr:sp macro="" textlink="">
      <xdr:nvSpPr>
        <xdr:cNvPr id="346" name="テキスト ボックス 345"/>
        <xdr:cNvSpPr txBox="1"/>
      </xdr:nvSpPr>
      <xdr:spPr>
        <a:xfrm>
          <a:off x="14909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10922</xdr:rowOff>
    </xdr:from>
    <xdr:to>
      <xdr:col>68</xdr:col>
      <xdr:colOff>203200</xdr:colOff>
      <xdr:row>59</xdr:row>
      <xdr:rowOff>112522</xdr:rowOff>
    </xdr:to>
    <xdr:sp macro="" textlink="">
      <xdr:nvSpPr>
        <xdr:cNvPr id="347" name="楕円 346"/>
        <xdr:cNvSpPr/>
      </xdr:nvSpPr>
      <xdr:spPr>
        <a:xfrm>
          <a:off x="14351000" y="101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122699</xdr:rowOff>
    </xdr:from>
    <xdr:ext cx="762000" cy="259045"/>
    <xdr:sp macro="" textlink="">
      <xdr:nvSpPr>
        <xdr:cNvPr id="348" name="テキスト ボックス 347"/>
        <xdr:cNvSpPr txBox="1"/>
      </xdr:nvSpPr>
      <xdr:spPr>
        <a:xfrm>
          <a:off x="14020800" y="9895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15748</xdr:rowOff>
    </xdr:from>
    <xdr:to>
      <xdr:col>64</xdr:col>
      <xdr:colOff>152400</xdr:colOff>
      <xdr:row>59</xdr:row>
      <xdr:rowOff>117348</xdr:rowOff>
    </xdr:to>
    <xdr:sp macro="" textlink="">
      <xdr:nvSpPr>
        <xdr:cNvPr id="349" name="楕円 348"/>
        <xdr:cNvSpPr/>
      </xdr:nvSpPr>
      <xdr:spPr>
        <a:xfrm>
          <a:off x="13462000" y="10131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127525</xdr:rowOff>
    </xdr:from>
    <xdr:ext cx="762000" cy="259045"/>
    <xdr:sp macro="" textlink="">
      <xdr:nvSpPr>
        <xdr:cNvPr id="350" name="テキスト ボックス 349"/>
        <xdr:cNvSpPr txBox="1"/>
      </xdr:nvSpPr>
      <xdr:spPr>
        <a:xfrm>
          <a:off x="13131800" y="990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実質公債費比率は、平成</a:t>
          </a:r>
          <a:r>
            <a:rPr kumimoji="1" lang="en-US" altLang="ja-JP" sz="1050">
              <a:latin typeface="ＭＳ Ｐゴシック" panose="020B0600070205080204" pitchFamily="50" charset="-128"/>
              <a:ea typeface="ＭＳ Ｐゴシック" panose="020B0600070205080204" pitchFamily="50" charset="-128"/>
            </a:rPr>
            <a:t>29</a:t>
          </a:r>
          <a:r>
            <a:rPr kumimoji="1" lang="ja-JP" altLang="en-US" sz="1050">
              <a:latin typeface="ＭＳ Ｐゴシック" panose="020B0600070205080204" pitchFamily="50" charset="-128"/>
              <a:ea typeface="ＭＳ Ｐゴシック" panose="020B0600070205080204" pitchFamily="50" charset="-128"/>
            </a:rPr>
            <a:t>年度は</a:t>
          </a:r>
          <a:r>
            <a:rPr kumimoji="1" lang="en-US" altLang="ja-JP" sz="1050">
              <a:latin typeface="ＭＳ Ｐゴシック" panose="020B0600070205080204" pitchFamily="50" charset="-128"/>
              <a:ea typeface="ＭＳ Ｐゴシック" panose="020B0600070205080204" pitchFamily="50" charset="-128"/>
            </a:rPr>
            <a:t>12.2</a:t>
          </a:r>
          <a:r>
            <a:rPr kumimoji="1" lang="ja-JP" altLang="en-US" sz="1050">
              <a:latin typeface="ＭＳ Ｐゴシック" panose="020B0600070205080204" pitchFamily="50" charset="-128"/>
              <a:ea typeface="ＭＳ Ｐゴシック" panose="020B0600070205080204" pitchFamily="50" charset="-128"/>
            </a:rPr>
            <a:t>％となっています。</a:t>
          </a:r>
        </a:p>
        <a:p>
          <a:r>
            <a:rPr kumimoji="1" lang="ja-JP" altLang="en-US" sz="1050">
              <a:latin typeface="ＭＳ Ｐゴシック" panose="020B0600070205080204" pitchFamily="50" charset="-128"/>
              <a:ea typeface="ＭＳ Ｐゴシック" panose="020B0600070205080204" pitchFamily="50" charset="-128"/>
            </a:rPr>
            <a:t>　県費負担教職員の給与負担等の権限移譲に伴い標準財政規模が増加したことなどにより、前年度</a:t>
          </a:r>
          <a:r>
            <a:rPr kumimoji="1" lang="en-US" altLang="ja-JP" sz="1050">
              <a:latin typeface="ＭＳ Ｐゴシック" panose="020B0600070205080204" pitchFamily="50" charset="-128"/>
              <a:ea typeface="ＭＳ Ｐゴシック" panose="020B0600070205080204" pitchFamily="50" charset="-128"/>
            </a:rPr>
            <a:t>1.5</a:t>
          </a:r>
          <a:r>
            <a:rPr kumimoji="1" lang="ja-JP" altLang="en-US" sz="1050">
              <a:latin typeface="ＭＳ Ｐゴシック" panose="020B0600070205080204" pitchFamily="50" charset="-128"/>
              <a:ea typeface="ＭＳ Ｐゴシック" panose="020B0600070205080204" pitchFamily="50" charset="-128"/>
            </a:rPr>
            <a:t>ポイント減少の</a:t>
          </a:r>
          <a:r>
            <a:rPr kumimoji="1" lang="en-US" altLang="ja-JP" sz="1050">
              <a:latin typeface="ＭＳ Ｐゴシック" panose="020B0600070205080204" pitchFamily="50" charset="-128"/>
              <a:ea typeface="ＭＳ Ｐゴシック" panose="020B0600070205080204" pitchFamily="50" charset="-128"/>
            </a:rPr>
            <a:t>12.2</a:t>
          </a:r>
          <a:r>
            <a:rPr kumimoji="1" lang="ja-JP" altLang="en-US" sz="1050">
              <a:latin typeface="ＭＳ Ｐゴシック" panose="020B0600070205080204" pitchFamily="50" charset="-128"/>
              <a:ea typeface="ＭＳ Ｐゴシック" panose="020B0600070205080204" pitchFamily="50" charset="-128"/>
            </a:rPr>
            <a:t>％となりました。</a:t>
          </a:r>
        </a:p>
        <a:p>
          <a:r>
            <a:rPr kumimoji="1" lang="ja-JP" altLang="en-US" sz="105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80" name="テキスト ボックス 379"/>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8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99483</xdr:rowOff>
    </xdr:from>
    <xdr:to>
      <xdr:col>81</xdr:col>
      <xdr:colOff>44450</xdr:colOff>
      <xdr:row>44</xdr:row>
      <xdr:rowOff>50195</xdr:rowOff>
    </xdr:to>
    <xdr:cxnSp macro="">
      <xdr:nvCxnSpPr>
        <xdr:cNvPr id="382" name="直線コネクタ 381"/>
        <xdr:cNvCxnSpPr/>
      </xdr:nvCxnSpPr>
      <xdr:spPr>
        <a:xfrm flipV="1">
          <a:off x="17018000" y="6100233"/>
          <a:ext cx="0" cy="1493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22272</xdr:rowOff>
    </xdr:from>
    <xdr:ext cx="762000" cy="259045"/>
    <xdr:sp macro="" textlink="">
      <xdr:nvSpPr>
        <xdr:cNvPr id="383" name="公債費負担の状況最小値テキスト"/>
        <xdr:cNvSpPr txBox="1"/>
      </xdr:nvSpPr>
      <xdr:spPr>
        <a:xfrm>
          <a:off x="17106900" y="7566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50195</xdr:rowOff>
    </xdr:from>
    <xdr:to>
      <xdr:col>81</xdr:col>
      <xdr:colOff>133350</xdr:colOff>
      <xdr:row>44</xdr:row>
      <xdr:rowOff>50195</xdr:rowOff>
    </xdr:to>
    <xdr:cxnSp macro="">
      <xdr:nvCxnSpPr>
        <xdr:cNvPr id="384" name="直線コネクタ 383"/>
        <xdr:cNvCxnSpPr/>
      </xdr:nvCxnSpPr>
      <xdr:spPr>
        <a:xfrm>
          <a:off x="16929100" y="75939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14410</xdr:rowOff>
    </xdr:from>
    <xdr:ext cx="762000" cy="259045"/>
    <xdr:sp macro="" textlink="">
      <xdr:nvSpPr>
        <xdr:cNvPr id="385" name="公債費負担の状況最大値テキスト"/>
        <xdr:cNvSpPr txBox="1"/>
      </xdr:nvSpPr>
      <xdr:spPr>
        <a:xfrm>
          <a:off x="17106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99483</xdr:rowOff>
    </xdr:from>
    <xdr:to>
      <xdr:col>81</xdr:col>
      <xdr:colOff>133350</xdr:colOff>
      <xdr:row>35</xdr:row>
      <xdr:rowOff>99483</xdr:rowOff>
    </xdr:to>
    <xdr:cxnSp macro="">
      <xdr:nvCxnSpPr>
        <xdr:cNvPr id="386" name="直線コネクタ 385"/>
        <xdr:cNvCxnSpPr/>
      </xdr:nvCxnSpPr>
      <xdr:spPr>
        <a:xfrm>
          <a:off x="16929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150888</xdr:rowOff>
    </xdr:from>
    <xdr:to>
      <xdr:col>81</xdr:col>
      <xdr:colOff>44450</xdr:colOff>
      <xdr:row>42</xdr:row>
      <xdr:rowOff>151795</xdr:rowOff>
    </xdr:to>
    <xdr:cxnSp macro="">
      <xdr:nvCxnSpPr>
        <xdr:cNvPr id="387" name="直線コネクタ 386"/>
        <xdr:cNvCxnSpPr/>
      </xdr:nvCxnSpPr>
      <xdr:spPr>
        <a:xfrm flipV="1">
          <a:off x="16179800" y="7180338"/>
          <a:ext cx="8382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91820</xdr:rowOff>
    </xdr:from>
    <xdr:ext cx="762000" cy="259045"/>
    <xdr:sp macro="" textlink="">
      <xdr:nvSpPr>
        <xdr:cNvPr id="388" name="公債費負担の状況平均値テキスト"/>
        <xdr:cNvSpPr txBox="1"/>
      </xdr:nvSpPr>
      <xdr:spPr>
        <a:xfrm>
          <a:off x="17106900" y="6606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75293</xdr:rowOff>
    </xdr:from>
    <xdr:to>
      <xdr:col>81</xdr:col>
      <xdr:colOff>95250</xdr:colOff>
      <xdr:row>40</xdr:row>
      <xdr:rowOff>5443</xdr:rowOff>
    </xdr:to>
    <xdr:sp macro="" textlink="">
      <xdr:nvSpPr>
        <xdr:cNvPr id="389" name="フローチャート: 判断 388"/>
        <xdr:cNvSpPr/>
      </xdr:nvSpPr>
      <xdr:spPr>
        <a:xfrm>
          <a:off x="16967200" y="676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25400</xdr:rowOff>
    </xdr:from>
    <xdr:to>
      <xdr:col>77</xdr:col>
      <xdr:colOff>44450</xdr:colOff>
      <xdr:row>42</xdr:row>
      <xdr:rowOff>151795</xdr:rowOff>
    </xdr:to>
    <xdr:cxnSp macro="">
      <xdr:nvCxnSpPr>
        <xdr:cNvPr id="390" name="直線コネクタ 389"/>
        <xdr:cNvCxnSpPr/>
      </xdr:nvCxnSpPr>
      <xdr:spPr>
        <a:xfrm>
          <a:off x="15290800" y="7226300"/>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91" name="フローチャート: 判断 390"/>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2" name="テキスト ボックス 391"/>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104926</xdr:rowOff>
    </xdr:from>
    <xdr:to>
      <xdr:col>72</xdr:col>
      <xdr:colOff>203200</xdr:colOff>
      <xdr:row>42</xdr:row>
      <xdr:rowOff>25400</xdr:rowOff>
    </xdr:to>
    <xdr:cxnSp macro="">
      <xdr:nvCxnSpPr>
        <xdr:cNvPr id="393" name="直線コネクタ 392"/>
        <xdr:cNvCxnSpPr/>
      </xdr:nvCxnSpPr>
      <xdr:spPr>
        <a:xfrm>
          <a:off x="14401800" y="7134376"/>
          <a:ext cx="889000" cy="91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122162</xdr:rowOff>
    </xdr:from>
    <xdr:to>
      <xdr:col>73</xdr:col>
      <xdr:colOff>44450</xdr:colOff>
      <xdr:row>41</xdr:row>
      <xdr:rowOff>52312</xdr:rowOff>
    </xdr:to>
    <xdr:sp macro="" textlink="">
      <xdr:nvSpPr>
        <xdr:cNvPr id="394" name="フローチャート: 判断 393"/>
        <xdr:cNvSpPr/>
      </xdr:nvSpPr>
      <xdr:spPr>
        <a:xfrm>
          <a:off x="15240000" y="698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62489</xdr:rowOff>
    </xdr:from>
    <xdr:ext cx="762000" cy="259045"/>
    <xdr:sp macro="" textlink="">
      <xdr:nvSpPr>
        <xdr:cNvPr id="395" name="テキスト ボックス 394"/>
        <xdr:cNvSpPr txBox="1"/>
      </xdr:nvSpPr>
      <xdr:spPr>
        <a:xfrm>
          <a:off x="14909800" y="67490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127000</xdr:rowOff>
    </xdr:from>
    <xdr:to>
      <xdr:col>68</xdr:col>
      <xdr:colOff>152400</xdr:colOff>
      <xdr:row>41</xdr:row>
      <xdr:rowOff>104926</xdr:rowOff>
    </xdr:to>
    <xdr:cxnSp macro="">
      <xdr:nvCxnSpPr>
        <xdr:cNvPr id="396" name="直線コネクタ 395"/>
        <xdr:cNvCxnSpPr/>
      </xdr:nvCxnSpPr>
      <xdr:spPr>
        <a:xfrm>
          <a:off x="13512800" y="6985000"/>
          <a:ext cx="8890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156633</xdr:rowOff>
    </xdr:from>
    <xdr:to>
      <xdr:col>68</xdr:col>
      <xdr:colOff>203200</xdr:colOff>
      <xdr:row>41</xdr:row>
      <xdr:rowOff>86783</xdr:rowOff>
    </xdr:to>
    <xdr:sp macro="" textlink="">
      <xdr:nvSpPr>
        <xdr:cNvPr id="397" name="フローチャート: 判断 396"/>
        <xdr:cNvSpPr/>
      </xdr:nvSpPr>
      <xdr:spPr>
        <a:xfrm>
          <a:off x="14351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96960</xdr:rowOff>
    </xdr:from>
    <xdr:ext cx="762000" cy="259045"/>
    <xdr:sp macro="" textlink="">
      <xdr:nvSpPr>
        <xdr:cNvPr id="398" name="テキスト ボックス 397"/>
        <xdr:cNvSpPr txBox="1"/>
      </xdr:nvSpPr>
      <xdr:spPr>
        <a:xfrm>
          <a:off x="14020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156633</xdr:rowOff>
    </xdr:from>
    <xdr:to>
      <xdr:col>64</xdr:col>
      <xdr:colOff>152400</xdr:colOff>
      <xdr:row>41</xdr:row>
      <xdr:rowOff>86783</xdr:rowOff>
    </xdr:to>
    <xdr:sp macro="" textlink="">
      <xdr:nvSpPr>
        <xdr:cNvPr id="399" name="フローチャート: 判断 398"/>
        <xdr:cNvSpPr/>
      </xdr:nvSpPr>
      <xdr:spPr>
        <a:xfrm>
          <a:off x="13462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71560</xdr:rowOff>
    </xdr:from>
    <xdr:ext cx="762000" cy="259045"/>
    <xdr:sp macro="" textlink="">
      <xdr:nvSpPr>
        <xdr:cNvPr id="400" name="テキスト ボックス 399"/>
        <xdr:cNvSpPr txBox="1"/>
      </xdr:nvSpPr>
      <xdr:spPr>
        <a:xfrm>
          <a:off x="13131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401" name="テキスト ボックス 40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2" name="テキスト ボックス 40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3" name="テキスト ボックス 40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4" name="テキスト ボックス 40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5" name="テキスト ボックス 40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100088</xdr:rowOff>
    </xdr:from>
    <xdr:to>
      <xdr:col>81</xdr:col>
      <xdr:colOff>95250</xdr:colOff>
      <xdr:row>42</xdr:row>
      <xdr:rowOff>30238</xdr:rowOff>
    </xdr:to>
    <xdr:sp macro="" textlink="">
      <xdr:nvSpPr>
        <xdr:cNvPr id="406" name="楕円 405"/>
        <xdr:cNvSpPr/>
      </xdr:nvSpPr>
      <xdr:spPr>
        <a:xfrm>
          <a:off x="16967200" y="7129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72165</xdr:rowOff>
    </xdr:from>
    <xdr:ext cx="762000" cy="259045"/>
    <xdr:sp macro="" textlink="">
      <xdr:nvSpPr>
        <xdr:cNvPr id="407" name="公債費負担の状況該当値テキスト"/>
        <xdr:cNvSpPr txBox="1"/>
      </xdr:nvSpPr>
      <xdr:spPr>
        <a:xfrm>
          <a:off x="17106900" y="710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100995</xdr:rowOff>
    </xdr:from>
    <xdr:to>
      <xdr:col>77</xdr:col>
      <xdr:colOff>95250</xdr:colOff>
      <xdr:row>43</xdr:row>
      <xdr:rowOff>31145</xdr:rowOff>
    </xdr:to>
    <xdr:sp macro="" textlink="">
      <xdr:nvSpPr>
        <xdr:cNvPr id="408" name="楕円 407"/>
        <xdr:cNvSpPr/>
      </xdr:nvSpPr>
      <xdr:spPr>
        <a:xfrm>
          <a:off x="16129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15922</xdr:rowOff>
    </xdr:from>
    <xdr:ext cx="736600" cy="259045"/>
    <xdr:sp macro="" textlink="">
      <xdr:nvSpPr>
        <xdr:cNvPr id="409" name="テキスト ボックス 408"/>
        <xdr:cNvSpPr txBox="1"/>
      </xdr:nvSpPr>
      <xdr:spPr>
        <a:xfrm>
          <a:off x="15798800" y="738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146050</xdr:rowOff>
    </xdr:from>
    <xdr:to>
      <xdr:col>73</xdr:col>
      <xdr:colOff>44450</xdr:colOff>
      <xdr:row>42</xdr:row>
      <xdr:rowOff>76200</xdr:rowOff>
    </xdr:to>
    <xdr:sp macro="" textlink="">
      <xdr:nvSpPr>
        <xdr:cNvPr id="410" name="楕円 409"/>
        <xdr:cNvSpPr/>
      </xdr:nvSpPr>
      <xdr:spPr>
        <a:xfrm>
          <a:off x="15240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60977</xdr:rowOff>
    </xdr:from>
    <xdr:ext cx="762000" cy="259045"/>
    <xdr:sp macro="" textlink="">
      <xdr:nvSpPr>
        <xdr:cNvPr id="411" name="テキスト ボックス 410"/>
        <xdr:cNvSpPr txBox="1"/>
      </xdr:nvSpPr>
      <xdr:spPr>
        <a:xfrm>
          <a:off x="14909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54126</xdr:rowOff>
    </xdr:from>
    <xdr:to>
      <xdr:col>68</xdr:col>
      <xdr:colOff>203200</xdr:colOff>
      <xdr:row>41</xdr:row>
      <xdr:rowOff>155726</xdr:rowOff>
    </xdr:to>
    <xdr:sp macro="" textlink="">
      <xdr:nvSpPr>
        <xdr:cNvPr id="412" name="楕円 411"/>
        <xdr:cNvSpPr/>
      </xdr:nvSpPr>
      <xdr:spPr>
        <a:xfrm>
          <a:off x="14351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140503</xdr:rowOff>
    </xdr:from>
    <xdr:ext cx="762000" cy="259045"/>
    <xdr:sp macro="" textlink="">
      <xdr:nvSpPr>
        <xdr:cNvPr id="413" name="テキスト ボックス 412"/>
        <xdr:cNvSpPr txBox="1"/>
      </xdr:nvSpPr>
      <xdr:spPr>
        <a:xfrm>
          <a:off x="14020800" y="716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414" name="楕円 413"/>
        <xdr:cNvSpPr/>
      </xdr:nvSpPr>
      <xdr:spPr>
        <a:xfrm>
          <a:off x="13462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16527</xdr:rowOff>
    </xdr:from>
    <xdr:ext cx="762000" cy="259045"/>
    <xdr:sp macro="" textlink="">
      <xdr:nvSpPr>
        <xdr:cNvPr id="415" name="テキスト ボックス 414"/>
        <xdr:cNvSpPr txBox="1"/>
      </xdr:nvSpPr>
      <xdr:spPr>
        <a:xfrm>
          <a:off x="13131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6" name="正方形/長方形 41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7" name="テキスト ボックス 41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8" name="テキスト ボックス 41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9" name="正方形/長方形 41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20" name="正方形/長方形 41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21" name="正方形/長方形 42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2" name="正方形/長方形 42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3" name="正方形/長方形 42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4" name="正方形/長方形 42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5" name="正方形/長方形 42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6" name="正方形/長方形 42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7" name="正方形/長方形 42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8" name="テキスト ボックス 42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将来負担比率は、他の類似団体は近年減少傾向にある一方、本市は増加傾向にありました。</a:t>
          </a:r>
        </a:p>
        <a:p>
          <a:r>
            <a:rPr kumimoji="1" lang="ja-JP" altLang="en-US" sz="1000">
              <a:latin typeface="ＭＳ Ｐゴシック" panose="020B0600070205080204" pitchFamily="50" charset="-128"/>
              <a:ea typeface="ＭＳ Ｐゴシック" panose="020B0600070205080204" pitchFamily="50" charset="-128"/>
            </a:rPr>
            <a:t>　その原因の一つとして、平成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年度は第三セクター等改革推進債の活用に伴う地方債の現在高が増加したことなどにより、前年度</a:t>
          </a:r>
          <a:r>
            <a:rPr kumimoji="1" lang="en-US" altLang="ja-JP" sz="1000">
              <a:latin typeface="ＭＳ Ｐゴシック" panose="020B0600070205080204" pitchFamily="50" charset="-128"/>
              <a:ea typeface="ＭＳ Ｐゴシック" panose="020B0600070205080204" pitchFamily="50" charset="-128"/>
            </a:rPr>
            <a:t>14.0</a:t>
          </a:r>
          <a:r>
            <a:rPr kumimoji="1" lang="ja-JP" altLang="en-US" sz="1000">
              <a:latin typeface="ＭＳ Ｐゴシック" panose="020B0600070205080204" pitchFamily="50" charset="-128"/>
              <a:ea typeface="ＭＳ Ｐゴシック" panose="020B0600070205080204" pitchFamily="50" charset="-128"/>
            </a:rPr>
            <a:t>ポイント増加し</a:t>
          </a:r>
          <a:r>
            <a:rPr kumimoji="1" lang="en-US" altLang="ja-JP" sz="1000">
              <a:latin typeface="ＭＳ Ｐゴシック" panose="020B0600070205080204" pitchFamily="50" charset="-128"/>
              <a:ea typeface="ＭＳ Ｐゴシック" panose="020B0600070205080204" pitchFamily="50" charset="-128"/>
            </a:rPr>
            <a:t>188.3</a:t>
          </a:r>
          <a:r>
            <a:rPr kumimoji="1" lang="ja-JP" altLang="en-US" sz="1000">
              <a:latin typeface="ＭＳ Ｐゴシック" panose="020B0600070205080204" pitchFamily="50" charset="-128"/>
              <a:ea typeface="ＭＳ Ｐゴシック" panose="020B0600070205080204" pitchFamily="50" charset="-128"/>
            </a:rPr>
            <a:t>％となったことが挙げられます。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年度は、公共事業等に係る地方債残高が減ったことなどにより、前年度</a:t>
          </a:r>
          <a:r>
            <a:rPr kumimoji="1" lang="en-US" altLang="ja-JP" sz="1000">
              <a:latin typeface="ＭＳ Ｐゴシック" panose="020B0600070205080204" pitchFamily="50" charset="-128"/>
              <a:ea typeface="ＭＳ Ｐゴシック" panose="020B0600070205080204" pitchFamily="50" charset="-128"/>
            </a:rPr>
            <a:t>0.4</a:t>
          </a:r>
          <a:r>
            <a:rPr kumimoji="1" lang="ja-JP" altLang="en-US" sz="1000">
              <a:latin typeface="ＭＳ Ｐゴシック" panose="020B0600070205080204" pitchFamily="50" charset="-128"/>
              <a:ea typeface="ＭＳ Ｐゴシック" panose="020B0600070205080204" pitchFamily="50" charset="-128"/>
            </a:rPr>
            <a:t>ポイント減少し</a:t>
          </a:r>
          <a:r>
            <a:rPr kumimoji="1" lang="en-US" altLang="ja-JP" sz="1000">
              <a:latin typeface="ＭＳ Ｐゴシック" panose="020B0600070205080204" pitchFamily="50" charset="-128"/>
              <a:ea typeface="ＭＳ Ｐゴシック" panose="020B0600070205080204" pitchFamily="50" charset="-128"/>
            </a:rPr>
            <a:t>187.9</a:t>
          </a:r>
          <a:r>
            <a:rPr kumimoji="1" lang="ja-JP" altLang="en-US" sz="1000">
              <a:latin typeface="ＭＳ Ｐゴシック" panose="020B0600070205080204" pitchFamily="50" charset="-128"/>
              <a:ea typeface="ＭＳ Ｐゴシック" panose="020B0600070205080204" pitchFamily="50" charset="-128"/>
            </a:rPr>
            <a:t>％となり、平成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年度は、県費負担教職員の給与負担等の権限移譲に伴い、標準財政規模が増加したことなどにより、さらに</a:t>
          </a:r>
          <a:r>
            <a:rPr kumimoji="1" lang="en-US" altLang="ja-JP" sz="1000">
              <a:latin typeface="ＭＳ Ｐゴシック" panose="020B0600070205080204" pitchFamily="50" charset="-128"/>
              <a:ea typeface="ＭＳ Ｐゴシック" panose="020B0600070205080204" pitchFamily="50" charset="-128"/>
            </a:rPr>
            <a:t>12.3</a:t>
          </a:r>
          <a:r>
            <a:rPr kumimoji="1" lang="ja-JP" altLang="en-US" sz="1000">
              <a:latin typeface="ＭＳ Ｐゴシック" panose="020B0600070205080204" pitchFamily="50" charset="-128"/>
              <a:ea typeface="ＭＳ Ｐゴシック" panose="020B0600070205080204" pitchFamily="50" charset="-128"/>
            </a:rPr>
            <a:t>ポイント減少し、</a:t>
          </a:r>
          <a:r>
            <a:rPr kumimoji="1" lang="en-US" altLang="ja-JP" sz="1000">
              <a:latin typeface="ＭＳ Ｐゴシック" panose="020B0600070205080204" pitchFamily="50" charset="-128"/>
              <a:ea typeface="ＭＳ Ｐゴシック" panose="020B0600070205080204" pitchFamily="50" charset="-128"/>
            </a:rPr>
            <a:t>175.6</a:t>
          </a:r>
          <a:r>
            <a:rPr kumimoji="1" lang="ja-JP" altLang="en-US" sz="1000">
              <a:latin typeface="ＭＳ Ｐゴシック" panose="020B0600070205080204" pitchFamily="50" charset="-128"/>
              <a:ea typeface="ＭＳ Ｐゴシック" panose="020B0600070205080204" pitchFamily="50" charset="-128"/>
            </a:rPr>
            <a:t>％となっています。</a:t>
          </a:r>
        </a:p>
        <a:p>
          <a:r>
            <a:rPr kumimoji="1" lang="ja-JP" altLang="en-US" sz="1000">
              <a:latin typeface="ＭＳ Ｐゴシック" panose="020B0600070205080204" pitchFamily="50" charset="-128"/>
              <a:ea typeface="ＭＳ Ｐゴシック" panose="020B0600070205080204" pitchFamily="50" charset="-128"/>
            </a:rPr>
            <a:t>　今後については、将来負担額の大半を地方債の残高が占めることから、地方債の活用にあたり、事業の熟度や重要性を吟味した上で、施策の選択と集中により適正な市債管理に努めます。</a:t>
          </a:r>
        </a:p>
        <a:p>
          <a:endParaRPr kumimoji="1" lang="ja-JP" altLang="en-US" sz="105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9" name="テキスト ボックス 42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30" name="直線コネクタ 42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31" name="テキスト ボックス 43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2" name="直線コネクタ 431"/>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3" name="テキスト ボックス 432"/>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4" name="直線コネクタ 433"/>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5" name="テキスト ボックス 434"/>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6" name="直線コネクタ 435"/>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7" name="テキスト ボックス 436"/>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8" name="直線コネクタ 437"/>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9" name="テキスト ボックス 438"/>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40" name="直線コネクタ 439"/>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41" name="テキスト ボックス 440"/>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2" name="直線コネクタ 441"/>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3"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32766</xdr:rowOff>
    </xdr:to>
    <xdr:cxnSp macro="">
      <xdr:nvCxnSpPr>
        <xdr:cNvPr id="444" name="直線コネクタ 443"/>
        <xdr:cNvCxnSpPr/>
      </xdr:nvCxnSpPr>
      <xdr:spPr>
        <a:xfrm flipV="1">
          <a:off x="17018000" y="2370667"/>
          <a:ext cx="0" cy="160544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4843</xdr:rowOff>
    </xdr:from>
    <xdr:ext cx="762000" cy="259045"/>
    <xdr:sp macro="" textlink="">
      <xdr:nvSpPr>
        <xdr:cNvPr id="445" name="将来負担の状況最小値テキスト"/>
        <xdr:cNvSpPr txBox="1"/>
      </xdr:nvSpPr>
      <xdr:spPr>
        <a:xfrm>
          <a:off x="17106900" y="394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32766</xdr:rowOff>
    </xdr:from>
    <xdr:to>
      <xdr:col>81</xdr:col>
      <xdr:colOff>133350</xdr:colOff>
      <xdr:row>23</xdr:row>
      <xdr:rowOff>32766</xdr:rowOff>
    </xdr:to>
    <xdr:cxnSp macro="">
      <xdr:nvCxnSpPr>
        <xdr:cNvPr id="446" name="直線コネクタ 445"/>
        <xdr:cNvCxnSpPr/>
      </xdr:nvCxnSpPr>
      <xdr:spPr>
        <a:xfrm>
          <a:off x="16929100" y="397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7"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8" name="直線コネクタ 447"/>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22</xdr:row>
      <xdr:rowOff>11176</xdr:rowOff>
    </xdr:from>
    <xdr:to>
      <xdr:col>81</xdr:col>
      <xdr:colOff>44450</xdr:colOff>
      <xdr:row>22</xdr:row>
      <xdr:rowOff>110109</xdr:rowOff>
    </xdr:to>
    <xdr:cxnSp macro="">
      <xdr:nvCxnSpPr>
        <xdr:cNvPr id="449" name="直線コネクタ 448"/>
        <xdr:cNvCxnSpPr/>
      </xdr:nvCxnSpPr>
      <xdr:spPr>
        <a:xfrm flipV="1">
          <a:off x="16179800" y="3783076"/>
          <a:ext cx="838200" cy="98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17</xdr:row>
      <xdr:rowOff>102887</xdr:rowOff>
    </xdr:from>
    <xdr:ext cx="762000" cy="259045"/>
    <xdr:sp macro="" textlink="">
      <xdr:nvSpPr>
        <xdr:cNvPr id="450" name="将来負担の状況平均値テキスト"/>
        <xdr:cNvSpPr txBox="1"/>
      </xdr:nvSpPr>
      <xdr:spPr>
        <a:xfrm>
          <a:off x="17106900" y="3017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86360</xdr:rowOff>
    </xdr:from>
    <xdr:to>
      <xdr:col>81</xdr:col>
      <xdr:colOff>95250</xdr:colOff>
      <xdr:row>19</xdr:row>
      <xdr:rowOff>16510</xdr:rowOff>
    </xdr:to>
    <xdr:sp macro="" textlink="">
      <xdr:nvSpPr>
        <xdr:cNvPr id="451" name="フローチャート: 判断 450"/>
        <xdr:cNvSpPr/>
      </xdr:nvSpPr>
      <xdr:spPr>
        <a:xfrm>
          <a:off x="16967200" y="317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22</xdr:row>
      <xdr:rowOff>110109</xdr:rowOff>
    </xdr:from>
    <xdr:to>
      <xdr:col>77</xdr:col>
      <xdr:colOff>44450</xdr:colOff>
      <xdr:row>22</xdr:row>
      <xdr:rowOff>113326</xdr:rowOff>
    </xdr:to>
    <xdr:cxnSp macro="">
      <xdr:nvCxnSpPr>
        <xdr:cNvPr id="452" name="直線コネクタ 451"/>
        <xdr:cNvCxnSpPr/>
      </xdr:nvCxnSpPr>
      <xdr:spPr>
        <a:xfrm flipV="1">
          <a:off x="15290800" y="3882009"/>
          <a:ext cx="889000" cy="3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164380</xdr:rowOff>
    </xdr:from>
    <xdr:to>
      <xdr:col>77</xdr:col>
      <xdr:colOff>95250</xdr:colOff>
      <xdr:row>19</xdr:row>
      <xdr:rowOff>94530</xdr:rowOff>
    </xdr:to>
    <xdr:sp macro="" textlink="">
      <xdr:nvSpPr>
        <xdr:cNvPr id="453" name="フローチャート: 判断 452"/>
        <xdr:cNvSpPr/>
      </xdr:nvSpPr>
      <xdr:spPr>
        <a:xfrm>
          <a:off x="16129000" y="325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104707</xdr:rowOff>
    </xdr:from>
    <xdr:ext cx="736600" cy="259045"/>
    <xdr:sp macro="" textlink="">
      <xdr:nvSpPr>
        <xdr:cNvPr id="454" name="テキスト ボックス 453"/>
        <xdr:cNvSpPr txBox="1"/>
      </xdr:nvSpPr>
      <xdr:spPr>
        <a:xfrm>
          <a:off x="15798800" y="3019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22</xdr:row>
      <xdr:rowOff>720</xdr:rowOff>
    </xdr:from>
    <xdr:to>
      <xdr:col>72</xdr:col>
      <xdr:colOff>203200</xdr:colOff>
      <xdr:row>22</xdr:row>
      <xdr:rowOff>113326</xdr:rowOff>
    </xdr:to>
    <xdr:cxnSp macro="">
      <xdr:nvCxnSpPr>
        <xdr:cNvPr id="455" name="直線コネクタ 454"/>
        <xdr:cNvCxnSpPr/>
      </xdr:nvCxnSpPr>
      <xdr:spPr>
        <a:xfrm>
          <a:off x="14401800" y="3772620"/>
          <a:ext cx="889000" cy="112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19</xdr:row>
      <xdr:rowOff>61299</xdr:rowOff>
    </xdr:from>
    <xdr:to>
      <xdr:col>73</xdr:col>
      <xdr:colOff>44450</xdr:colOff>
      <xdr:row>19</xdr:row>
      <xdr:rowOff>162899</xdr:rowOff>
    </xdr:to>
    <xdr:sp macro="" textlink="">
      <xdr:nvSpPr>
        <xdr:cNvPr id="456" name="フローチャート: 判断 455"/>
        <xdr:cNvSpPr/>
      </xdr:nvSpPr>
      <xdr:spPr>
        <a:xfrm>
          <a:off x="15240000" y="3318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1626</xdr:rowOff>
    </xdr:from>
    <xdr:ext cx="762000" cy="259045"/>
    <xdr:sp macro="" textlink="">
      <xdr:nvSpPr>
        <xdr:cNvPr id="457" name="テキスト ボックス 456"/>
        <xdr:cNvSpPr txBox="1"/>
      </xdr:nvSpPr>
      <xdr:spPr>
        <a:xfrm>
          <a:off x="14909800" y="3087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21</xdr:row>
      <xdr:rowOff>131953</xdr:rowOff>
    </xdr:from>
    <xdr:to>
      <xdr:col>68</xdr:col>
      <xdr:colOff>152400</xdr:colOff>
      <xdr:row>22</xdr:row>
      <xdr:rowOff>720</xdr:rowOff>
    </xdr:to>
    <xdr:cxnSp macro="">
      <xdr:nvCxnSpPr>
        <xdr:cNvPr id="458" name="直線コネクタ 457"/>
        <xdr:cNvCxnSpPr/>
      </xdr:nvCxnSpPr>
      <xdr:spPr>
        <a:xfrm>
          <a:off x="13512800" y="373240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19</xdr:row>
      <xdr:rowOff>127254</xdr:rowOff>
    </xdr:from>
    <xdr:to>
      <xdr:col>68</xdr:col>
      <xdr:colOff>203200</xdr:colOff>
      <xdr:row>20</xdr:row>
      <xdr:rowOff>57404</xdr:rowOff>
    </xdr:to>
    <xdr:sp macro="" textlink="">
      <xdr:nvSpPr>
        <xdr:cNvPr id="459" name="フローチャート: 判断 458"/>
        <xdr:cNvSpPr/>
      </xdr:nvSpPr>
      <xdr:spPr>
        <a:xfrm>
          <a:off x="14351000" y="3384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67581</xdr:rowOff>
    </xdr:from>
    <xdr:ext cx="762000" cy="259045"/>
    <xdr:sp macro="" textlink="">
      <xdr:nvSpPr>
        <xdr:cNvPr id="460" name="テキスト ボックス 459"/>
        <xdr:cNvSpPr txBox="1"/>
      </xdr:nvSpPr>
      <xdr:spPr>
        <a:xfrm>
          <a:off x="14020800" y="315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8890</xdr:rowOff>
    </xdr:from>
    <xdr:to>
      <xdr:col>64</xdr:col>
      <xdr:colOff>152400</xdr:colOff>
      <xdr:row>20</xdr:row>
      <xdr:rowOff>110490</xdr:rowOff>
    </xdr:to>
    <xdr:sp macro="" textlink="">
      <xdr:nvSpPr>
        <xdr:cNvPr id="461" name="フローチャート: 判断 460"/>
        <xdr:cNvSpPr/>
      </xdr:nvSpPr>
      <xdr:spPr>
        <a:xfrm>
          <a:off x="13462000" y="3437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120667</xdr:rowOff>
    </xdr:from>
    <xdr:ext cx="762000" cy="259045"/>
    <xdr:sp macro="" textlink="">
      <xdr:nvSpPr>
        <xdr:cNvPr id="462" name="テキスト ボックス 461"/>
        <xdr:cNvSpPr txBox="1"/>
      </xdr:nvSpPr>
      <xdr:spPr>
        <a:xfrm>
          <a:off x="13131800" y="3206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3" name="テキスト ボックス 462"/>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4" name="テキスト ボックス 463"/>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5" name="テキスト ボックス 464"/>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6" name="テキスト ボックス 465"/>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7" name="テキスト ボックス 466"/>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21</xdr:row>
      <xdr:rowOff>131826</xdr:rowOff>
    </xdr:from>
    <xdr:to>
      <xdr:col>81</xdr:col>
      <xdr:colOff>95250</xdr:colOff>
      <xdr:row>22</xdr:row>
      <xdr:rowOff>61976</xdr:rowOff>
    </xdr:to>
    <xdr:sp macro="" textlink="">
      <xdr:nvSpPr>
        <xdr:cNvPr id="468" name="楕円 467"/>
        <xdr:cNvSpPr/>
      </xdr:nvSpPr>
      <xdr:spPr>
        <a:xfrm>
          <a:off x="16967200" y="3732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21</xdr:row>
      <xdr:rowOff>103903</xdr:rowOff>
    </xdr:from>
    <xdr:ext cx="762000" cy="259045"/>
    <xdr:sp macro="" textlink="">
      <xdr:nvSpPr>
        <xdr:cNvPr id="469" name="将来負担の状況該当値テキスト"/>
        <xdr:cNvSpPr txBox="1"/>
      </xdr:nvSpPr>
      <xdr:spPr>
        <a:xfrm>
          <a:off x="17106900" y="3704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22</xdr:row>
      <xdr:rowOff>59309</xdr:rowOff>
    </xdr:from>
    <xdr:to>
      <xdr:col>77</xdr:col>
      <xdr:colOff>95250</xdr:colOff>
      <xdr:row>22</xdr:row>
      <xdr:rowOff>160909</xdr:rowOff>
    </xdr:to>
    <xdr:sp macro="" textlink="">
      <xdr:nvSpPr>
        <xdr:cNvPr id="470" name="楕円 469"/>
        <xdr:cNvSpPr/>
      </xdr:nvSpPr>
      <xdr:spPr>
        <a:xfrm>
          <a:off x="16129000" y="3831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22</xdr:row>
      <xdr:rowOff>145686</xdr:rowOff>
    </xdr:from>
    <xdr:ext cx="736600" cy="259045"/>
    <xdr:sp macro="" textlink="">
      <xdr:nvSpPr>
        <xdr:cNvPr id="471" name="テキスト ボックス 470"/>
        <xdr:cNvSpPr txBox="1"/>
      </xdr:nvSpPr>
      <xdr:spPr>
        <a:xfrm>
          <a:off x="15798800" y="3917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22</xdr:row>
      <xdr:rowOff>62526</xdr:rowOff>
    </xdr:from>
    <xdr:to>
      <xdr:col>73</xdr:col>
      <xdr:colOff>44450</xdr:colOff>
      <xdr:row>22</xdr:row>
      <xdr:rowOff>164126</xdr:rowOff>
    </xdr:to>
    <xdr:sp macro="" textlink="">
      <xdr:nvSpPr>
        <xdr:cNvPr id="472" name="楕円 471"/>
        <xdr:cNvSpPr/>
      </xdr:nvSpPr>
      <xdr:spPr>
        <a:xfrm>
          <a:off x="15240000" y="3834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22</xdr:row>
      <xdr:rowOff>148903</xdr:rowOff>
    </xdr:from>
    <xdr:ext cx="762000" cy="259045"/>
    <xdr:sp macro="" textlink="">
      <xdr:nvSpPr>
        <xdr:cNvPr id="473" name="テキスト ボックス 472"/>
        <xdr:cNvSpPr txBox="1"/>
      </xdr:nvSpPr>
      <xdr:spPr>
        <a:xfrm>
          <a:off x="14909800" y="3920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21</xdr:row>
      <xdr:rowOff>121370</xdr:rowOff>
    </xdr:from>
    <xdr:to>
      <xdr:col>68</xdr:col>
      <xdr:colOff>203200</xdr:colOff>
      <xdr:row>22</xdr:row>
      <xdr:rowOff>51520</xdr:rowOff>
    </xdr:to>
    <xdr:sp macro="" textlink="">
      <xdr:nvSpPr>
        <xdr:cNvPr id="474" name="楕円 473"/>
        <xdr:cNvSpPr/>
      </xdr:nvSpPr>
      <xdr:spPr>
        <a:xfrm>
          <a:off x="14351000" y="3721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22</xdr:row>
      <xdr:rowOff>36297</xdr:rowOff>
    </xdr:from>
    <xdr:ext cx="762000" cy="259045"/>
    <xdr:sp macro="" textlink="">
      <xdr:nvSpPr>
        <xdr:cNvPr id="475" name="テキスト ボックス 474"/>
        <xdr:cNvSpPr txBox="1"/>
      </xdr:nvSpPr>
      <xdr:spPr>
        <a:xfrm>
          <a:off x="14020800" y="380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21</xdr:row>
      <xdr:rowOff>81153</xdr:rowOff>
    </xdr:from>
    <xdr:to>
      <xdr:col>64</xdr:col>
      <xdr:colOff>152400</xdr:colOff>
      <xdr:row>22</xdr:row>
      <xdr:rowOff>11303</xdr:rowOff>
    </xdr:to>
    <xdr:sp macro="" textlink="">
      <xdr:nvSpPr>
        <xdr:cNvPr id="476" name="楕円 475"/>
        <xdr:cNvSpPr/>
      </xdr:nvSpPr>
      <xdr:spPr>
        <a:xfrm>
          <a:off x="13462000" y="3681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21</xdr:row>
      <xdr:rowOff>167530</xdr:rowOff>
    </xdr:from>
    <xdr:ext cx="762000" cy="259045"/>
    <xdr:sp macro="" textlink="">
      <xdr:nvSpPr>
        <xdr:cNvPr id="477" name="テキスト ボックス 476"/>
        <xdr:cNvSpPr txBox="1"/>
      </xdr:nvSpPr>
      <xdr:spPr>
        <a:xfrm>
          <a:off x="13131800" y="3767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961,024
948,319
491.95
556,353,158
551,960,914
2,114,145
279,711,958
995,173,275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人件費の経常収支比率は、平成</a:t>
          </a:r>
          <a:r>
            <a:rPr kumimoji="1" lang="en-US" altLang="ja-JP" sz="1000">
              <a:latin typeface="ＭＳ Ｐゴシック" panose="020B0600070205080204" pitchFamily="50" charset="-128"/>
              <a:ea typeface="ＭＳ Ｐゴシック" panose="020B0600070205080204" pitchFamily="50" charset="-128"/>
            </a:rPr>
            <a:t>26</a:t>
          </a:r>
          <a:r>
            <a:rPr kumimoji="1" lang="ja-JP" altLang="en-US" sz="1000">
              <a:latin typeface="ＭＳ Ｐゴシック" panose="020B0600070205080204" pitchFamily="50" charset="-128"/>
              <a:ea typeface="ＭＳ Ｐゴシック" panose="020B0600070205080204" pitchFamily="50" charset="-128"/>
            </a:rPr>
            <a:t>年度は国家公務員の給与減額支給措置に準じた措置の終了等による人件費の増加等により前年度</a:t>
          </a:r>
          <a:r>
            <a:rPr kumimoji="1" lang="en-US" altLang="ja-JP" sz="1000">
              <a:latin typeface="ＭＳ Ｐゴシック" panose="020B0600070205080204" pitchFamily="50" charset="-128"/>
              <a:ea typeface="ＭＳ Ｐゴシック" panose="020B0600070205080204" pitchFamily="50" charset="-128"/>
            </a:rPr>
            <a:t>0.8</a:t>
          </a:r>
          <a:r>
            <a:rPr kumimoji="1" lang="ja-JP" altLang="en-US" sz="1000">
              <a:latin typeface="ＭＳ Ｐゴシック" panose="020B0600070205080204" pitchFamily="50" charset="-128"/>
              <a:ea typeface="ＭＳ Ｐゴシック" panose="020B0600070205080204" pitchFamily="50" charset="-128"/>
            </a:rPr>
            <a:t>ポイント増加しました。平成</a:t>
          </a:r>
          <a:r>
            <a:rPr kumimoji="1" lang="en-US" altLang="ja-JP" sz="1000">
              <a:latin typeface="ＭＳ Ｐゴシック" panose="020B0600070205080204" pitchFamily="50" charset="-128"/>
              <a:ea typeface="ＭＳ Ｐゴシック" panose="020B0600070205080204" pitchFamily="50" charset="-128"/>
            </a:rPr>
            <a:t>27</a:t>
          </a:r>
          <a:r>
            <a:rPr kumimoji="1" lang="ja-JP" altLang="en-US" sz="1000">
              <a:latin typeface="ＭＳ Ｐゴシック" panose="020B0600070205080204" pitchFamily="50" charset="-128"/>
              <a:ea typeface="ＭＳ Ｐゴシック" panose="020B0600070205080204" pitchFamily="50" charset="-128"/>
            </a:rPr>
            <a:t>年度は支給人員の減等により前年度</a:t>
          </a:r>
          <a:r>
            <a:rPr kumimoji="1" lang="en-US" altLang="ja-JP" sz="1000">
              <a:latin typeface="ＭＳ Ｐゴシック" panose="020B0600070205080204" pitchFamily="50" charset="-128"/>
              <a:ea typeface="ＭＳ Ｐゴシック" panose="020B0600070205080204" pitchFamily="50" charset="-128"/>
            </a:rPr>
            <a:t>0.1</a:t>
          </a:r>
          <a:r>
            <a:rPr kumimoji="1" lang="ja-JP" altLang="en-US" sz="1000">
              <a:latin typeface="ＭＳ Ｐゴシック" panose="020B0600070205080204" pitchFamily="50" charset="-128"/>
              <a:ea typeface="ＭＳ Ｐゴシック" panose="020B0600070205080204" pitchFamily="50" charset="-128"/>
            </a:rPr>
            <a:t>ポイントの減少となり、平成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年度においても引き続き支給人員の減等の人件費抑制を行いましたが、経常一般財源総額の減により、前年度</a:t>
          </a:r>
          <a:r>
            <a:rPr kumimoji="1" lang="en-US" altLang="ja-JP" sz="1000">
              <a:latin typeface="ＭＳ Ｐゴシック" panose="020B0600070205080204" pitchFamily="50" charset="-128"/>
              <a:ea typeface="ＭＳ Ｐゴシック" panose="020B0600070205080204" pitchFamily="50" charset="-128"/>
            </a:rPr>
            <a:t>0.5</a:t>
          </a:r>
          <a:r>
            <a:rPr kumimoji="1" lang="ja-JP" altLang="en-US" sz="1000">
              <a:latin typeface="ＭＳ Ｐゴシック" panose="020B0600070205080204" pitchFamily="50" charset="-128"/>
              <a:ea typeface="ＭＳ Ｐゴシック" panose="020B0600070205080204" pitchFamily="50" charset="-128"/>
            </a:rPr>
            <a:t>ポイント増加となりました。</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年度は県費負担教職員の給与負担等の権限移譲に伴う人件費の増等により前年度</a:t>
          </a:r>
          <a:r>
            <a:rPr kumimoji="1" lang="en-US" altLang="ja-JP" sz="1000">
              <a:latin typeface="ＭＳ Ｐゴシック" panose="020B0600070205080204" pitchFamily="50" charset="-128"/>
              <a:ea typeface="ＭＳ Ｐゴシック" panose="020B0600070205080204" pitchFamily="50" charset="-128"/>
            </a:rPr>
            <a:t>8.8</a:t>
          </a:r>
          <a:r>
            <a:rPr kumimoji="1" lang="ja-JP" altLang="en-US" sz="1000">
              <a:latin typeface="ＭＳ Ｐゴシック" panose="020B0600070205080204" pitchFamily="50" charset="-128"/>
              <a:ea typeface="ＭＳ Ｐゴシック" panose="020B0600070205080204" pitchFamily="50" charset="-128"/>
            </a:rPr>
            <a:t>ポイント増加の</a:t>
          </a:r>
          <a:r>
            <a:rPr kumimoji="1" lang="en-US" altLang="ja-JP" sz="1000">
              <a:latin typeface="ＭＳ Ｐゴシック" panose="020B0600070205080204" pitchFamily="50" charset="-128"/>
              <a:ea typeface="ＭＳ Ｐゴシック" panose="020B0600070205080204" pitchFamily="50" charset="-128"/>
            </a:rPr>
            <a:t>32.4</a:t>
          </a:r>
          <a:r>
            <a:rPr kumimoji="1" lang="ja-JP" altLang="en-US" sz="1000">
              <a:latin typeface="ＭＳ Ｐゴシック" panose="020B0600070205080204" pitchFamily="50" charset="-128"/>
              <a:ea typeface="ＭＳ Ｐゴシック" panose="020B0600070205080204" pitchFamily="50" charset="-128"/>
            </a:rPr>
            <a:t>％となっています。今後も行財政改革大綱に基づく取組みにより、簡素で効率的な組織体制・行政運営を図り、総人件費の抑制に努めます。</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151493</xdr:rowOff>
    </xdr:from>
    <xdr:to>
      <xdr:col>24</xdr:col>
      <xdr:colOff>25400</xdr:colOff>
      <xdr:row>42</xdr:row>
      <xdr:rowOff>18143</xdr:rowOff>
    </xdr:to>
    <xdr:cxnSp macro="">
      <xdr:nvCxnSpPr>
        <xdr:cNvPr id="63" name="直線コネクタ 62"/>
        <xdr:cNvCxnSpPr/>
      </xdr:nvCxnSpPr>
      <xdr:spPr>
        <a:xfrm flipV="1">
          <a:off x="4826000" y="6152243"/>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161670</xdr:rowOff>
    </xdr:from>
    <xdr:ext cx="762000" cy="259045"/>
    <xdr:sp macro="" textlink="">
      <xdr:nvSpPr>
        <xdr:cNvPr id="64" name="人件費最小値テキスト"/>
        <xdr:cNvSpPr txBox="1"/>
      </xdr:nvSpPr>
      <xdr:spPr>
        <a:xfrm>
          <a:off x="4914900" y="719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18143</xdr:rowOff>
    </xdr:from>
    <xdr:to>
      <xdr:col>24</xdr:col>
      <xdr:colOff>114300</xdr:colOff>
      <xdr:row>42</xdr:row>
      <xdr:rowOff>18143</xdr:rowOff>
    </xdr:to>
    <xdr:cxnSp macro="">
      <xdr:nvCxnSpPr>
        <xdr:cNvPr id="65" name="直線コネクタ 64"/>
        <xdr:cNvCxnSpPr/>
      </xdr:nvCxnSpPr>
      <xdr:spPr>
        <a:xfrm>
          <a:off x="4737100" y="7219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66420</xdr:rowOff>
    </xdr:from>
    <xdr:ext cx="762000" cy="259045"/>
    <xdr:sp macro="" textlink="">
      <xdr:nvSpPr>
        <xdr:cNvPr id="66" name="人件費最大値テキスト"/>
        <xdr:cNvSpPr txBox="1"/>
      </xdr:nvSpPr>
      <xdr:spPr>
        <a:xfrm>
          <a:off x="4914900" y="58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151493</xdr:rowOff>
    </xdr:from>
    <xdr:to>
      <xdr:col>24</xdr:col>
      <xdr:colOff>114300</xdr:colOff>
      <xdr:row>35</xdr:row>
      <xdr:rowOff>151493</xdr:rowOff>
    </xdr:to>
    <xdr:cxnSp macro="">
      <xdr:nvCxnSpPr>
        <xdr:cNvPr id="67" name="直線コネクタ 66"/>
        <xdr:cNvCxnSpPr/>
      </xdr:nvCxnSpPr>
      <xdr:spPr>
        <a:xfrm>
          <a:off x="4737100" y="6152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50800</xdr:rowOff>
    </xdr:from>
    <xdr:to>
      <xdr:col>24</xdr:col>
      <xdr:colOff>25400</xdr:colOff>
      <xdr:row>39</xdr:row>
      <xdr:rowOff>151493</xdr:rowOff>
    </xdr:to>
    <xdr:cxnSp macro="">
      <xdr:nvCxnSpPr>
        <xdr:cNvPr id="68" name="直線コネクタ 67"/>
        <xdr:cNvCxnSpPr/>
      </xdr:nvCxnSpPr>
      <xdr:spPr>
        <a:xfrm>
          <a:off x="3987800" y="5880100"/>
          <a:ext cx="838200" cy="957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30134</xdr:rowOff>
    </xdr:from>
    <xdr:ext cx="762000" cy="259045"/>
    <xdr:sp macro="" textlink="">
      <xdr:nvSpPr>
        <xdr:cNvPr id="69" name="人件費平均値テキスト"/>
        <xdr:cNvSpPr txBox="1"/>
      </xdr:nvSpPr>
      <xdr:spPr>
        <a:xfrm>
          <a:off x="4914900" y="654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13607</xdr:rowOff>
    </xdr:from>
    <xdr:to>
      <xdr:col>24</xdr:col>
      <xdr:colOff>76200</xdr:colOff>
      <xdr:row>39</xdr:row>
      <xdr:rowOff>115207</xdr:rowOff>
    </xdr:to>
    <xdr:sp macro="" textlink="">
      <xdr:nvSpPr>
        <xdr:cNvPr id="70" name="フローチャート: 判断 69"/>
        <xdr:cNvSpPr/>
      </xdr:nvSpPr>
      <xdr:spPr>
        <a:xfrm>
          <a:off x="4775200" y="670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167822</xdr:rowOff>
    </xdr:from>
    <xdr:to>
      <xdr:col>19</xdr:col>
      <xdr:colOff>187325</xdr:colOff>
      <xdr:row>34</xdr:row>
      <xdr:rowOff>50800</xdr:rowOff>
    </xdr:to>
    <xdr:cxnSp macro="">
      <xdr:nvCxnSpPr>
        <xdr:cNvPr id="71" name="直線コネクタ 70"/>
        <xdr:cNvCxnSpPr/>
      </xdr:nvCxnSpPr>
      <xdr:spPr>
        <a:xfrm>
          <a:off x="3098800" y="5825672"/>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0</xdr:rowOff>
    </xdr:from>
    <xdr:to>
      <xdr:col>20</xdr:col>
      <xdr:colOff>38100</xdr:colOff>
      <xdr:row>34</xdr:row>
      <xdr:rowOff>101600</xdr:rowOff>
    </xdr:to>
    <xdr:sp macro="" textlink="">
      <xdr:nvSpPr>
        <xdr:cNvPr id="72" name="フローチャート: 判断 71"/>
        <xdr:cNvSpPr/>
      </xdr:nvSpPr>
      <xdr:spPr>
        <a:xfrm>
          <a:off x="3937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111777</xdr:rowOff>
    </xdr:from>
    <xdr:ext cx="736600" cy="259045"/>
    <xdr:sp macro="" textlink="">
      <xdr:nvSpPr>
        <xdr:cNvPr id="73" name="テキスト ボックス 72"/>
        <xdr:cNvSpPr txBox="1"/>
      </xdr:nvSpPr>
      <xdr:spPr>
        <a:xfrm>
          <a:off x="3606800" y="559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167822</xdr:rowOff>
    </xdr:from>
    <xdr:to>
      <xdr:col>15</xdr:col>
      <xdr:colOff>98425</xdr:colOff>
      <xdr:row>34</xdr:row>
      <xdr:rowOff>7257</xdr:rowOff>
    </xdr:to>
    <xdr:cxnSp macro="">
      <xdr:nvCxnSpPr>
        <xdr:cNvPr id="74" name="直線コネクタ 73"/>
        <xdr:cNvCxnSpPr/>
      </xdr:nvCxnSpPr>
      <xdr:spPr>
        <a:xfrm flipV="1">
          <a:off x="2209800" y="582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33</xdr:row>
      <xdr:rowOff>127907</xdr:rowOff>
    </xdr:from>
    <xdr:to>
      <xdr:col>15</xdr:col>
      <xdr:colOff>149225</xdr:colOff>
      <xdr:row>34</xdr:row>
      <xdr:rowOff>58057</xdr:rowOff>
    </xdr:to>
    <xdr:sp macro="" textlink="">
      <xdr:nvSpPr>
        <xdr:cNvPr id="75" name="フローチャート: 判断 74"/>
        <xdr:cNvSpPr/>
      </xdr:nvSpPr>
      <xdr:spPr>
        <a:xfrm>
          <a:off x="3048000" y="578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42834</xdr:rowOff>
    </xdr:from>
    <xdr:ext cx="762000" cy="259045"/>
    <xdr:sp macro="" textlink="">
      <xdr:nvSpPr>
        <xdr:cNvPr id="76" name="テキスト ボックス 75"/>
        <xdr:cNvSpPr txBox="1"/>
      </xdr:nvSpPr>
      <xdr:spPr>
        <a:xfrm>
          <a:off x="2717800" y="587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91622</xdr:rowOff>
    </xdr:from>
    <xdr:to>
      <xdr:col>11</xdr:col>
      <xdr:colOff>9525</xdr:colOff>
      <xdr:row>34</xdr:row>
      <xdr:rowOff>7257</xdr:rowOff>
    </xdr:to>
    <xdr:cxnSp macro="">
      <xdr:nvCxnSpPr>
        <xdr:cNvPr id="77" name="直線コネクタ 76"/>
        <xdr:cNvCxnSpPr/>
      </xdr:nvCxnSpPr>
      <xdr:spPr>
        <a:xfrm>
          <a:off x="1320800" y="5749472"/>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34</xdr:row>
      <xdr:rowOff>0</xdr:rowOff>
    </xdr:from>
    <xdr:to>
      <xdr:col>11</xdr:col>
      <xdr:colOff>60325</xdr:colOff>
      <xdr:row>34</xdr:row>
      <xdr:rowOff>101600</xdr:rowOff>
    </xdr:to>
    <xdr:sp macro="" textlink="">
      <xdr:nvSpPr>
        <xdr:cNvPr id="78" name="フローチャート: 判断 77"/>
        <xdr:cNvSpPr/>
      </xdr:nvSpPr>
      <xdr:spPr>
        <a:xfrm>
          <a:off x="2159000" y="582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86377</xdr:rowOff>
    </xdr:from>
    <xdr:ext cx="762000" cy="259045"/>
    <xdr:sp macro="" textlink="">
      <xdr:nvSpPr>
        <xdr:cNvPr id="79" name="テキスト ボックス 78"/>
        <xdr:cNvSpPr txBox="1"/>
      </xdr:nvSpPr>
      <xdr:spPr>
        <a:xfrm>
          <a:off x="1828800" y="591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160564</xdr:rowOff>
    </xdr:from>
    <xdr:to>
      <xdr:col>6</xdr:col>
      <xdr:colOff>171450</xdr:colOff>
      <xdr:row>34</xdr:row>
      <xdr:rowOff>90714</xdr:rowOff>
    </xdr:to>
    <xdr:sp macro="" textlink="">
      <xdr:nvSpPr>
        <xdr:cNvPr id="80" name="フローチャート: 判断 79"/>
        <xdr:cNvSpPr/>
      </xdr:nvSpPr>
      <xdr:spPr>
        <a:xfrm>
          <a:off x="1270000" y="5818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75491</xdr:rowOff>
    </xdr:from>
    <xdr:ext cx="762000" cy="259045"/>
    <xdr:sp macro="" textlink="">
      <xdr:nvSpPr>
        <xdr:cNvPr id="81" name="テキスト ボックス 80"/>
        <xdr:cNvSpPr txBox="1"/>
      </xdr:nvSpPr>
      <xdr:spPr>
        <a:xfrm>
          <a:off x="939800" y="5904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100693</xdr:rowOff>
    </xdr:from>
    <xdr:to>
      <xdr:col>24</xdr:col>
      <xdr:colOff>76200</xdr:colOff>
      <xdr:row>40</xdr:row>
      <xdr:rowOff>30843</xdr:rowOff>
    </xdr:to>
    <xdr:sp macro="" textlink="">
      <xdr:nvSpPr>
        <xdr:cNvPr id="87" name="楕円 86"/>
        <xdr:cNvSpPr/>
      </xdr:nvSpPr>
      <xdr:spPr>
        <a:xfrm>
          <a:off x="47752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72770</xdr:rowOff>
    </xdr:from>
    <xdr:ext cx="762000" cy="259045"/>
    <xdr:sp macro="" textlink="">
      <xdr:nvSpPr>
        <xdr:cNvPr id="88" name="人件費該当値テキスト"/>
        <xdr:cNvSpPr txBox="1"/>
      </xdr:nvSpPr>
      <xdr:spPr>
        <a:xfrm>
          <a:off x="4914900" y="675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34</xdr:row>
      <xdr:rowOff>0</xdr:rowOff>
    </xdr:from>
    <xdr:to>
      <xdr:col>20</xdr:col>
      <xdr:colOff>38100</xdr:colOff>
      <xdr:row>34</xdr:row>
      <xdr:rowOff>101600</xdr:rowOff>
    </xdr:to>
    <xdr:sp macro="" textlink="">
      <xdr:nvSpPr>
        <xdr:cNvPr id="89" name="楕円 88"/>
        <xdr:cNvSpPr/>
      </xdr:nvSpPr>
      <xdr:spPr>
        <a:xfrm>
          <a:off x="3937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86377</xdr:rowOff>
    </xdr:from>
    <xdr:ext cx="736600" cy="259045"/>
    <xdr:sp macro="" textlink="">
      <xdr:nvSpPr>
        <xdr:cNvPr id="90" name="テキスト ボックス 89"/>
        <xdr:cNvSpPr txBox="1"/>
      </xdr:nvSpPr>
      <xdr:spPr>
        <a:xfrm>
          <a:off x="3606800" y="591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117022</xdr:rowOff>
    </xdr:from>
    <xdr:to>
      <xdr:col>15</xdr:col>
      <xdr:colOff>149225</xdr:colOff>
      <xdr:row>34</xdr:row>
      <xdr:rowOff>47172</xdr:rowOff>
    </xdr:to>
    <xdr:sp macro="" textlink="">
      <xdr:nvSpPr>
        <xdr:cNvPr id="91" name="楕円 90"/>
        <xdr:cNvSpPr/>
      </xdr:nvSpPr>
      <xdr:spPr>
        <a:xfrm>
          <a:off x="3048000" y="577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57349</xdr:rowOff>
    </xdr:from>
    <xdr:ext cx="762000" cy="259045"/>
    <xdr:sp macro="" textlink="">
      <xdr:nvSpPr>
        <xdr:cNvPr id="92" name="テキスト ボックス 91"/>
        <xdr:cNvSpPr txBox="1"/>
      </xdr:nvSpPr>
      <xdr:spPr>
        <a:xfrm>
          <a:off x="2717800" y="554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127907</xdr:rowOff>
    </xdr:from>
    <xdr:to>
      <xdr:col>11</xdr:col>
      <xdr:colOff>60325</xdr:colOff>
      <xdr:row>34</xdr:row>
      <xdr:rowOff>58057</xdr:rowOff>
    </xdr:to>
    <xdr:sp macro="" textlink="">
      <xdr:nvSpPr>
        <xdr:cNvPr id="93" name="楕円 92"/>
        <xdr:cNvSpPr/>
      </xdr:nvSpPr>
      <xdr:spPr>
        <a:xfrm>
          <a:off x="2159000" y="578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68234</xdr:rowOff>
    </xdr:from>
    <xdr:ext cx="762000" cy="259045"/>
    <xdr:sp macro="" textlink="">
      <xdr:nvSpPr>
        <xdr:cNvPr id="94" name="テキスト ボックス 93"/>
        <xdr:cNvSpPr txBox="1"/>
      </xdr:nvSpPr>
      <xdr:spPr>
        <a:xfrm>
          <a:off x="1828800" y="555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40822</xdr:rowOff>
    </xdr:from>
    <xdr:to>
      <xdr:col>6</xdr:col>
      <xdr:colOff>171450</xdr:colOff>
      <xdr:row>33</xdr:row>
      <xdr:rowOff>142422</xdr:rowOff>
    </xdr:to>
    <xdr:sp macro="" textlink="">
      <xdr:nvSpPr>
        <xdr:cNvPr id="95" name="楕円 94"/>
        <xdr:cNvSpPr/>
      </xdr:nvSpPr>
      <xdr:spPr>
        <a:xfrm>
          <a:off x="1270000" y="569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152599</xdr:rowOff>
    </xdr:from>
    <xdr:ext cx="762000" cy="259045"/>
    <xdr:sp macro="" textlink="">
      <xdr:nvSpPr>
        <xdr:cNvPr id="96" name="テキスト ボックス 95"/>
        <xdr:cNvSpPr txBox="1"/>
      </xdr:nvSpPr>
      <xdr:spPr>
        <a:xfrm>
          <a:off x="939800" y="546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物件費の経常収支比率は、平成</a:t>
          </a:r>
          <a:r>
            <a:rPr kumimoji="1" lang="en-US" altLang="ja-JP" sz="900">
              <a:latin typeface="ＭＳ Ｐゴシック" panose="020B0600070205080204" pitchFamily="50" charset="-128"/>
              <a:ea typeface="ＭＳ Ｐゴシック" panose="020B0600070205080204" pitchFamily="50" charset="-128"/>
            </a:rPr>
            <a:t>25</a:t>
          </a:r>
          <a:r>
            <a:rPr kumimoji="1" lang="ja-JP" altLang="en-US" sz="900">
              <a:latin typeface="ＭＳ Ｐゴシック" panose="020B0600070205080204" pitchFamily="50" charset="-128"/>
              <a:ea typeface="ＭＳ Ｐゴシック" panose="020B0600070205080204" pitchFamily="50" charset="-128"/>
            </a:rPr>
            <a:t>年度から平成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年度までは微増傾向を保っていましたが、平成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年度は</a:t>
          </a:r>
          <a:r>
            <a:rPr kumimoji="1" lang="en-US" altLang="ja-JP" sz="900">
              <a:latin typeface="ＭＳ Ｐゴシック" panose="020B0600070205080204" pitchFamily="50" charset="-128"/>
              <a:ea typeface="ＭＳ Ｐゴシック" panose="020B0600070205080204" pitchFamily="50" charset="-128"/>
            </a:rPr>
            <a:t>13.5</a:t>
          </a:r>
          <a:r>
            <a:rPr kumimoji="1" lang="ja-JP" altLang="en-US" sz="900">
              <a:latin typeface="ＭＳ Ｐゴシック" panose="020B0600070205080204" pitchFamily="50" charset="-128"/>
              <a:ea typeface="ＭＳ Ｐゴシック" panose="020B0600070205080204" pitchFamily="50" charset="-128"/>
            </a:rPr>
            <a:t>％まで増加しました。これは、行財政改革大綱等に基づき、事務事業の見直しを継続的に実施する一方で、障害児施設運営費や学校給食調理業務の民間委託化に係る委託料の増加等によるものでした。</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年度は、経常経費充当一般財源が前年より微増しましたが、県費負担教職員の給与負担等の権限移譲に伴う税源移譲による経常一般財源総額の増等により、前年度</a:t>
          </a:r>
          <a:r>
            <a:rPr kumimoji="1" lang="en-US" altLang="ja-JP" sz="900">
              <a:latin typeface="ＭＳ Ｐゴシック" panose="020B0600070205080204" pitchFamily="50" charset="-128"/>
              <a:ea typeface="ＭＳ Ｐゴシック" panose="020B0600070205080204" pitchFamily="50" charset="-128"/>
            </a:rPr>
            <a:t>1.5</a:t>
          </a:r>
          <a:r>
            <a:rPr kumimoji="1" lang="ja-JP" altLang="en-US" sz="900">
              <a:latin typeface="ＭＳ Ｐゴシック" panose="020B0600070205080204" pitchFamily="50" charset="-128"/>
              <a:ea typeface="ＭＳ Ｐゴシック" panose="020B0600070205080204" pitchFamily="50" charset="-128"/>
            </a:rPr>
            <a:t>ポイント減少の</a:t>
          </a:r>
          <a:r>
            <a:rPr kumimoji="1" lang="en-US" altLang="ja-JP" sz="900">
              <a:latin typeface="ＭＳ Ｐゴシック" panose="020B0600070205080204" pitchFamily="50" charset="-128"/>
              <a:ea typeface="ＭＳ Ｐゴシック" panose="020B0600070205080204" pitchFamily="50" charset="-128"/>
            </a:rPr>
            <a:t>12.0</a:t>
          </a:r>
          <a:r>
            <a:rPr kumimoji="1" lang="ja-JP" altLang="en-US" sz="900">
              <a:latin typeface="ＭＳ Ｐゴシック" panose="020B0600070205080204" pitchFamily="50" charset="-128"/>
              <a:ea typeface="ＭＳ Ｐゴシック" panose="020B0600070205080204" pitchFamily="50" charset="-128"/>
            </a:rPr>
            <a:t>％となっています。</a:t>
          </a:r>
        </a:p>
        <a:p>
          <a:r>
            <a:rPr kumimoji="1" lang="ja-JP" altLang="en-US" sz="900">
              <a:latin typeface="ＭＳ Ｐゴシック" panose="020B0600070205080204" pitchFamily="50" charset="-128"/>
              <a:ea typeface="ＭＳ Ｐゴシック" panose="020B0600070205080204" pitchFamily="50" charset="-128"/>
            </a:rPr>
            <a:t>　今後も引き続き、行政サービス水準の維持・向上やコスト削減等を図り、民間委託等を進めながら、事業の有効性・経済性・効率性などを検証した上で、見直し・改善を図ります。</a:t>
          </a:r>
        </a:p>
      </xdr:txBody>
    </xdr:sp>
    <xdr:clientData/>
  </xdr:twoCellAnchor>
  <xdr:oneCellAnchor>
    <xdr:from>
      <xdr:col>62</xdr:col>
      <xdr:colOff>6350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1" name="直線コネクタ 110"/>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2" name="テキスト ボックス 111"/>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3" name="直線コネクタ 112"/>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4" name="テキスト ボックス 113"/>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5" name="直線コネクタ 114"/>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6" name="テキスト ボックス 115"/>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7" name="直線コネクタ 116"/>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8" name="テキスト ボックス 117"/>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9" name="直線コネクタ 118"/>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0" name="テキスト ボックス 119"/>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38100</xdr:rowOff>
    </xdr:from>
    <xdr:to>
      <xdr:col>82</xdr:col>
      <xdr:colOff>107950</xdr:colOff>
      <xdr:row>22</xdr:row>
      <xdr:rowOff>25400</xdr:rowOff>
    </xdr:to>
    <xdr:cxnSp macro="">
      <xdr:nvCxnSpPr>
        <xdr:cNvPr id="124" name="直線コネクタ 123"/>
        <xdr:cNvCxnSpPr/>
      </xdr:nvCxnSpPr>
      <xdr:spPr>
        <a:xfrm flipV="1">
          <a:off x="16510000" y="2438400"/>
          <a:ext cx="0" cy="1358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168927</xdr:rowOff>
    </xdr:from>
    <xdr:ext cx="762000" cy="259045"/>
    <xdr:sp macro="" textlink="">
      <xdr:nvSpPr>
        <xdr:cNvPr id="125" name="物件費最小値テキスト"/>
        <xdr:cNvSpPr txBox="1"/>
      </xdr:nvSpPr>
      <xdr:spPr>
        <a:xfrm>
          <a:off x="16598900" y="3769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22</xdr:row>
      <xdr:rowOff>25400</xdr:rowOff>
    </xdr:from>
    <xdr:to>
      <xdr:col>82</xdr:col>
      <xdr:colOff>196850</xdr:colOff>
      <xdr:row>22</xdr:row>
      <xdr:rowOff>25400</xdr:rowOff>
    </xdr:to>
    <xdr:cxnSp macro="">
      <xdr:nvCxnSpPr>
        <xdr:cNvPr id="126" name="直線コネクタ 125"/>
        <xdr:cNvCxnSpPr/>
      </xdr:nvCxnSpPr>
      <xdr:spPr>
        <a:xfrm>
          <a:off x="16421100" y="3797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124477</xdr:rowOff>
    </xdr:from>
    <xdr:ext cx="762000" cy="259045"/>
    <xdr:sp macro="" textlink="">
      <xdr:nvSpPr>
        <xdr:cNvPr id="127" name="物件費最大値テキスト"/>
        <xdr:cNvSpPr txBox="1"/>
      </xdr:nvSpPr>
      <xdr:spPr>
        <a:xfrm>
          <a:off x="16598900" y="21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38100</xdr:rowOff>
    </xdr:from>
    <xdr:to>
      <xdr:col>82</xdr:col>
      <xdr:colOff>196850</xdr:colOff>
      <xdr:row>14</xdr:row>
      <xdr:rowOff>38100</xdr:rowOff>
    </xdr:to>
    <xdr:cxnSp macro="">
      <xdr:nvCxnSpPr>
        <xdr:cNvPr id="128" name="直線コネクタ 127"/>
        <xdr:cNvCxnSpPr/>
      </xdr:nvCxnSpPr>
      <xdr:spPr>
        <a:xfrm>
          <a:off x="16421100" y="243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69850</xdr:rowOff>
    </xdr:from>
    <xdr:to>
      <xdr:col>82</xdr:col>
      <xdr:colOff>107950</xdr:colOff>
      <xdr:row>18</xdr:row>
      <xdr:rowOff>88900</xdr:rowOff>
    </xdr:to>
    <xdr:cxnSp macro="">
      <xdr:nvCxnSpPr>
        <xdr:cNvPr id="129" name="直線コネクタ 128"/>
        <xdr:cNvCxnSpPr/>
      </xdr:nvCxnSpPr>
      <xdr:spPr>
        <a:xfrm flipV="1">
          <a:off x="15671800" y="298450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168927</xdr:rowOff>
    </xdr:from>
    <xdr:ext cx="762000" cy="259045"/>
    <xdr:sp macro="" textlink="">
      <xdr:nvSpPr>
        <xdr:cNvPr id="130" name="物件費平均値テキスト"/>
        <xdr:cNvSpPr txBox="1"/>
      </xdr:nvSpPr>
      <xdr:spPr>
        <a:xfrm>
          <a:off x="16598900" y="2740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152400</xdr:rowOff>
    </xdr:from>
    <xdr:to>
      <xdr:col>82</xdr:col>
      <xdr:colOff>158750</xdr:colOff>
      <xdr:row>17</xdr:row>
      <xdr:rowOff>82550</xdr:rowOff>
    </xdr:to>
    <xdr:sp macro="" textlink="">
      <xdr:nvSpPr>
        <xdr:cNvPr id="131" name="フローチャート: 判断 130"/>
        <xdr:cNvSpPr/>
      </xdr:nvSpPr>
      <xdr:spPr>
        <a:xfrm>
          <a:off x="164592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133350</xdr:rowOff>
    </xdr:from>
    <xdr:to>
      <xdr:col>78</xdr:col>
      <xdr:colOff>69850</xdr:colOff>
      <xdr:row>18</xdr:row>
      <xdr:rowOff>88900</xdr:rowOff>
    </xdr:to>
    <xdr:cxnSp macro="">
      <xdr:nvCxnSpPr>
        <xdr:cNvPr id="132" name="直線コネクタ 131"/>
        <xdr:cNvCxnSpPr/>
      </xdr:nvCxnSpPr>
      <xdr:spPr>
        <a:xfrm>
          <a:off x="14782800" y="30480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18</xdr:row>
      <xdr:rowOff>0</xdr:rowOff>
    </xdr:from>
    <xdr:to>
      <xdr:col>78</xdr:col>
      <xdr:colOff>120650</xdr:colOff>
      <xdr:row>18</xdr:row>
      <xdr:rowOff>101600</xdr:rowOff>
    </xdr:to>
    <xdr:sp macro="" textlink="">
      <xdr:nvSpPr>
        <xdr:cNvPr id="133" name="フローチャート: 判断 132"/>
        <xdr:cNvSpPr/>
      </xdr:nvSpPr>
      <xdr:spPr>
        <a:xfrm>
          <a:off x="15621000" y="308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111777</xdr:rowOff>
    </xdr:from>
    <xdr:ext cx="736600" cy="259045"/>
    <xdr:sp macro="" textlink="">
      <xdr:nvSpPr>
        <xdr:cNvPr id="134" name="テキスト ボックス 133"/>
        <xdr:cNvSpPr txBox="1"/>
      </xdr:nvSpPr>
      <xdr:spPr>
        <a:xfrm>
          <a:off x="15290800" y="2854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120650</xdr:rowOff>
    </xdr:from>
    <xdr:to>
      <xdr:col>73</xdr:col>
      <xdr:colOff>180975</xdr:colOff>
      <xdr:row>17</xdr:row>
      <xdr:rowOff>133350</xdr:rowOff>
    </xdr:to>
    <xdr:cxnSp macro="">
      <xdr:nvCxnSpPr>
        <xdr:cNvPr id="135" name="直線コネクタ 134"/>
        <xdr:cNvCxnSpPr/>
      </xdr:nvCxnSpPr>
      <xdr:spPr>
        <a:xfrm>
          <a:off x="13893800" y="30353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120650</xdr:rowOff>
    </xdr:from>
    <xdr:to>
      <xdr:col>74</xdr:col>
      <xdr:colOff>31750</xdr:colOff>
      <xdr:row>18</xdr:row>
      <xdr:rowOff>50800</xdr:rowOff>
    </xdr:to>
    <xdr:sp macro="" textlink="">
      <xdr:nvSpPr>
        <xdr:cNvPr id="136" name="フローチャート: 判断 135"/>
        <xdr:cNvSpPr/>
      </xdr:nvSpPr>
      <xdr:spPr>
        <a:xfrm>
          <a:off x="14732000" y="303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35577</xdr:rowOff>
    </xdr:from>
    <xdr:ext cx="762000" cy="259045"/>
    <xdr:sp macro="" textlink="">
      <xdr:nvSpPr>
        <xdr:cNvPr id="137" name="テキスト ボックス 136"/>
        <xdr:cNvSpPr txBox="1"/>
      </xdr:nvSpPr>
      <xdr:spPr>
        <a:xfrm>
          <a:off x="14401800" y="312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120650</xdr:rowOff>
    </xdr:from>
    <xdr:to>
      <xdr:col>69</xdr:col>
      <xdr:colOff>92075</xdr:colOff>
      <xdr:row>17</xdr:row>
      <xdr:rowOff>120650</xdr:rowOff>
    </xdr:to>
    <xdr:cxnSp macro="">
      <xdr:nvCxnSpPr>
        <xdr:cNvPr id="138" name="直線コネクタ 137"/>
        <xdr:cNvCxnSpPr/>
      </xdr:nvCxnSpPr>
      <xdr:spPr>
        <a:xfrm>
          <a:off x="13004800" y="303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133350</xdr:rowOff>
    </xdr:from>
    <xdr:to>
      <xdr:col>69</xdr:col>
      <xdr:colOff>142875</xdr:colOff>
      <xdr:row>18</xdr:row>
      <xdr:rowOff>63500</xdr:rowOff>
    </xdr:to>
    <xdr:sp macro="" textlink="">
      <xdr:nvSpPr>
        <xdr:cNvPr id="139" name="フローチャート: 判断 138"/>
        <xdr:cNvSpPr/>
      </xdr:nvSpPr>
      <xdr:spPr>
        <a:xfrm>
          <a:off x="13843000" y="304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48277</xdr:rowOff>
    </xdr:from>
    <xdr:ext cx="762000" cy="259045"/>
    <xdr:sp macro="" textlink="">
      <xdr:nvSpPr>
        <xdr:cNvPr id="140" name="テキスト ボックス 139"/>
        <xdr:cNvSpPr txBox="1"/>
      </xdr:nvSpPr>
      <xdr:spPr>
        <a:xfrm>
          <a:off x="13512800" y="313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57150</xdr:rowOff>
    </xdr:from>
    <xdr:to>
      <xdr:col>65</xdr:col>
      <xdr:colOff>53975</xdr:colOff>
      <xdr:row>17</xdr:row>
      <xdr:rowOff>158750</xdr:rowOff>
    </xdr:to>
    <xdr:sp macro="" textlink="">
      <xdr:nvSpPr>
        <xdr:cNvPr id="141" name="フローチャート: 判断 140"/>
        <xdr:cNvSpPr/>
      </xdr:nvSpPr>
      <xdr:spPr>
        <a:xfrm>
          <a:off x="12954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168927</xdr:rowOff>
    </xdr:from>
    <xdr:ext cx="762000" cy="259045"/>
    <xdr:sp macro="" textlink="">
      <xdr:nvSpPr>
        <xdr:cNvPr id="142" name="テキスト ボックス 141"/>
        <xdr:cNvSpPr txBox="1"/>
      </xdr:nvSpPr>
      <xdr:spPr>
        <a:xfrm>
          <a:off x="12623800" y="274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19050</xdr:rowOff>
    </xdr:from>
    <xdr:to>
      <xdr:col>82</xdr:col>
      <xdr:colOff>158750</xdr:colOff>
      <xdr:row>17</xdr:row>
      <xdr:rowOff>120650</xdr:rowOff>
    </xdr:to>
    <xdr:sp macro="" textlink="">
      <xdr:nvSpPr>
        <xdr:cNvPr id="148" name="楕円 147"/>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162577</xdr:rowOff>
    </xdr:from>
    <xdr:ext cx="762000" cy="259045"/>
    <xdr:sp macro="" textlink="">
      <xdr:nvSpPr>
        <xdr:cNvPr id="149"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38100</xdr:rowOff>
    </xdr:from>
    <xdr:to>
      <xdr:col>78</xdr:col>
      <xdr:colOff>120650</xdr:colOff>
      <xdr:row>18</xdr:row>
      <xdr:rowOff>139700</xdr:rowOff>
    </xdr:to>
    <xdr:sp macro="" textlink="">
      <xdr:nvSpPr>
        <xdr:cNvPr id="150" name="楕円 149"/>
        <xdr:cNvSpPr/>
      </xdr:nvSpPr>
      <xdr:spPr>
        <a:xfrm>
          <a:off x="15621000" y="312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124477</xdr:rowOff>
    </xdr:from>
    <xdr:ext cx="736600" cy="259045"/>
    <xdr:sp macro="" textlink="">
      <xdr:nvSpPr>
        <xdr:cNvPr id="151" name="テキスト ボックス 150"/>
        <xdr:cNvSpPr txBox="1"/>
      </xdr:nvSpPr>
      <xdr:spPr>
        <a:xfrm>
          <a:off x="15290800" y="321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82550</xdr:rowOff>
    </xdr:from>
    <xdr:to>
      <xdr:col>74</xdr:col>
      <xdr:colOff>31750</xdr:colOff>
      <xdr:row>18</xdr:row>
      <xdr:rowOff>12700</xdr:rowOff>
    </xdr:to>
    <xdr:sp macro="" textlink="">
      <xdr:nvSpPr>
        <xdr:cNvPr id="152" name="楕円 151"/>
        <xdr:cNvSpPr/>
      </xdr:nvSpPr>
      <xdr:spPr>
        <a:xfrm>
          <a:off x="14732000" y="299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22877</xdr:rowOff>
    </xdr:from>
    <xdr:ext cx="762000" cy="259045"/>
    <xdr:sp macro="" textlink="">
      <xdr:nvSpPr>
        <xdr:cNvPr id="153" name="テキスト ボックス 152"/>
        <xdr:cNvSpPr txBox="1"/>
      </xdr:nvSpPr>
      <xdr:spPr>
        <a:xfrm>
          <a:off x="14401800" y="276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69850</xdr:rowOff>
    </xdr:from>
    <xdr:to>
      <xdr:col>69</xdr:col>
      <xdr:colOff>142875</xdr:colOff>
      <xdr:row>18</xdr:row>
      <xdr:rowOff>0</xdr:rowOff>
    </xdr:to>
    <xdr:sp macro="" textlink="">
      <xdr:nvSpPr>
        <xdr:cNvPr id="154" name="楕円 153"/>
        <xdr:cNvSpPr/>
      </xdr:nvSpPr>
      <xdr:spPr>
        <a:xfrm>
          <a:off x="13843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10177</xdr:rowOff>
    </xdr:from>
    <xdr:ext cx="762000" cy="259045"/>
    <xdr:sp macro="" textlink="">
      <xdr:nvSpPr>
        <xdr:cNvPr id="155" name="テキスト ボックス 154"/>
        <xdr:cNvSpPr txBox="1"/>
      </xdr:nvSpPr>
      <xdr:spPr>
        <a:xfrm>
          <a:off x="13512800" y="27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69850</xdr:rowOff>
    </xdr:from>
    <xdr:to>
      <xdr:col>65</xdr:col>
      <xdr:colOff>53975</xdr:colOff>
      <xdr:row>18</xdr:row>
      <xdr:rowOff>0</xdr:rowOff>
    </xdr:to>
    <xdr:sp macro="" textlink="">
      <xdr:nvSpPr>
        <xdr:cNvPr id="156" name="楕円 155"/>
        <xdr:cNvSpPr/>
      </xdr:nvSpPr>
      <xdr:spPr>
        <a:xfrm>
          <a:off x="12954000" y="298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156227</xdr:rowOff>
    </xdr:from>
    <xdr:ext cx="762000" cy="259045"/>
    <xdr:sp macro="" textlink="">
      <xdr:nvSpPr>
        <xdr:cNvPr id="157" name="テキスト ボックス 156"/>
        <xdr:cNvSpPr txBox="1"/>
      </xdr:nvSpPr>
      <xdr:spPr>
        <a:xfrm>
          <a:off x="126238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扶助費の経常収支比率は、社会保障の充実のための事業費増などにより高い伸びが続いていましたが、平成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年度には子ども・子育て支援新制度の開始に伴う県負担金の新設による経常経費充当一般財源の減などにより前年度</a:t>
          </a:r>
          <a:r>
            <a:rPr kumimoji="1" lang="en-US" altLang="ja-JP" sz="900">
              <a:latin typeface="ＭＳ Ｐゴシック" panose="020B0600070205080204" pitchFamily="50" charset="-128"/>
              <a:ea typeface="ＭＳ Ｐゴシック" panose="020B0600070205080204" pitchFamily="50" charset="-128"/>
            </a:rPr>
            <a:t>0.9</a:t>
          </a:r>
          <a:r>
            <a:rPr kumimoji="1" lang="ja-JP" altLang="en-US" sz="900">
              <a:latin typeface="ＭＳ Ｐゴシック" panose="020B0600070205080204" pitchFamily="50" charset="-128"/>
              <a:ea typeface="ＭＳ Ｐゴシック" panose="020B0600070205080204" pitchFamily="50" charset="-128"/>
            </a:rPr>
            <a:t>ポイント減少しました。平成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年度は、障害福祉サービス事業の増等により、前年度</a:t>
          </a:r>
          <a:r>
            <a:rPr kumimoji="1" lang="en-US" altLang="ja-JP" sz="900">
              <a:latin typeface="ＭＳ Ｐゴシック" panose="020B0600070205080204" pitchFamily="50" charset="-128"/>
              <a:ea typeface="ＭＳ Ｐゴシック" panose="020B0600070205080204" pitchFamily="50" charset="-128"/>
            </a:rPr>
            <a:t>0.6</a:t>
          </a:r>
          <a:r>
            <a:rPr kumimoji="1" lang="ja-JP" altLang="en-US" sz="900">
              <a:latin typeface="ＭＳ Ｐゴシック" panose="020B0600070205080204" pitchFamily="50" charset="-128"/>
              <a:ea typeface="ＭＳ Ｐゴシック" panose="020B0600070205080204" pitchFamily="50" charset="-128"/>
            </a:rPr>
            <a:t>ポイント増加となりました。</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年度においても、障害福祉サービス事業等が増加しましたが、県費負担教職員の給与負担等の権限移譲に伴う税源移譲による経常一般財源総額の増等により、</a:t>
          </a:r>
          <a:r>
            <a:rPr kumimoji="1" lang="en-US" altLang="ja-JP" sz="900">
              <a:latin typeface="ＭＳ Ｐゴシック" panose="020B0600070205080204" pitchFamily="50" charset="-128"/>
              <a:ea typeface="ＭＳ Ｐゴシック" panose="020B0600070205080204" pitchFamily="50" charset="-128"/>
            </a:rPr>
            <a:t>1.2</a:t>
          </a:r>
          <a:r>
            <a:rPr kumimoji="1" lang="ja-JP" altLang="en-US" sz="900">
              <a:latin typeface="ＭＳ Ｐゴシック" panose="020B0600070205080204" pitchFamily="50" charset="-128"/>
              <a:ea typeface="ＭＳ Ｐゴシック" panose="020B0600070205080204" pitchFamily="50" charset="-128"/>
            </a:rPr>
            <a:t>ポイント減少の</a:t>
          </a:r>
          <a:r>
            <a:rPr kumimoji="1" lang="en-US" altLang="ja-JP" sz="900">
              <a:latin typeface="ＭＳ Ｐゴシック" panose="020B0600070205080204" pitchFamily="50" charset="-128"/>
              <a:ea typeface="ＭＳ Ｐゴシック" panose="020B0600070205080204" pitchFamily="50" charset="-128"/>
            </a:rPr>
            <a:t>14.3</a:t>
          </a:r>
          <a:r>
            <a:rPr kumimoji="1" lang="ja-JP" altLang="en-US" sz="900">
              <a:latin typeface="ＭＳ Ｐゴシック" panose="020B0600070205080204" pitchFamily="50" charset="-128"/>
              <a:ea typeface="ＭＳ Ｐゴシック" panose="020B0600070205080204" pitchFamily="50" charset="-128"/>
            </a:rPr>
            <a:t>％となっています。</a:t>
          </a:r>
        </a:p>
        <a:p>
          <a:r>
            <a:rPr kumimoji="1" lang="ja-JP" altLang="en-US" sz="900">
              <a:latin typeface="ＭＳ Ｐゴシック" panose="020B0600070205080204" pitchFamily="50" charset="-128"/>
              <a:ea typeface="ＭＳ Ｐゴシック" panose="020B0600070205080204" pitchFamily="50" charset="-128"/>
            </a:rPr>
            <a:t>　今後の見通しについては、高齢化社会の進展に伴い、扶助費に係る経常収支比率は増加していく見込みです。</a:t>
          </a:r>
        </a:p>
      </xdr:txBody>
    </xdr:sp>
    <xdr:clientData/>
  </xdr:twoCellAnchor>
  <xdr:oneCellAnchor>
    <xdr:from>
      <xdr:col>3</xdr:col>
      <xdr:colOff>123825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2" name="直線コネクタ 171"/>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3" name="テキスト ボックス 172"/>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4" name="直線コネクタ 173"/>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5" name="テキスト ボックス 174"/>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6" name="直線コネクタ 175"/>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7" name="テキスト ボックス 176"/>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8" name="直線コネクタ 177"/>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9" name="テキスト ボックス 178"/>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80" name="直線コネクタ 179"/>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81" name="テキスト ボックス 180"/>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50800</xdr:rowOff>
    </xdr:from>
    <xdr:to>
      <xdr:col>24</xdr:col>
      <xdr:colOff>25400</xdr:colOff>
      <xdr:row>62</xdr:row>
      <xdr:rowOff>50800</xdr:rowOff>
    </xdr:to>
    <xdr:cxnSp macro="">
      <xdr:nvCxnSpPr>
        <xdr:cNvPr id="185" name="直線コネクタ 184"/>
        <xdr:cNvCxnSpPr/>
      </xdr:nvCxnSpPr>
      <xdr:spPr>
        <a:xfrm flipV="1">
          <a:off x="4826000" y="9137650"/>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6"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7" name="直線コネクタ 186"/>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137177</xdr:rowOff>
    </xdr:from>
    <xdr:ext cx="762000" cy="259045"/>
    <xdr:sp macro="" textlink="">
      <xdr:nvSpPr>
        <xdr:cNvPr id="188" name="扶助費最大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50800</xdr:rowOff>
    </xdr:from>
    <xdr:to>
      <xdr:col>24</xdr:col>
      <xdr:colOff>114300</xdr:colOff>
      <xdr:row>53</xdr:row>
      <xdr:rowOff>50800</xdr:rowOff>
    </xdr:to>
    <xdr:cxnSp macro="">
      <xdr:nvCxnSpPr>
        <xdr:cNvPr id="189" name="直線コネクタ 188"/>
        <xdr:cNvCxnSpPr/>
      </xdr:nvCxnSpPr>
      <xdr:spPr>
        <a:xfrm>
          <a:off x="4737100" y="913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127000</xdr:rowOff>
    </xdr:from>
    <xdr:to>
      <xdr:col>24</xdr:col>
      <xdr:colOff>25400</xdr:colOff>
      <xdr:row>59</xdr:row>
      <xdr:rowOff>12700</xdr:rowOff>
    </xdr:to>
    <xdr:cxnSp macro="">
      <xdr:nvCxnSpPr>
        <xdr:cNvPr id="190" name="直線コネクタ 189"/>
        <xdr:cNvCxnSpPr/>
      </xdr:nvCxnSpPr>
      <xdr:spPr>
        <a:xfrm flipV="1">
          <a:off x="3987800" y="98996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86377</xdr:rowOff>
    </xdr:from>
    <xdr:ext cx="762000" cy="259045"/>
    <xdr:sp macro="" textlink="">
      <xdr:nvSpPr>
        <xdr:cNvPr id="191" name="扶助費平均値テキスト"/>
        <xdr:cNvSpPr txBox="1"/>
      </xdr:nvSpPr>
      <xdr:spPr>
        <a:xfrm>
          <a:off x="4914900" y="10030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114300</xdr:rowOff>
    </xdr:from>
    <xdr:to>
      <xdr:col>24</xdr:col>
      <xdr:colOff>76200</xdr:colOff>
      <xdr:row>59</xdr:row>
      <xdr:rowOff>44450</xdr:rowOff>
    </xdr:to>
    <xdr:sp macro="" textlink="">
      <xdr:nvSpPr>
        <xdr:cNvPr id="192" name="フローチャート: 判断 191"/>
        <xdr:cNvSpPr/>
      </xdr:nvSpPr>
      <xdr:spPr>
        <a:xfrm>
          <a:off x="47752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58</xdr:row>
      <xdr:rowOff>69850</xdr:rowOff>
    </xdr:from>
    <xdr:to>
      <xdr:col>19</xdr:col>
      <xdr:colOff>187325</xdr:colOff>
      <xdr:row>59</xdr:row>
      <xdr:rowOff>12700</xdr:rowOff>
    </xdr:to>
    <xdr:cxnSp macro="">
      <xdr:nvCxnSpPr>
        <xdr:cNvPr id="193" name="直線コネクタ 192"/>
        <xdr:cNvCxnSpPr/>
      </xdr:nvCxnSpPr>
      <xdr:spPr>
        <a:xfrm>
          <a:off x="3098800" y="1001395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60</xdr:row>
      <xdr:rowOff>95250</xdr:rowOff>
    </xdr:from>
    <xdr:to>
      <xdr:col>20</xdr:col>
      <xdr:colOff>38100</xdr:colOff>
      <xdr:row>61</xdr:row>
      <xdr:rowOff>25400</xdr:rowOff>
    </xdr:to>
    <xdr:sp macro="" textlink="">
      <xdr:nvSpPr>
        <xdr:cNvPr id="194" name="フローチャート: 判断 193"/>
        <xdr:cNvSpPr/>
      </xdr:nvSpPr>
      <xdr:spPr>
        <a:xfrm>
          <a:off x="3937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61</xdr:row>
      <xdr:rowOff>10177</xdr:rowOff>
    </xdr:from>
    <xdr:ext cx="736600" cy="259045"/>
    <xdr:sp macro="" textlink="">
      <xdr:nvSpPr>
        <xdr:cNvPr id="195" name="テキスト ボックス 194"/>
        <xdr:cNvSpPr txBox="1"/>
      </xdr:nvSpPr>
      <xdr:spPr>
        <a:xfrm>
          <a:off x="3606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59</xdr:row>
      <xdr:rowOff>69850</xdr:rowOff>
    </xdr:to>
    <xdr:cxnSp macro="">
      <xdr:nvCxnSpPr>
        <xdr:cNvPr id="196" name="直線コネクタ 195"/>
        <xdr:cNvCxnSpPr/>
      </xdr:nvCxnSpPr>
      <xdr:spPr>
        <a:xfrm flipV="1">
          <a:off x="2209800" y="100139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59</xdr:row>
      <xdr:rowOff>114300</xdr:rowOff>
    </xdr:from>
    <xdr:to>
      <xdr:col>15</xdr:col>
      <xdr:colOff>149225</xdr:colOff>
      <xdr:row>60</xdr:row>
      <xdr:rowOff>44450</xdr:rowOff>
    </xdr:to>
    <xdr:sp macro="" textlink="">
      <xdr:nvSpPr>
        <xdr:cNvPr id="197" name="フローチャート: 判断 196"/>
        <xdr:cNvSpPr/>
      </xdr:nvSpPr>
      <xdr:spPr>
        <a:xfrm>
          <a:off x="30480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29227</xdr:rowOff>
    </xdr:from>
    <xdr:ext cx="762000" cy="259045"/>
    <xdr:sp macro="" textlink="">
      <xdr:nvSpPr>
        <xdr:cNvPr id="198" name="テキスト ボックス 197"/>
        <xdr:cNvSpPr txBox="1"/>
      </xdr:nvSpPr>
      <xdr:spPr>
        <a:xfrm>
          <a:off x="2717800" y="1031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146050</xdr:rowOff>
    </xdr:from>
    <xdr:to>
      <xdr:col>11</xdr:col>
      <xdr:colOff>9525</xdr:colOff>
      <xdr:row>59</xdr:row>
      <xdr:rowOff>69850</xdr:rowOff>
    </xdr:to>
    <xdr:cxnSp macro="">
      <xdr:nvCxnSpPr>
        <xdr:cNvPr id="199" name="直線コネクタ 198"/>
        <xdr:cNvCxnSpPr/>
      </xdr:nvCxnSpPr>
      <xdr:spPr>
        <a:xfrm>
          <a:off x="1320800" y="100901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60</xdr:row>
      <xdr:rowOff>19050</xdr:rowOff>
    </xdr:from>
    <xdr:to>
      <xdr:col>11</xdr:col>
      <xdr:colOff>60325</xdr:colOff>
      <xdr:row>60</xdr:row>
      <xdr:rowOff>120650</xdr:rowOff>
    </xdr:to>
    <xdr:sp macro="" textlink="">
      <xdr:nvSpPr>
        <xdr:cNvPr id="200" name="フローチャート: 判断 199"/>
        <xdr:cNvSpPr/>
      </xdr:nvSpPr>
      <xdr:spPr>
        <a:xfrm>
          <a:off x="2159000" y="10306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105427</xdr:rowOff>
    </xdr:from>
    <xdr:ext cx="762000" cy="259045"/>
    <xdr:sp macro="" textlink="">
      <xdr:nvSpPr>
        <xdr:cNvPr id="201" name="テキスト ボックス 200"/>
        <xdr:cNvSpPr txBox="1"/>
      </xdr:nvSpPr>
      <xdr:spPr>
        <a:xfrm>
          <a:off x="1828800" y="1039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76200</xdr:rowOff>
    </xdr:from>
    <xdr:to>
      <xdr:col>6</xdr:col>
      <xdr:colOff>171450</xdr:colOff>
      <xdr:row>60</xdr:row>
      <xdr:rowOff>6350</xdr:rowOff>
    </xdr:to>
    <xdr:sp macro="" textlink="">
      <xdr:nvSpPr>
        <xdr:cNvPr id="202" name="フローチャート: 判断 201"/>
        <xdr:cNvSpPr/>
      </xdr:nvSpPr>
      <xdr:spPr>
        <a:xfrm>
          <a:off x="1270000" y="1019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162577</xdr:rowOff>
    </xdr:from>
    <xdr:ext cx="762000" cy="259045"/>
    <xdr:sp macro="" textlink="">
      <xdr:nvSpPr>
        <xdr:cNvPr id="203" name="テキスト ボックス 202"/>
        <xdr:cNvSpPr txBox="1"/>
      </xdr:nvSpPr>
      <xdr:spPr>
        <a:xfrm>
          <a:off x="939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76200</xdr:rowOff>
    </xdr:from>
    <xdr:to>
      <xdr:col>24</xdr:col>
      <xdr:colOff>76200</xdr:colOff>
      <xdr:row>58</xdr:row>
      <xdr:rowOff>6350</xdr:rowOff>
    </xdr:to>
    <xdr:sp macro="" textlink="">
      <xdr:nvSpPr>
        <xdr:cNvPr id="209" name="楕円 208"/>
        <xdr:cNvSpPr/>
      </xdr:nvSpPr>
      <xdr:spPr>
        <a:xfrm>
          <a:off x="4775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92727</xdr:rowOff>
    </xdr:from>
    <xdr:ext cx="762000" cy="259045"/>
    <xdr:sp macro="" textlink="">
      <xdr:nvSpPr>
        <xdr:cNvPr id="210" name="扶助費該当値テキスト"/>
        <xdr:cNvSpPr txBox="1"/>
      </xdr:nvSpPr>
      <xdr:spPr>
        <a:xfrm>
          <a:off x="4914900" y="969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58</xdr:row>
      <xdr:rowOff>133350</xdr:rowOff>
    </xdr:from>
    <xdr:to>
      <xdr:col>20</xdr:col>
      <xdr:colOff>38100</xdr:colOff>
      <xdr:row>59</xdr:row>
      <xdr:rowOff>63500</xdr:rowOff>
    </xdr:to>
    <xdr:sp macro="" textlink="">
      <xdr:nvSpPr>
        <xdr:cNvPr id="211" name="楕円 210"/>
        <xdr:cNvSpPr/>
      </xdr:nvSpPr>
      <xdr:spPr>
        <a:xfrm>
          <a:off x="3937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73677</xdr:rowOff>
    </xdr:from>
    <xdr:ext cx="736600" cy="259045"/>
    <xdr:sp macro="" textlink="">
      <xdr:nvSpPr>
        <xdr:cNvPr id="212" name="テキスト ボックス 211"/>
        <xdr:cNvSpPr txBox="1"/>
      </xdr:nvSpPr>
      <xdr:spPr>
        <a:xfrm>
          <a:off x="3606800" y="9846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19050</xdr:rowOff>
    </xdr:from>
    <xdr:to>
      <xdr:col>15</xdr:col>
      <xdr:colOff>149225</xdr:colOff>
      <xdr:row>58</xdr:row>
      <xdr:rowOff>120650</xdr:rowOff>
    </xdr:to>
    <xdr:sp macro="" textlink="">
      <xdr:nvSpPr>
        <xdr:cNvPr id="213" name="楕円 212"/>
        <xdr:cNvSpPr/>
      </xdr:nvSpPr>
      <xdr:spPr>
        <a:xfrm>
          <a:off x="3048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130827</xdr:rowOff>
    </xdr:from>
    <xdr:ext cx="762000" cy="259045"/>
    <xdr:sp macro="" textlink="">
      <xdr:nvSpPr>
        <xdr:cNvPr id="214" name="テキスト ボックス 213"/>
        <xdr:cNvSpPr txBox="1"/>
      </xdr:nvSpPr>
      <xdr:spPr>
        <a:xfrm>
          <a:off x="2717800" y="9732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19050</xdr:rowOff>
    </xdr:from>
    <xdr:to>
      <xdr:col>11</xdr:col>
      <xdr:colOff>60325</xdr:colOff>
      <xdr:row>59</xdr:row>
      <xdr:rowOff>120650</xdr:rowOff>
    </xdr:to>
    <xdr:sp macro="" textlink="">
      <xdr:nvSpPr>
        <xdr:cNvPr id="215" name="楕円 214"/>
        <xdr:cNvSpPr/>
      </xdr:nvSpPr>
      <xdr:spPr>
        <a:xfrm>
          <a:off x="2159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130827</xdr:rowOff>
    </xdr:from>
    <xdr:ext cx="762000" cy="259045"/>
    <xdr:sp macro="" textlink="">
      <xdr:nvSpPr>
        <xdr:cNvPr id="216" name="テキスト ボックス 215"/>
        <xdr:cNvSpPr txBox="1"/>
      </xdr:nvSpPr>
      <xdr:spPr>
        <a:xfrm>
          <a:off x="1828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95250</xdr:rowOff>
    </xdr:from>
    <xdr:to>
      <xdr:col>6</xdr:col>
      <xdr:colOff>171450</xdr:colOff>
      <xdr:row>59</xdr:row>
      <xdr:rowOff>25400</xdr:rowOff>
    </xdr:to>
    <xdr:sp macro="" textlink="">
      <xdr:nvSpPr>
        <xdr:cNvPr id="217" name="楕円 216"/>
        <xdr:cNvSpPr/>
      </xdr:nvSpPr>
      <xdr:spPr>
        <a:xfrm>
          <a:off x="1270000" y="1003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35577</xdr:rowOff>
    </xdr:from>
    <xdr:ext cx="762000" cy="259045"/>
    <xdr:sp macro="" textlink="">
      <xdr:nvSpPr>
        <xdr:cNvPr id="218" name="テキスト ボックス 217"/>
        <xdr:cNvSpPr txBox="1"/>
      </xdr:nvSpPr>
      <xdr:spPr>
        <a:xfrm>
          <a:off x="939800" y="9808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その他の経常収支比率は、平成</a:t>
          </a:r>
          <a:r>
            <a:rPr kumimoji="1" lang="en-US" altLang="ja-JP" sz="1000">
              <a:latin typeface="ＭＳ Ｐゴシック" panose="020B0600070205080204" pitchFamily="50" charset="-128"/>
              <a:ea typeface="ＭＳ Ｐゴシック" panose="020B0600070205080204" pitchFamily="50" charset="-128"/>
            </a:rPr>
            <a:t>25</a:t>
          </a:r>
          <a:r>
            <a:rPr kumimoji="1" lang="ja-JP" altLang="en-US" sz="1000">
              <a:latin typeface="ＭＳ Ｐゴシック" panose="020B0600070205080204" pitchFamily="50" charset="-128"/>
              <a:ea typeface="ＭＳ Ｐゴシック" panose="020B0600070205080204" pitchFamily="50" charset="-128"/>
            </a:rPr>
            <a:t>年度から平成</a:t>
          </a:r>
          <a:r>
            <a:rPr kumimoji="1" lang="en-US" altLang="ja-JP" sz="1000">
              <a:latin typeface="ＭＳ Ｐゴシック" panose="020B0600070205080204" pitchFamily="50" charset="-128"/>
              <a:ea typeface="ＭＳ Ｐゴシック" panose="020B0600070205080204" pitchFamily="50" charset="-128"/>
            </a:rPr>
            <a:t>28</a:t>
          </a:r>
          <a:r>
            <a:rPr kumimoji="1" lang="ja-JP" altLang="en-US" sz="1000">
              <a:latin typeface="ＭＳ Ｐゴシック" panose="020B0600070205080204" pitchFamily="50" charset="-128"/>
              <a:ea typeface="ＭＳ Ｐゴシック" panose="020B0600070205080204" pitchFamily="50" charset="-128"/>
            </a:rPr>
            <a:t>年度まで増加傾向にありました。これは、高齢化社会の進展に伴い、国民健康保険・介護保険・後期高齢者医療制度などの各特別会計への繰出金等について、高い伸びが続いていることによるものです。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年度においても、引き続き繰出金等は伸びていますが、県費負担教職員の給与負担等の権限移譲に伴う税源移譲による経常一般財源総額の増等により、前年度</a:t>
          </a:r>
          <a:r>
            <a:rPr kumimoji="1" lang="en-US" altLang="ja-JP" sz="1000">
              <a:latin typeface="ＭＳ Ｐゴシック" panose="020B0600070205080204" pitchFamily="50" charset="-128"/>
              <a:ea typeface="ＭＳ Ｐゴシック" panose="020B0600070205080204" pitchFamily="50" charset="-128"/>
            </a:rPr>
            <a:t>1.2</a:t>
          </a:r>
          <a:r>
            <a:rPr kumimoji="1" lang="ja-JP" altLang="en-US" sz="1000">
              <a:latin typeface="ＭＳ Ｐゴシック" panose="020B0600070205080204" pitchFamily="50" charset="-128"/>
              <a:ea typeface="ＭＳ Ｐゴシック" panose="020B0600070205080204" pitchFamily="50" charset="-128"/>
            </a:rPr>
            <a:t>ポイント減少の</a:t>
          </a:r>
          <a:r>
            <a:rPr kumimoji="1" lang="en-US" altLang="ja-JP" sz="1000">
              <a:latin typeface="ＭＳ Ｐゴシック" panose="020B0600070205080204" pitchFamily="50" charset="-128"/>
              <a:ea typeface="ＭＳ Ｐゴシック" panose="020B0600070205080204" pitchFamily="50" charset="-128"/>
            </a:rPr>
            <a:t>12.3</a:t>
          </a:r>
          <a:r>
            <a:rPr kumimoji="1" lang="ja-JP" altLang="en-US" sz="1000">
              <a:latin typeface="ＭＳ Ｐゴシック" panose="020B0600070205080204" pitchFamily="50" charset="-128"/>
              <a:ea typeface="ＭＳ Ｐゴシック" panose="020B0600070205080204" pitchFamily="50" charset="-128"/>
            </a:rPr>
            <a:t>％となっています。</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146050</xdr:rowOff>
    </xdr:from>
    <xdr:to>
      <xdr:col>82</xdr:col>
      <xdr:colOff>107950</xdr:colOff>
      <xdr:row>61</xdr:row>
      <xdr:rowOff>12700</xdr:rowOff>
    </xdr:to>
    <xdr:cxnSp macro="">
      <xdr:nvCxnSpPr>
        <xdr:cNvPr id="246" name="直線コネクタ 245"/>
        <xdr:cNvCxnSpPr/>
      </xdr:nvCxnSpPr>
      <xdr:spPr>
        <a:xfrm flipV="1">
          <a:off x="16510000" y="906145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156227</xdr:rowOff>
    </xdr:from>
    <xdr:ext cx="762000" cy="259045"/>
    <xdr:sp macro="" textlink="">
      <xdr:nvSpPr>
        <xdr:cNvPr id="247" name="その他最小値テキスト"/>
        <xdr:cNvSpPr txBox="1"/>
      </xdr:nvSpPr>
      <xdr:spPr>
        <a:xfrm>
          <a:off x="16598900" y="1044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12700</xdr:rowOff>
    </xdr:from>
    <xdr:to>
      <xdr:col>82</xdr:col>
      <xdr:colOff>196850</xdr:colOff>
      <xdr:row>61</xdr:row>
      <xdr:rowOff>12700</xdr:rowOff>
    </xdr:to>
    <xdr:cxnSp macro="">
      <xdr:nvCxnSpPr>
        <xdr:cNvPr id="248" name="直線コネクタ 247"/>
        <xdr:cNvCxnSpPr/>
      </xdr:nvCxnSpPr>
      <xdr:spPr>
        <a:xfrm>
          <a:off x="16421100" y="10471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60977</xdr:rowOff>
    </xdr:from>
    <xdr:ext cx="762000" cy="259045"/>
    <xdr:sp macro="" textlink="">
      <xdr:nvSpPr>
        <xdr:cNvPr id="249" name="その他最大値テキスト"/>
        <xdr:cNvSpPr txBox="1"/>
      </xdr:nvSpPr>
      <xdr:spPr>
        <a:xfrm>
          <a:off x="16598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146050</xdr:rowOff>
    </xdr:from>
    <xdr:to>
      <xdr:col>82</xdr:col>
      <xdr:colOff>196850</xdr:colOff>
      <xdr:row>52</xdr:row>
      <xdr:rowOff>146050</xdr:rowOff>
    </xdr:to>
    <xdr:cxnSp macro="">
      <xdr:nvCxnSpPr>
        <xdr:cNvPr id="250" name="直線コネクタ 249"/>
        <xdr:cNvCxnSpPr/>
      </xdr:nvCxnSpPr>
      <xdr:spPr>
        <a:xfrm>
          <a:off x="16421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127000</xdr:rowOff>
    </xdr:from>
    <xdr:to>
      <xdr:col>82</xdr:col>
      <xdr:colOff>107950</xdr:colOff>
      <xdr:row>59</xdr:row>
      <xdr:rowOff>12700</xdr:rowOff>
    </xdr:to>
    <xdr:cxnSp macro="">
      <xdr:nvCxnSpPr>
        <xdr:cNvPr id="251" name="直線コネクタ 250"/>
        <xdr:cNvCxnSpPr/>
      </xdr:nvCxnSpPr>
      <xdr:spPr>
        <a:xfrm flipV="1">
          <a:off x="15671800" y="9899650"/>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111777</xdr:rowOff>
    </xdr:from>
    <xdr:ext cx="762000" cy="259045"/>
    <xdr:sp macro="" textlink="">
      <xdr:nvSpPr>
        <xdr:cNvPr id="252" name="その他平均値テキスト"/>
        <xdr:cNvSpPr txBox="1"/>
      </xdr:nvSpPr>
      <xdr:spPr>
        <a:xfrm>
          <a:off x="16598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3" name="フローチャート: 判断 252"/>
        <xdr:cNvSpPr/>
      </xdr:nvSpPr>
      <xdr:spPr>
        <a:xfrm>
          <a:off x="164592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58</xdr:row>
      <xdr:rowOff>165100</xdr:rowOff>
    </xdr:from>
    <xdr:to>
      <xdr:col>78</xdr:col>
      <xdr:colOff>69850</xdr:colOff>
      <xdr:row>59</xdr:row>
      <xdr:rowOff>12700</xdr:rowOff>
    </xdr:to>
    <xdr:cxnSp macro="">
      <xdr:nvCxnSpPr>
        <xdr:cNvPr id="254" name="直線コネクタ 253"/>
        <xdr:cNvCxnSpPr/>
      </xdr:nvCxnSpPr>
      <xdr:spPr>
        <a:xfrm>
          <a:off x="14782800" y="101092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58</xdr:row>
      <xdr:rowOff>127000</xdr:rowOff>
    </xdr:from>
    <xdr:to>
      <xdr:col>73</xdr:col>
      <xdr:colOff>180975</xdr:colOff>
      <xdr:row>58</xdr:row>
      <xdr:rowOff>165100</xdr:rowOff>
    </xdr:to>
    <xdr:cxnSp macro="">
      <xdr:nvCxnSpPr>
        <xdr:cNvPr id="257" name="直線コネクタ 256"/>
        <xdr:cNvCxnSpPr/>
      </xdr:nvCxnSpPr>
      <xdr:spPr>
        <a:xfrm>
          <a:off x="13893800" y="1007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95250</xdr:rowOff>
    </xdr:from>
    <xdr:to>
      <xdr:col>74</xdr:col>
      <xdr:colOff>31750</xdr:colOff>
      <xdr:row>57</xdr:row>
      <xdr:rowOff>25400</xdr:rowOff>
    </xdr:to>
    <xdr:sp macro="" textlink="">
      <xdr:nvSpPr>
        <xdr:cNvPr id="258" name="フローチャート: 判断 257"/>
        <xdr:cNvSpPr/>
      </xdr:nvSpPr>
      <xdr:spPr>
        <a:xfrm>
          <a:off x="14732000" y="969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35577</xdr:rowOff>
    </xdr:from>
    <xdr:ext cx="762000" cy="259045"/>
    <xdr:sp macro="" textlink="">
      <xdr:nvSpPr>
        <xdr:cNvPr id="259" name="テキスト ボックス 258"/>
        <xdr:cNvSpPr txBox="1"/>
      </xdr:nvSpPr>
      <xdr:spPr>
        <a:xfrm>
          <a:off x="14401800" y="946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69850</xdr:rowOff>
    </xdr:from>
    <xdr:to>
      <xdr:col>69</xdr:col>
      <xdr:colOff>92075</xdr:colOff>
      <xdr:row>58</xdr:row>
      <xdr:rowOff>127000</xdr:rowOff>
    </xdr:to>
    <xdr:cxnSp macro="">
      <xdr:nvCxnSpPr>
        <xdr:cNvPr id="260" name="直線コネクタ 259"/>
        <xdr:cNvCxnSpPr/>
      </xdr:nvCxnSpPr>
      <xdr:spPr>
        <a:xfrm>
          <a:off x="13004800" y="100139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38100</xdr:rowOff>
    </xdr:from>
    <xdr:to>
      <xdr:col>69</xdr:col>
      <xdr:colOff>142875</xdr:colOff>
      <xdr:row>56</xdr:row>
      <xdr:rowOff>139700</xdr:rowOff>
    </xdr:to>
    <xdr:sp macro="" textlink="">
      <xdr:nvSpPr>
        <xdr:cNvPr id="261" name="フローチャート: 判断 260"/>
        <xdr:cNvSpPr/>
      </xdr:nvSpPr>
      <xdr:spPr>
        <a:xfrm>
          <a:off x="13843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149877</xdr:rowOff>
    </xdr:from>
    <xdr:ext cx="762000" cy="259045"/>
    <xdr:sp macro="" textlink="">
      <xdr:nvSpPr>
        <xdr:cNvPr id="262" name="テキスト ボックス 261"/>
        <xdr:cNvSpPr txBox="1"/>
      </xdr:nvSpPr>
      <xdr:spPr>
        <a:xfrm>
          <a:off x="13512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133350</xdr:rowOff>
    </xdr:from>
    <xdr:to>
      <xdr:col>65</xdr:col>
      <xdr:colOff>53975</xdr:colOff>
      <xdr:row>56</xdr:row>
      <xdr:rowOff>63500</xdr:rowOff>
    </xdr:to>
    <xdr:sp macro="" textlink="">
      <xdr:nvSpPr>
        <xdr:cNvPr id="263" name="フローチャート: 判断 262"/>
        <xdr:cNvSpPr/>
      </xdr:nvSpPr>
      <xdr:spPr>
        <a:xfrm>
          <a:off x="12954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73677</xdr:rowOff>
    </xdr:from>
    <xdr:ext cx="762000" cy="259045"/>
    <xdr:sp macro="" textlink="">
      <xdr:nvSpPr>
        <xdr:cNvPr id="264" name="テキスト ボックス 263"/>
        <xdr:cNvSpPr txBox="1"/>
      </xdr:nvSpPr>
      <xdr:spPr>
        <a:xfrm>
          <a:off x="12623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76200</xdr:rowOff>
    </xdr:from>
    <xdr:to>
      <xdr:col>82</xdr:col>
      <xdr:colOff>158750</xdr:colOff>
      <xdr:row>58</xdr:row>
      <xdr:rowOff>6350</xdr:rowOff>
    </xdr:to>
    <xdr:sp macro="" textlink="">
      <xdr:nvSpPr>
        <xdr:cNvPr id="270" name="楕円 269"/>
        <xdr:cNvSpPr/>
      </xdr:nvSpPr>
      <xdr:spPr>
        <a:xfrm>
          <a:off x="16459200" y="9848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48277</xdr:rowOff>
    </xdr:from>
    <xdr:ext cx="762000" cy="259045"/>
    <xdr:sp macro="" textlink="">
      <xdr:nvSpPr>
        <xdr:cNvPr id="271" name="その他該当値テキスト"/>
        <xdr:cNvSpPr txBox="1"/>
      </xdr:nvSpPr>
      <xdr:spPr>
        <a:xfrm>
          <a:off x="165989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133350</xdr:rowOff>
    </xdr:from>
    <xdr:to>
      <xdr:col>78</xdr:col>
      <xdr:colOff>120650</xdr:colOff>
      <xdr:row>59</xdr:row>
      <xdr:rowOff>63500</xdr:rowOff>
    </xdr:to>
    <xdr:sp macro="" textlink="">
      <xdr:nvSpPr>
        <xdr:cNvPr id="272" name="楕円 271"/>
        <xdr:cNvSpPr/>
      </xdr:nvSpPr>
      <xdr:spPr>
        <a:xfrm>
          <a:off x="15621000" y="1007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48277</xdr:rowOff>
    </xdr:from>
    <xdr:ext cx="736600" cy="259045"/>
    <xdr:sp macro="" textlink="">
      <xdr:nvSpPr>
        <xdr:cNvPr id="273" name="テキスト ボックス 272"/>
        <xdr:cNvSpPr txBox="1"/>
      </xdr:nvSpPr>
      <xdr:spPr>
        <a:xfrm>
          <a:off x="15290800" y="1016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114300</xdr:rowOff>
    </xdr:from>
    <xdr:to>
      <xdr:col>74</xdr:col>
      <xdr:colOff>31750</xdr:colOff>
      <xdr:row>59</xdr:row>
      <xdr:rowOff>44450</xdr:rowOff>
    </xdr:to>
    <xdr:sp macro="" textlink="">
      <xdr:nvSpPr>
        <xdr:cNvPr id="274" name="楕円 273"/>
        <xdr:cNvSpPr/>
      </xdr:nvSpPr>
      <xdr:spPr>
        <a:xfrm>
          <a:off x="147320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29227</xdr:rowOff>
    </xdr:from>
    <xdr:ext cx="762000" cy="259045"/>
    <xdr:sp macro="" textlink="">
      <xdr:nvSpPr>
        <xdr:cNvPr id="275" name="テキスト ボックス 274"/>
        <xdr:cNvSpPr txBox="1"/>
      </xdr:nvSpPr>
      <xdr:spPr>
        <a:xfrm>
          <a:off x="14401800" y="1014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76200</xdr:rowOff>
    </xdr:from>
    <xdr:to>
      <xdr:col>69</xdr:col>
      <xdr:colOff>142875</xdr:colOff>
      <xdr:row>59</xdr:row>
      <xdr:rowOff>6350</xdr:rowOff>
    </xdr:to>
    <xdr:sp macro="" textlink="">
      <xdr:nvSpPr>
        <xdr:cNvPr id="276" name="楕円 275"/>
        <xdr:cNvSpPr/>
      </xdr:nvSpPr>
      <xdr:spPr>
        <a:xfrm>
          <a:off x="1384300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162577</xdr:rowOff>
    </xdr:from>
    <xdr:ext cx="762000" cy="259045"/>
    <xdr:sp macro="" textlink="">
      <xdr:nvSpPr>
        <xdr:cNvPr id="277" name="テキスト ボックス 276"/>
        <xdr:cNvSpPr txBox="1"/>
      </xdr:nvSpPr>
      <xdr:spPr>
        <a:xfrm>
          <a:off x="13512800" y="1010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19050</xdr:rowOff>
    </xdr:from>
    <xdr:to>
      <xdr:col>65</xdr:col>
      <xdr:colOff>53975</xdr:colOff>
      <xdr:row>58</xdr:row>
      <xdr:rowOff>120650</xdr:rowOff>
    </xdr:to>
    <xdr:sp macro="" textlink="">
      <xdr:nvSpPr>
        <xdr:cNvPr id="278" name="楕円 277"/>
        <xdr:cNvSpPr/>
      </xdr:nvSpPr>
      <xdr:spPr>
        <a:xfrm>
          <a:off x="12954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105427</xdr:rowOff>
    </xdr:from>
    <xdr:ext cx="762000" cy="259045"/>
    <xdr:sp macro="" textlink="">
      <xdr:nvSpPr>
        <xdr:cNvPr id="279" name="テキスト ボックス 278"/>
        <xdr:cNvSpPr txBox="1"/>
      </xdr:nvSpPr>
      <xdr:spPr>
        <a:xfrm>
          <a:off x="12623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補助費等の経常収支比率は、行財政改革大綱等に基づき、補助金の見直し等に継続的に取り組んでいます。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年度は、経常経費充当一般財源が前年より微減しており、また県費負担教職員の給与負担等の権限移譲に伴う税源移譲による経常一般財源総額の増等により、前年度</a:t>
          </a:r>
          <a:r>
            <a:rPr kumimoji="1" lang="en-US" altLang="ja-JP" sz="1000">
              <a:latin typeface="ＭＳ Ｐゴシック" panose="020B0600070205080204" pitchFamily="50" charset="-128"/>
              <a:ea typeface="ＭＳ Ｐゴシック" panose="020B0600070205080204" pitchFamily="50" charset="-128"/>
            </a:rPr>
            <a:t>1.1</a:t>
          </a:r>
          <a:r>
            <a:rPr kumimoji="1" lang="ja-JP" altLang="en-US" sz="1000">
              <a:latin typeface="ＭＳ Ｐゴシック" panose="020B0600070205080204" pitchFamily="50" charset="-128"/>
              <a:ea typeface="ＭＳ Ｐゴシック" panose="020B0600070205080204" pitchFamily="50" charset="-128"/>
            </a:rPr>
            <a:t>ポイント減少の</a:t>
          </a:r>
          <a:r>
            <a:rPr kumimoji="1" lang="en-US" altLang="ja-JP" sz="1000">
              <a:latin typeface="ＭＳ Ｐゴシック" panose="020B0600070205080204" pitchFamily="50" charset="-128"/>
              <a:ea typeface="ＭＳ Ｐゴシック" panose="020B0600070205080204" pitchFamily="50" charset="-128"/>
            </a:rPr>
            <a:t>7.1</a:t>
          </a:r>
          <a:r>
            <a:rPr kumimoji="1" lang="ja-JP" altLang="en-US" sz="1000">
              <a:latin typeface="ＭＳ Ｐゴシック" panose="020B0600070205080204" pitchFamily="50" charset="-128"/>
              <a:ea typeface="ＭＳ Ｐゴシック" panose="020B0600070205080204" pitchFamily="50" charset="-128"/>
            </a:rPr>
            <a:t>％となっています。</a:t>
          </a:r>
        </a:p>
        <a:p>
          <a:r>
            <a:rPr kumimoji="1" lang="ja-JP" altLang="en-US" sz="1000">
              <a:latin typeface="ＭＳ Ｐゴシック" panose="020B0600070205080204" pitchFamily="50" charset="-128"/>
              <a:ea typeface="ＭＳ Ｐゴシック" panose="020B0600070205080204" pitchFamily="50" charset="-128"/>
            </a:rPr>
            <a:t>　補助金については、今後も引き続き、必要性や有効性等の観点から、常に見直しを行っていきます。</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50800</xdr:rowOff>
    </xdr:from>
    <xdr:to>
      <xdr:col>82</xdr:col>
      <xdr:colOff>107950</xdr:colOff>
      <xdr:row>41</xdr:row>
      <xdr:rowOff>146050</xdr:rowOff>
    </xdr:to>
    <xdr:cxnSp macro="">
      <xdr:nvCxnSpPr>
        <xdr:cNvPr id="307" name="直線コネクタ 306"/>
        <xdr:cNvCxnSpPr/>
      </xdr:nvCxnSpPr>
      <xdr:spPr>
        <a:xfrm flipV="1">
          <a:off x="16510000" y="57086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118127</xdr:rowOff>
    </xdr:from>
    <xdr:ext cx="762000" cy="259045"/>
    <xdr:sp macro="" textlink="">
      <xdr:nvSpPr>
        <xdr:cNvPr id="308" name="補助費等最小値テキスト"/>
        <xdr:cNvSpPr txBox="1"/>
      </xdr:nvSpPr>
      <xdr:spPr>
        <a:xfrm>
          <a:off x="16598900" y="714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146050</xdr:rowOff>
    </xdr:from>
    <xdr:to>
      <xdr:col>82</xdr:col>
      <xdr:colOff>196850</xdr:colOff>
      <xdr:row>41</xdr:row>
      <xdr:rowOff>146050</xdr:rowOff>
    </xdr:to>
    <xdr:cxnSp macro="">
      <xdr:nvCxnSpPr>
        <xdr:cNvPr id="309" name="直線コネクタ 308"/>
        <xdr:cNvCxnSpPr/>
      </xdr:nvCxnSpPr>
      <xdr:spPr>
        <a:xfrm>
          <a:off x="16421100" y="717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137177</xdr:rowOff>
    </xdr:from>
    <xdr:ext cx="762000" cy="259045"/>
    <xdr:sp macro="" textlink="">
      <xdr:nvSpPr>
        <xdr:cNvPr id="310" name="補助費等最大値テキスト"/>
        <xdr:cNvSpPr txBox="1"/>
      </xdr:nvSpPr>
      <xdr:spPr>
        <a:xfrm>
          <a:off x="16598900" y="5452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50800</xdr:rowOff>
    </xdr:from>
    <xdr:to>
      <xdr:col>82</xdr:col>
      <xdr:colOff>196850</xdr:colOff>
      <xdr:row>33</xdr:row>
      <xdr:rowOff>50800</xdr:rowOff>
    </xdr:to>
    <xdr:cxnSp macro="">
      <xdr:nvCxnSpPr>
        <xdr:cNvPr id="311" name="直線コネクタ 310"/>
        <xdr:cNvCxnSpPr/>
      </xdr:nvCxnSpPr>
      <xdr:spPr>
        <a:xfrm>
          <a:off x="16421100" y="5708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69850</xdr:rowOff>
    </xdr:from>
    <xdr:to>
      <xdr:col>82</xdr:col>
      <xdr:colOff>107950</xdr:colOff>
      <xdr:row>37</xdr:row>
      <xdr:rowOff>107950</xdr:rowOff>
    </xdr:to>
    <xdr:cxnSp macro="">
      <xdr:nvCxnSpPr>
        <xdr:cNvPr id="312" name="直線コネクタ 311"/>
        <xdr:cNvCxnSpPr/>
      </xdr:nvCxnSpPr>
      <xdr:spPr>
        <a:xfrm flipV="1">
          <a:off x="15671800" y="624205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37</xdr:row>
      <xdr:rowOff>86377</xdr:rowOff>
    </xdr:from>
    <xdr:ext cx="762000" cy="259045"/>
    <xdr:sp macro="" textlink="">
      <xdr:nvSpPr>
        <xdr:cNvPr id="313" name="補助費等平均値テキスト"/>
        <xdr:cNvSpPr txBox="1"/>
      </xdr:nvSpPr>
      <xdr:spPr>
        <a:xfrm>
          <a:off x="16598900" y="6430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114300</xdr:rowOff>
    </xdr:from>
    <xdr:to>
      <xdr:col>82</xdr:col>
      <xdr:colOff>158750</xdr:colOff>
      <xdr:row>38</xdr:row>
      <xdr:rowOff>44450</xdr:rowOff>
    </xdr:to>
    <xdr:sp macro="" textlink="">
      <xdr:nvSpPr>
        <xdr:cNvPr id="314" name="フローチャート: 判断 313"/>
        <xdr:cNvSpPr/>
      </xdr:nvSpPr>
      <xdr:spPr>
        <a:xfrm>
          <a:off x="16459200" y="645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50800</xdr:rowOff>
    </xdr:from>
    <xdr:to>
      <xdr:col>78</xdr:col>
      <xdr:colOff>69850</xdr:colOff>
      <xdr:row>37</xdr:row>
      <xdr:rowOff>107950</xdr:rowOff>
    </xdr:to>
    <xdr:cxnSp macro="">
      <xdr:nvCxnSpPr>
        <xdr:cNvPr id="315" name="直線コネクタ 314"/>
        <xdr:cNvCxnSpPr/>
      </xdr:nvCxnSpPr>
      <xdr:spPr>
        <a:xfrm>
          <a:off x="14782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39</xdr:row>
      <xdr:rowOff>0</xdr:rowOff>
    </xdr:from>
    <xdr:to>
      <xdr:col>78</xdr:col>
      <xdr:colOff>120650</xdr:colOff>
      <xdr:row>39</xdr:row>
      <xdr:rowOff>101600</xdr:rowOff>
    </xdr:to>
    <xdr:sp macro="" textlink="">
      <xdr:nvSpPr>
        <xdr:cNvPr id="316" name="フローチャート: 判断 315"/>
        <xdr:cNvSpPr/>
      </xdr:nvSpPr>
      <xdr:spPr>
        <a:xfrm>
          <a:off x="15621000" y="6686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86377</xdr:rowOff>
    </xdr:from>
    <xdr:ext cx="736600" cy="259045"/>
    <xdr:sp macro="" textlink="">
      <xdr:nvSpPr>
        <xdr:cNvPr id="317" name="テキスト ボックス 316"/>
        <xdr:cNvSpPr txBox="1"/>
      </xdr:nvSpPr>
      <xdr:spPr>
        <a:xfrm>
          <a:off x="15290800" y="6772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50800</xdr:rowOff>
    </xdr:from>
    <xdr:to>
      <xdr:col>73</xdr:col>
      <xdr:colOff>180975</xdr:colOff>
      <xdr:row>37</xdr:row>
      <xdr:rowOff>107950</xdr:rowOff>
    </xdr:to>
    <xdr:cxnSp macro="">
      <xdr:nvCxnSpPr>
        <xdr:cNvPr id="318" name="直線コネクタ 317"/>
        <xdr:cNvCxnSpPr/>
      </xdr:nvCxnSpPr>
      <xdr:spPr>
        <a:xfrm flipV="1">
          <a:off x="13893800" y="63944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38</xdr:row>
      <xdr:rowOff>152400</xdr:rowOff>
    </xdr:from>
    <xdr:to>
      <xdr:col>74</xdr:col>
      <xdr:colOff>31750</xdr:colOff>
      <xdr:row>39</xdr:row>
      <xdr:rowOff>82550</xdr:rowOff>
    </xdr:to>
    <xdr:sp macro="" textlink="">
      <xdr:nvSpPr>
        <xdr:cNvPr id="319" name="フローチャート: 判断 318"/>
        <xdr:cNvSpPr/>
      </xdr:nvSpPr>
      <xdr:spPr>
        <a:xfrm>
          <a:off x="14732000" y="666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67327</xdr:rowOff>
    </xdr:from>
    <xdr:ext cx="762000" cy="259045"/>
    <xdr:sp macro="" textlink="">
      <xdr:nvSpPr>
        <xdr:cNvPr id="320" name="テキスト ボックス 319"/>
        <xdr:cNvSpPr txBox="1"/>
      </xdr:nvSpPr>
      <xdr:spPr>
        <a:xfrm>
          <a:off x="14401800" y="675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107950</xdr:rowOff>
    </xdr:from>
    <xdr:to>
      <xdr:col>69</xdr:col>
      <xdr:colOff>92075</xdr:colOff>
      <xdr:row>37</xdr:row>
      <xdr:rowOff>107950</xdr:rowOff>
    </xdr:to>
    <xdr:cxnSp macro="">
      <xdr:nvCxnSpPr>
        <xdr:cNvPr id="321" name="直線コネクタ 320"/>
        <xdr:cNvCxnSpPr/>
      </xdr:nvCxnSpPr>
      <xdr:spPr>
        <a:xfrm>
          <a:off x="13004800" y="6451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38100</xdr:rowOff>
    </xdr:from>
    <xdr:to>
      <xdr:col>69</xdr:col>
      <xdr:colOff>142875</xdr:colOff>
      <xdr:row>39</xdr:row>
      <xdr:rowOff>139700</xdr:rowOff>
    </xdr:to>
    <xdr:sp macro="" textlink="">
      <xdr:nvSpPr>
        <xdr:cNvPr id="322" name="フローチャート: 判断 321"/>
        <xdr:cNvSpPr/>
      </xdr:nvSpPr>
      <xdr:spPr>
        <a:xfrm>
          <a:off x="13843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124477</xdr:rowOff>
    </xdr:from>
    <xdr:ext cx="762000" cy="259045"/>
    <xdr:sp macro="" textlink="">
      <xdr:nvSpPr>
        <xdr:cNvPr id="323" name="テキスト ボックス 322"/>
        <xdr:cNvSpPr txBox="1"/>
      </xdr:nvSpPr>
      <xdr:spPr>
        <a:xfrm>
          <a:off x="13512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38100</xdr:rowOff>
    </xdr:from>
    <xdr:to>
      <xdr:col>65</xdr:col>
      <xdr:colOff>53975</xdr:colOff>
      <xdr:row>39</xdr:row>
      <xdr:rowOff>139700</xdr:rowOff>
    </xdr:to>
    <xdr:sp macro="" textlink="">
      <xdr:nvSpPr>
        <xdr:cNvPr id="324" name="フローチャート: 判断 323"/>
        <xdr:cNvSpPr/>
      </xdr:nvSpPr>
      <xdr:spPr>
        <a:xfrm>
          <a:off x="12954000" y="6724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124477</xdr:rowOff>
    </xdr:from>
    <xdr:ext cx="762000" cy="259045"/>
    <xdr:sp macro="" textlink="">
      <xdr:nvSpPr>
        <xdr:cNvPr id="325" name="テキスト ボックス 324"/>
        <xdr:cNvSpPr txBox="1"/>
      </xdr:nvSpPr>
      <xdr:spPr>
        <a:xfrm>
          <a:off x="12623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19050</xdr:rowOff>
    </xdr:from>
    <xdr:to>
      <xdr:col>82</xdr:col>
      <xdr:colOff>158750</xdr:colOff>
      <xdr:row>36</xdr:row>
      <xdr:rowOff>120650</xdr:rowOff>
    </xdr:to>
    <xdr:sp macro="" textlink="">
      <xdr:nvSpPr>
        <xdr:cNvPr id="331" name="楕円 330"/>
        <xdr:cNvSpPr/>
      </xdr:nvSpPr>
      <xdr:spPr>
        <a:xfrm>
          <a:off x="16459200" y="619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35577</xdr:rowOff>
    </xdr:from>
    <xdr:ext cx="762000" cy="259045"/>
    <xdr:sp macro="" textlink="">
      <xdr:nvSpPr>
        <xdr:cNvPr id="332" name="補助費等該当値テキスト"/>
        <xdr:cNvSpPr txBox="1"/>
      </xdr:nvSpPr>
      <xdr:spPr>
        <a:xfrm>
          <a:off x="16598900" y="603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57150</xdr:rowOff>
    </xdr:from>
    <xdr:to>
      <xdr:col>78</xdr:col>
      <xdr:colOff>120650</xdr:colOff>
      <xdr:row>37</xdr:row>
      <xdr:rowOff>158750</xdr:rowOff>
    </xdr:to>
    <xdr:sp macro="" textlink="">
      <xdr:nvSpPr>
        <xdr:cNvPr id="333" name="楕円 332"/>
        <xdr:cNvSpPr/>
      </xdr:nvSpPr>
      <xdr:spPr>
        <a:xfrm>
          <a:off x="15621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34" name="テキスト ボックス 333"/>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0</xdr:rowOff>
    </xdr:from>
    <xdr:to>
      <xdr:col>74</xdr:col>
      <xdr:colOff>31750</xdr:colOff>
      <xdr:row>37</xdr:row>
      <xdr:rowOff>101600</xdr:rowOff>
    </xdr:to>
    <xdr:sp macro="" textlink="">
      <xdr:nvSpPr>
        <xdr:cNvPr id="335" name="楕円 334"/>
        <xdr:cNvSpPr/>
      </xdr:nvSpPr>
      <xdr:spPr>
        <a:xfrm>
          <a:off x="14732000" y="6343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111777</xdr:rowOff>
    </xdr:from>
    <xdr:ext cx="762000" cy="259045"/>
    <xdr:sp macro="" textlink="">
      <xdr:nvSpPr>
        <xdr:cNvPr id="336" name="テキスト ボックス 335"/>
        <xdr:cNvSpPr txBox="1"/>
      </xdr:nvSpPr>
      <xdr:spPr>
        <a:xfrm>
          <a:off x="14401800" y="611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57150</xdr:rowOff>
    </xdr:from>
    <xdr:to>
      <xdr:col>69</xdr:col>
      <xdr:colOff>142875</xdr:colOff>
      <xdr:row>37</xdr:row>
      <xdr:rowOff>158750</xdr:rowOff>
    </xdr:to>
    <xdr:sp macro="" textlink="">
      <xdr:nvSpPr>
        <xdr:cNvPr id="337" name="楕円 336"/>
        <xdr:cNvSpPr/>
      </xdr:nvSpPr>
      <xdr:spPr>
        <a:xfrm>
          <a:off x="13843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168927</xdr:rowOff>
    </xdr:from>
    <xdr:ext cx="762000" cy="259045"/>
    <xdr:sp macro="" textlink="">
      <xdr:nvSpPr>
        <xdr:cNvPr id="338" name="テキスト ボックス 337"/>
        <xdr:cNvSpPr txBox="1"/>
      </xdr:nvSpPr>
      <xdr:spPr>
        <a:xfrm>
          <a:off x="13512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57150</xdr:rowOff>
    </xdr:from>
    <xdr:to>
      <xdr:col>65</xdr:col>
      <xdr:colOff>53975</xdr:colOff>
      <xdr:row>37</xdr:row>
      <xdr:rowOff>158750</xdr:rowOff>
    </xdr:to>
    <xdr:sp macro="" textlink="">
      <xdr:nvSpPr>
        <xdr:cNvPr id="339" name="楕円 338"/>
        <xdr:cNvSpPr/>
      </xdr:nvSpPr>
      <xdr:spPr>
        <a:xfrm>
          <a:off x="12954000" y="640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168927</xdr:rowOff>
    </xdr:from>
    <xdr:ext cx="762000" cy="259045"/>
    <xdr:sp macro="" textlink="">
      <xdr:nvSpPr>
        <xdr:cNvPr id="340" name="テキスト ボックス 339"/>
        <xdr:cNvSpPr txBox="1"/>
      </xdr:nvSpPr>
      <xdr:spPr>
        <a:xfrm>
          <a:off x="12623800" y="616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00">
              <a:latin typeface="ＭＳ Ｐゴシック" panose="020B0600070205080204" pitchFamily="50" charset="-128"/>
              <a:ea typeface="ＭＳ Ｐゴシック" panose="020B0600070205080204" pitchFamily="50" charset="-128"/>
            </a:rPr>
            <a:t>　公債費の経常収支比率については、公共投資が減少傾向にある一方で、臨時財政対策債等の影響もあり、引き続き高い水準で推移しています。</a:t>
          </a:r>
        </a:p>
        <a:p>
          <a:r>
            <a:rPr kumimoji="1" lang="ja-JP" altLang="en-US" sz="1000">
              <a:latin typeface="ＭＳ Ｐゴシック" panose="020B0600070205080204" pitchFamily="50" charset="-128"/>
              <a:ea typeface="ＭＳ Ｐゴシック" panose="020B0600070205080204" pitchFamily="50" charset="-128"/>
            </a:rPr>
            <a:t>　平成</a:t>
          </a:r>
          <a:r>
            <a:rPr kumimoji="1" lang="en-US" altLang="ja-JP" sz="1000">
              <a:latin typeface="ＭＳ Ｐゴシック" panose="020B0600070205080204" pitchFamily="50" charset="-128"/>
              <a:ea typeface="ＭＳ Ｐゴシック" panose="020B0600070205080204" pitchFamily="50" charset="-128"/>
            </a:rPr>
            <a:t>29</a:t>
          </a:r>
          <a:r>
            <a:rPr kumimoji="1" lang="ja-JP" altLang="en-US" sz="1000">
              <a:latin typeface="ＭＳ Ｐゴシック" panose="020B0600070205080204" pitchFamily="50" charset="-128"/>
              <a:ea typeface="ＭＳ Ｐゴシック" panose="020B0600070205080204" pitchFamily="50" charset="-128"/>
            </a:rPr>
            <a:t>年度は、県費負担教職員の給与負担等の権限移譲に伴う税源移譲による経常一般財源総額の増等により、前年度</a:t>
          </a:r>
          <a:r>
            <a:rPr kumimoji="1" lang="en-US" altLang="ja-JP" sz="1000">
              <a:latin typeface="ＭＳ Ｐゴシック" panose="020B0600070205080204" pitchFamily="50" charset="-128"/>
              <a:ea typeface="ＭＳ Ｐゴシック" panose="020B0600070205080204" pitchFamily="50" charset="-128"/>
            </a:rPr>
            <a:t>4.0</a:t>
          </a:r>
          <a:r>
            <a:rPr kumimoji="1" lang="ja-JP" altLang="en-US" sz="1000">
              <a:latin typeface="ＭＳ Ｐゴシック" panose="020B0600070205080204" pitchFamily="50" charset="-128"/>
              <a:ea typeface="ＭＳ Ｐゴシック" panose="020B0600070205080204" pitchFamily="50" charset="-128"/>
            </a:rPr>
            <a:t>ポイント減少の</a:t>
          </a:r>
          <a:r>
            <a:rPr kumimoji="1" lang="en-US" altLang="ja-JP" sz="1000">
              <a:latin typeface="ＭＳ Ｐゴシック" panose="020B0600070205080204" pitchFamily="50" charset="-128"/>
              <a:ea typeface="ＭＳ Ｐゴシック" panose="020B0600070205080204" pitchFamily="50" charset="-128"/>
            </a:rPr>
            <a:t>21.3</a:t>
          </a:r>
          <a:r>
            <a:rPr kumimoji="1" lang="ja-JP" altLang="en-US" sz="1000">
              <a:latin typeface="ＭＳ Ｐゴシック" panose="020B0600070205080204" pitchFamily="50" charset="-128"/>
              <a:ea typeface="ＭＳ Ｐゴシック" panose="020B0600070205080204" pitchFamily="50" charset="-128"/>
            </a:rPr>
            <a:t>％となっています。</a:t>
          </a:r>
        </a:p>
        <a:p>
          <a:r>
            <a:rPr kumimoji="1" lang="ja-JP" altLang="en-US" sz="1000">
              <a:latin typeface="ＭＳ Ｐゴシック" panose="020B0600070205080204" pitchFamily="50" charset="-128"/>
              <a:ea typeface="ＭＳ Ｐゴシック" panose="020B0600070205080204" pitchFamily="50" charset="-128"/>
            </a:rPr>
            <a:t>　今後も、地方債の活用にあたっては、事業の熟度や重要性を吟味した上で、施策の選択と集中により、適正な市債管理に努めます。</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5" name="直線コネクタ 354"/>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6" name="テキスト ボックス 355"/>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7" name="直線コネクタ 356"/>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8" name="テキスト ボックス 357"/>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9" name="直線コネクタ 358"/>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0" name="テキスト ボックス 359"/>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1" name="直線コネクタ 360"/>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2" name="テキスト ボックス 361"/>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3" name="直線コネクタ 362"/>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4" name="テキスト ボックス 363"/>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5" name="直線コネクタ 36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6" name="テキスト ボックス 365"/>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101600</xdr:rowOff>
    </xdr:from>
    <xdr:to>
      <xdr:col>24</xdr:col>
      <xdr:colOff>25400</xdr:colOff>
      <xdr:row>80</xdr:row>
      <xdr:rowOff>152400</xdr:rowOff>
    </xdr:to>
    <xdr:cxnSp macro="">
      <xdr:nvCxnSpPr>
        <xdr:cNvPr id="368" name="直線コネクタ 367"/>
        <xdr:cNvCxnSpPr/>
      </xdr:nvCxnSpPr>
      <xdr:spPr>
        <a:xfrm flipV="1">
          <a:off x="4826000" y="12446000"/>
          <a:ext cx="0" cy="1422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124477</xdr:rowOff>
    </xdr:from>
    <xdr:ext cx="762000" cy="259045"/>
    <xdr:sp macro="" textlink="">
      <xdr:nvSpPr>
        <xdr:cNvPr id="369" name="公債費最小値テキスト"/>
        <xdr:cNvSpPr txBox="1"/>
      </xdr:nvSpPr>
      <xdr:spPr>
        <a:xfrm>
          <a:off x="49149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152400</xdr:rowOff>
    </xdr:from>
    <xdr:to>
      <xdr:col>24</xdr:col>
      <xdr:colOff>114300</xdr:colOff>
      <xdr:row>80</xdr:row>
      <xdr:rowOff>152400</xdr:rowOff>
    </xdr:to>
    <xdr:cxnSp macro="">
      <xdr:nvCxnSpPr>
        <xdr:cNvPr id="370" name="直線コネクタ 369"/>
        <xdr:cNvCxnSpPr/>
      </xdr:nvCxnSpPr>
      <xdr:spPr>
        <a:xfrm>
          <a:off x="4737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16527</xdr:rowOff>
    </xdr:from>
    <xdr:ext cx="762000" cy="259045"/>
    <xdr:sp macro="" textlink="">
      <xdr:nvSpPr>
        <xdr:cNvPr id="371" name="公債費最大値テキスト"/>
        <xdr:cNvSpPr txBox="1"/>
      </xdr:nvSpPr>
      <xdr:spPr>
        <a:xfrm>
          <a:off x="4914900" y="1218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101600</xdr:rowOff>
    </xdr:from>
    <xdr:to>
      <xdr:col>24</xdr:col>
      <xdr:colOff>114300</xdr:colOff>
      <xdr:row>72</xdr:row>
      <xdr:rowOff>101600</xdr:rowOff>
    </xdr:to>
    <xdr:cxnSp macro="">
      <xdr:nvCxnSpPr>
        <xdr:cNvPr id="372" name="直線コネクタ 371"/>
        <xdr:cNvCxnSpPr/>
      </xdr:nvCxnSpPr>
      <xdr:spPr>
        <a:xfrm>
          <a:off x="4737100" y="1244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107950</xdr:rowOff>
    </xdr:from>
    <xdr:to>
      <xdr:col>24</xdr:col>
      <xdr:colOff>25400</xdr:colOff>
      <xdr:row>80</xdr:row>
      <xdr:rowOff>101600</xdr:rowOff>
    </xdr:to>
    <xdr:cxnSp macro="">
      <xdr:nvCxnSpPr>
        <xdr:cNvPr id="373" name="直線コネクタ 372"/>
        <xdr:cNvCxnSpPr/>
      </xdr:nvCxnSpPr>
      <xdr:spPr>
        <a:xfrm flipV="1">
          <a:off x="3987800" y="13309600"/>
          <a:ext cx="838200" cy="508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137177</xdr:rowOff>
    </xdr:from>
    <xdr:ext cx="762000" cy="259045"/>
    <xdr:sp macro="" textlink="">
      <xdr:nvSpPr>
        <xdr:cNvPr id="374" name="公債費平均値テキスト"/>
        <xdr:cNvSpPr txBox="1"/>
      </xdr:nvSpPr>
      <xdr:spPr>
        <a:xfrm>
          <a:off x="4914900" y="1282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120650</xdr:rowOff>
    </xdr:from>
    <xdr:to>
      <xdr:col>24</xdr:col>
      <xdr:colOff>76200</xdr:colOff>
      <xdr:row>76</xdr:row>
      <xdr:rowOff>50800</xdr:rowOff>
    </xdr:to>
    <xdr:sp macro="" textlink="">
      <xdr:nvSpPr>
        <xdr:cNvPr id="375" name="フローチャート: 判断 374"/>
        <xdr:cNvSpPr/>
      </xdr:nvSpPr>
      <xdr:spPr>
        <a:xfrm>
          <a:off x="4775200" y="1297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79</xdr:row>
      <xdr:rowOff>95250</xdr:rowOff>
    </xdr:from>
    <xdr:to>
      <xdr:col>19</xdr:col>
      <xdr:colOff>187325</xdr:colOff>
      <xdr:row>80</xdr:row>
      <xdr:rowOff>101600</xdr:rowOff>
    </xdr:to>
    <xdr:cxnSp macro="">
      <xdr:nvCxnSpPr>
        <xdr:cNvPr id="376" name="直線コネクタ 375"/>
        <xdr:cNvCxnSpPr/>
      </xdr:nvCxnSpPr>
      <xdr:spPr>
        <a:xfrm>
          <a:off x="3098800" y="13639800"/>
          <a:ext cx="889000" cy="177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158750</xdr:rowOff>
    </xdr:from>
    <xdr:to>
      <xdr:col>20</xdr:col>
      <xdr:colOff>38100</xdr:colOff>
      <xdr:row>78</xdr:row>
      <xdr:rowOff>88900</xdr:rowOff>
    </xdr:to>
    <xdr:sp macro="" textlink="">
      <xdr:nvSpPr>
        <xdr:cNvPr id="377" name="フローチャート: 判断 376"/>
        <xdr:cNvSpPr/>
      </xdr:nvSpPr>
      <xdr:spPr>
        <a:xfrm>
          <a:off x="3937000" y="1336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99077</xdr:rowOff>
    </xdr:from>
    <xdr:ext cx="736600" cy="259045"/>
    <xdr:sp macro="" textlink="">
      <xdr:nvSpPr>
        <xdr:cNvPr id="378" name="テキスト ボックス 377"/>
        <xdr:cNvSpPr txBox="1"/>
      </xdr:nvSpPr>
      <xdr:spPr>
        <a:xfrm>
          <a:off x="3606800" y="1312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79</xdr:row>
      <xdr:rowOff>95250</xdr:rowOff>
    </xdr:from>
    <xdr:to>
      <xdr:col>15</xdr:col>
      <xdr:colOff>98425</xdr:colOff>
      <xdr:row>79</xdr:row>
      <xdr:rowOff>120650</xdr:rowOff>
    </xdr:to>
    <xdr:cxnSp macro="">
      <xdr:nvCxnSpPr>
        <xdr:cNvPr id="379" name="直線コネクタ 378"/>
        <xdr:cNvCxnSpPr/>
      </xdr:nvCxnSpPr>
      <xdr:spPr>
        <a:xfrm flipV="1">
          <a:off x="2209800" y="136398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146050</xdr:rowOff>
    </xdr:from>
    <xdr:to>
      <xdr:col>15</xdr:col>
      <xdr:colOff>149225</xdr:colOff>
      <xdr:row>78</xdr:row>
      <xdr:rowOff>76200</xdr:rowOff>
    </xdr:to>
    <xdr:sp macro="" textlink="">
      <xdr:nvSpPr>
        <xdr:cNvPr id="380" name="フローチャート: 判断 379"/>
        <xdr:cNvSpPr/>
      </xdr:nvSpPr>
      <xdr:spPr>
        <a:xfrm>
          <a:off x="30480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86377</xdr:rowOff>
    </xdr:from>
    <xdr:ext cx="762000" cy="259045"/>
    <xdr:sp macro="" textlink="">
      <xdr:nvSpPr>
        <xdr:cNvPr id="381" name="テキスト ボックス 380"/>
        <xdr:cNvSpPr txBox="1"/>
      </xdr:nvSpPr>
      <xdr:spPr>
        <a:xfrm>
          <a:off x="2717800" y="1311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79</xdr:row>
      <xdr:rowOff>120650</xdr:rowOff>
    </xdr:from>
    <xdr:to>
      <xdr:col>11</xdr:col>
      <xdr:colOff>9525</xdr:colOff>
      <xdr:row>79</xdr:row>
      <xdr:rowOff>158750</xdr:rowOff>
    </xdr:to>
    <xdr:cxnSp macro="">
      <xdr:nvCxnSpPr>
        <xdr:cNvPr id="382" name="直線コネクタ 381"/>
        <xdr:cNvCxnSpPr/>
      </xdr:nvCxnSpPr>
      <xdr:spPr>
        <a:xfrm flipV="1">
          <a:off x="1320800" y="13665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12700</xdr:rowOff>
    </xdr:from>
    <xdr:to>
      <xdr:col>11</xdr:col>
      <xdr:colOff>60325</xdr:colOff>
      <xdr:row>78</xdr:row>
      <xdr:rowOff>114300</xdr:rowOff>
    </xdr:to>
    <xdr:sp macro="" textlink="">
      <xdr:nvSpPr>
        <xdr:cNvPr id="383" name="フローチャート: 判断 382"/>
        <xdr:cNvSpPr/>
      </xdr:nvSpPr>
      <xdr:spPr>
        <a:xfrm>
          <a:off x="2159000" y="1338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124477</xdr:rowOff>
    </xdr:from>
    <xdr:ext cx="762000" cy="259045"/>
    <xdr:sp macro="" textlink="">
      <xdr:nvSpPr>
        <xdr:cNvPr id="384" name="テキスト ボックス 383"/>
        <xdr:cNvSpPr txBox="1"/>
      </xdr:nvSpPr>
      <xdr:spPr>
        <a:xfrm>
          <a:off x="1828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5" name="フローチャート: 判断 384"/>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6" name="テキスト ボックス 385"/>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7" name="テキスト ボックス 38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8" name="テキスト ボックス 38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9" name="テキスト ボックス 38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0" name="テキスト ボックス 38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1" name="テキスト ボックス 39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57150</xdr:rowOff>
    </xdr:from>
    <xdr:to>
      <xdr:col>24</xdr:col>
      <xdr:colOff>76200</xdr:colOff>
      <xdr:row>77</xdr:row>
      <xdr:rowOff>158750</xdr:rowOff>
    </xdr:to>
    <xdr:sp macro="" textlink="">
      <xdr:nvSpPr>
        <xdr:cNvPr id="392" name="楕円 391"/>
        <xdr:cNvSpPr/>
      </xdr:nvSpPr>
      <xdr:spPr>
        <a:xfrm>
          <a:off x="4775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29227</xdr:rowOff>
    </xdr:from>
    <xdr:ext cx="762000" cy="259045"/>
    <xdr:sp macro="" textlink="">
      <xdr:nvSpPr>
        <xdr:cNvPr id="393" name="公債費該当値テキスト"/>
        <xdr:cNvSpPr txBox="1"/>
      </xdr:nvSpPr>
      <xdr:spPr>
        <a:xfrm>
          <a:off x="4914900" y="1323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50800</xdr:rowOff>
    </xdr:from>
    <xdr:to>
      <xdr:col>20</xdr:col>
      <xdr:colOff>38100</xdr:colOff>
      <xdr:row>80</xdr:row>
      <xdr:rowOff>152400</xdr:rowOff>
    </xdr:to>
    <xdr:sp macro="" textlink="">
      <xdr:nvSpPr>
        <xdr:cNvPr id="394" name="楕円 393"/>
        <xdr:cNvSpPr/>
      </xdr:nvSpPr>
      <xdr:spPr>
        <a:xfrm>
          <a:off x="3937000" y="1376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137177</xdr:rowOff>
    </xdr:from>
    <xdr:ext cx="736600" cy="259045"/>
    <xdr:sp macro="" textlink="">
      <xdr:nvSpPr>
        <xdr:cNvPr id="395" name="テキスト ボックス 394"/>
        <xdr:cNvSpPr txBox="1"/>
      </xdr:nvSpPr>
      <xdr:spPr>
        <a:xfrm>
          <a:off x="3606800" y="1385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79</xdr:row>
      <xdr:rowOff>44450</xdr:rowOff>
    </xdr:from>
    <xdr:to>
      <xdr:col>15</xdr:col>
      <xdr:colOff>149225</xdr:colOff>
      <xdr:row>79</xdr:row>
      <xdr:rowOff>146050</xdr:rowOff>
    </xdr:to>
    <xdr:sp macro="" textlink="">
      <xdr:nvSpPr>
        <xdr:cNvPr id="396" name="楕円 395"/>
        <xdr:cNvSpPr/>
      </xdr:nvSpPr>
      <xdr:spPr>
        <a:xfrm>
          <a:off x="30480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79</xdr:row>
      <xdr:rowOff>130827</xdr:rowOff>
    </xdr:from>
    <xdr:ext cx="762000" cy="259045"/>
    <xdr:sp macro="" textlink="">
      <xdr:nvSpPr>
        <xdr:cNvPr id="397" name="テキスト ボックス 396"/>
        <xdr:cNvSpPr txBox="1"/>
      </xdr:nvSpPr>
      <xdr:spPr>
        <a:xfrm>
          <a:off x="2717800" y="1367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79</xdr:row>
      <xdr:rowOff>69850</xdr:rowOff>
    </xdr:from>
    <xdr:to>
      <xdr:col>11</xdr:col>
      <xdr:colOff>60325</xdr:colOff>
      <xdr:row>80</xdr:row>
      <xdr:rowOff>0</xdr:rowOff>
    </xdr:to>
    <xdr:sp macro="" textlink="">
      <xdr:nvSpPr>
        <xdr:cNvPr id="398" name="楕円 397"/>
        <xdr:cNvSpPr/>
      </xdr:nvSpPr>
      <xdr:spPr>
        <a:xfrm>
          <a:off x="2159000" y="1361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156227</xdr:rowOff>
    </xdr:from>
    <xdr:ext cx="762000" cy="259045"/>
    <xdr:sp macro="" textlink="">
      <xdr:nvSpPr>
        <xdr:cNvPr id="399" name="テキスト ボックス 398"/>
        <xdr:cNvSpPr txBox="1"/>
      </xdr:nvSpPr>
      <xdr:spPr>
        <a:xfrm>
          <a:off x="1828800" y="1370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79</xdr:row>
      <xdr:rowOff>107950</xdr:rowOff>
    </xdr:from>
    <xdr:to>
      <xdr:col>6</xdr:col>
      <xdr:colOff>171450</xdr:colOff>
      <xdr:row>80</xdr:row>
      <xdr:rowOff>38100</xdr:rowOff>
    </xdr:to>
    <xdr:sp macro="" textlink="">
      <xdr:nvSpPr>
        <xdr:cNvPr id="400" name="楕円 399"/>
        <xdr:cNvSpPr/>
      </xdr:nvSpPr>
      <xdr:spPr>
        <a:xfrm>
          <a:off x="1270000" y="1365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22877</xdr:rowOff>
    </xdr:from>
    <xdr:ext cx="762000" cy="259045"/>
    <xdr:sp macro="" textlink="">
      <xdr:nvSpPr>
        <xdr:cNvPr id="401" name="テキスト ボックス 400"/>
        <xdr:cNvSpPr txBox="1"/>
      </xdr:nvSpPr>
      <xdr:spPr>
        <a:xfrm>
          <a:off x="9398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2" name="正方形/長方形 40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3" name="正方形/長方形 40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4" name="正方形/長方形 40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5" name="正方形/長方形 40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6" name="正方形/長方形 40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7" name="正方形/長方形 40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8" name="正方形/長方形 40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9" name="正方形/長方形 40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0" name="正方形/長方形 40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1" name="正方形/長方形 41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2" name="テキスト ボックス 41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900">
              <a:latin typeface="ＭＳ Ｐゴシック" panose="020B0600070205080204" pitchFamily="50" charset="-128"/>
              <a:ea typeface="ＭＳ Ｐゴシック" panose="020B0600070205080204" pitchFamily="50" charset="-128"/>
            </a:rPr>
            <a:t>　公債費以外の経常収支比率は、平成</a:t>
          </a:r>
          <a:r>
            <a:rPr kumimoji="1" lang="en-US" altLang="ja-JP" sz="900">
              <a:latin typeface="ＭＳ Ｐゴシック" panose="020B0600070205080204" pitchFamily="50" charset="-128"/>
              <a:ea typeface="ＭＳ Ｐゴシック" panose="020B0600070205080204" pitchFamily="50" charset="-128"/>
            </a:rPr>
            <a:t>26</a:t>
          </a:r>
          <a:r>
            <a:rPr kumimoji="1" lang="ja-JP" altLang="en-US" sz="900">
              <a:latin typeface="ＭＳ Ｐゴシック" panose="020B0600070205080204" pitchFamily="50" charset="-128"/>
              <a:ea typeface="ＭＳ Ｐゴシック" panose="020B0600070205080204" pitchFamily="50" charset="-128"/>
            </a:rPr>
            <a:t>年度は国に準じた給与支給措置の終了に伴う人件費の増加等により、</a:t>
          </a:r>
          <a:r>
            <a:rPr kumimoji="1" lang="en-US" altLang="ja-JP" sz="900">
              <a:latin typeface="ＭＳ Ｐゴシック" panose="020B0600070205080204" pitchFamily="50" charset="-128"/>
              <a:ea typeface="ＭＳ Ｐゴシック" panose="020B0600070205080204" pitchFamily="50" charset="-128"/>
            </a:rPr>
            <a:t>72.8</a:t>
          </a:r>
          <a:r>
            <a:rPr kumimoji="1" lang="ja-JP" altLang="en-US" sz="900">
              <a:latin typeface="ＭＳ Ｐゴシック" panose="020B0600070205080204" pitchFamily="50" charset="-128"/>
              <a:ea typeface="ＭＳ Ｐゴシック" panose="020B0600070205080204" pitchFamily="50" charset="-128"/>
            </a:rPr>
            <a:t>％と増加したものの、平成</a:t>
          </a:r>
          <a:r>
            <a:rPr kumimoji="1" lang="en-US" altLang="ja-JP" sz="900">
              <a:latin typeface="ＭＳ Ｐゴシック" panose="020B0600070205080204" pitchFamily="50" charset="-128"/>
              <a:ea typeface="ＭＳ Ｐゴシック" panose="020B0600070205080204" pitchFamily="50" charset="-128"/>
            </a:rPr>
            <a:t>27</a:t>
          </a:r>
          <a:r>
            <a:rPr kumimoji="1" lang="ja-JP" altLang="en-US" sz="900">
              <a:latin typeface="ＭＳ Ｐゴシック" panose="020B0600070205080204" pitchFamily="50" charset="-128"/>
              <a:ea typeface="ＭＳ Ｐゴシック" panose="020B0600070205080204" pitchFamily="50" charset="-128"/>
            </a:rPr>
            <a:t>年度は扶助費の子ども・子育て支援新制度の開始に伴う県負担金の新設による経常経費充当一般財源の減少等により</a:t>
          </a:r>
          <a:r>
            <a:rPr kumimoji="1" lang="en-US" altLang="ja-JP" sz="900">
              <a:latin typeface="ＭＳ Ｐゴシック" panose="020B0600070205080204" pitchFamily="50" charset="-128"/>
              <a:ea typeface="ＭＳ Ｐゴシック" panose="020B0600070205080204" pitchFamily="50" charset="-128"/>
            </a:rPr>
            <a:t>71.8</a:t>
          </a:r>
          <a:r>
            <a:rPr kumimoji="1" lang="ja-JP" altLang="en-US" sz="900">
              <a:latin typeface="ＭＳ Ｐゴシック" panose="020B0600070205080204" pitchFamily="50" charset="-128"/>
              <a:ea typeface="ＭＳ Ｐゴシック" panose="020B0600070205080204" pitchFamily="50" charset="-128"/>
            </a:rPr>
            <a:t>％と減少に転じ、平成</a:t>
          </a:r>
          <a:r>
            <a:rPr kumimoji="1" lang="en-US" altLang="ja-JP" sz="900">
              <a:latin typeface="ＭＳ Ｐゴシック" panose="020B0600070205080204" pitchFamily="50" charset="-128"/>
              <a:ea typeface="ＭＳ Ｐゴシック" panose="020B0600070205080204" pitchFamily="50" charset="-128"/>
            </a:rPr>
            <a:t>28</a:t>
          </a:r>
          <a:r>
            <a:rPr kumimoji="1" lang="ja-JP" altLang="en-US" sz="900">
              <a:latin typeface="ＭＳ Ｐゴシック" panose="020B0600070205080204" pitchFamily="50" charset="-128"/>
              <a:ea typeface="ＭＳ Ｐゴシック" panose="020B0600070205080204" pitchFamily="50" charset="-128"/>
            </a:rPr>
            <a:t>年度は、経常一般財源総額の減少等により</a:t>
          </a:r>
          <a:r>
            <a:rPr kumimoji="1" lang="en-US" altLang="ja-JP" sz="900">
              <a:latin typeface="ＭＳ Ｐゴシック" panose="020B0600070205080204" pitchFamily="50" charset="-128"/>
              <a:ea typeface="ＭＳ Ｐゴシック" panose="020B0600070205080204" pitchFamily="50" charset="-128"/>
            </a:rPr>
            <a:t>74.3</a:t>
          </a:r>
          <a:r>
            <a:rPr kumimoji="1" lang="ja-JP" altLang="en-US" sz="900">
              <a:latin typeface="ＭＳ Ｐゴシック" panose="020B0600070205080204" pitchFamily="50" charset="-128"/>
              <a:ea typeface="ＭＳ Ｐゴシック" panose="020B0600070205080204" pitchFamily="50" charset="-128"/>
            </a:rPr>
            <a:t>％と増加しました。</a:t>
          </a:r>
        </a:p>
        <a:p>
          <a:r>
            <a:rPr kumimoji="1" lang="ja-JP" altLang="en-US" sz="900">
              <a:latin typeface="ＭＳ Ｐゴシック" panose="020B0600070205080204" pitchFamily="50" charset="-128"/>
              <a:ea typeface="ＭＳ Ｐゴシック" panose="020B0600070205080204" pitchFamily="50" charset="-128"/>
            </a:rPr>
            <a:t>　平成</a:t>
          </a:r>
          <a:r>
            <a:rPr kumimoji="1" lang="en-US" altLang="ja-JP" sz="900">
              <a:latin typeface="ＭＳ Ｐゴシック" panose="020B0600070205080204" pitchFamily="50" charset="-128"/>
              <a:ea typeface="ＭＳ Ｐゴシック" panose="020B0600070205080204" pitchFamily="50" charset="-128"/>
            </a:rPr>
            <a:t>29</a:t>
          </a:r>
          <a:r>
            <a:rPr kumimoji="1" lang="ja-JP" altLang="en-US" sz="900">
              <a:latin typeface="ＭＳ Ｐゴシック" panose="020B0600070205080204" pitchFamily="50" charset="-128"/>
              <a:ea typeface="ＭＳ Ｐゴシック" panose="020B0600070205080204" pitchFamily="50" charset="-128"/>
            </a:rPr>
            <a:t>年度は、県費負担教職員の給与負担等の権限移譲に伴う人件費の増加及び税源移譲による経常一般財源総額の増等により、前年度</a:t>
          </a:r>
          <a:r>
            <a:rPr kumimoji="1" lang="en-US" altLang="ja-JP" sz="900">
              <a:latin typeface="ＭＳ Ｐゴシック" panose="020B0600070205080204" pitchFamily="50" charset="-128"/>
              <a:ea typeface="ＭＳ Ｐゴシック" panose="020B0600070205080204" pitchFamily="50" charset="-128"/>
            </a:rPr>
            <a:t>3.8</a:t>
          </a:r>
          <a:r>
            <a:rPr kumimoji="1" lang="ja-JP" altLang="en-US" sz="900">
              <a:latin typeface="ＭＳ Ｐゴシック" panose="020B0600070205080204" pitchFamily="50" charset="-128"/>
              <a:ea typeface="ＭＳ Ｐゴシック" panose="020B0600070205080204" pitchFamily="50" charset="-128"/>
            </a:rPr>
            <a:t>ポイント増加の</a:t>
          </a:r>
          <a:r>
            <a:rPr kumimoji="1" lang="en-US" altLang="ja-JP" sz="900">
              <a:latin typeface="ＭＳ Ｐゴシック" panose="020B0600070205080204" pitchFamily="50" charset="-128"/>
              <a:ea typeface="ＭＳ Ｐゴシック" panose="020B0600070205080204" pitchFamily="50" charset="-128"/>
            </a:rPr>
            <a:t>78.1</a:t>
          </a:r>
          <a:r>
            <a:rPr kumimoji="1" lang="ja-JP" altLang="en-US" sz="900">
              <a:latin typeface="ＭＳ Ｐゴシック" panose="020B0600070205080204" pitchFamily="50" charset="-128"/>
              <a:ea typeface="ＭＳ Ｐゴシック" panose="020B0600070205080204" pitchFamily="50" charset="-128"/>
            </a:rPr>
            <a:t>％となっています。</a:t>
          </a:r>
        </a:p>
        <a:p>
          <a:r>
            <a:rPr kumimoji="1" lang="ja-JP" altLang="en-US" sz="900">
              <a:latin typeface="ＭＳ Ｐゴシック" panose="020B0600070205080204" pitchFamily="50" charset="-128"/>
              <a:ea typeface="ＭＳ Ｐゴシック" panose="020B0600070205080204" pitchFamily="50" charset="-128"/>
            </a:rPr>
            <a:t>　今後も引き続き、より一層の「選択と集中」を行いながら、行財政改革大綱に掲げた取組みを推進し、持続可能で安定的な財政の確立、維持に努めていきます。</a:t>
          </a:r>
        </a:p>
      </xdr:txBody>
    </xdr:sp>
    <xdr:clientData/>
  </xdr:twoCellAnchor>
  <xdr:oneCellAnchor>
    <xdr:from>
      <xdr:col>62</xdr:col>
      <xdr:colOff>6350</xdr:colOff>
      <xdr:row>69</xdr:row>
      <xdr:rowOff>107950</xdr:rowOff>
    </xdr:from>
    <xdr:ext cx="298543" cy="225703"/>
    <xdr:sp macro="" textlink="">
      <xdr:nvSpPr>
        <xdr:cNvPr id="413" name="テキスト ボックス 41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4" name="直線コネクタ 41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5" name="テキスト ボックス 41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6" name="直線コネクタ 415"/>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7" name="テキスト ボックス 416"/>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8" name="直線コネクタ 417"/>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19" name="テキスト ボックス 418"/>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0" name="直線コネクタ 419"/>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1" name="テキスト ボックス 420"/>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2" name="直線コネクタ 421"/>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3" name="テキスト ボックス 422"/>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4" name="直線コネクタ 423"/>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5" name="テキスト ボックス 424"/>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6" name="直線コネクタ 425"/>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7" name="テキスト ボックス 426"/>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8" name="直線コネクタ 427"/>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9" name="テキスト ボックス 428"/>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0"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146050</xdr:rowOff>
    </xdr:from>
    <xdr:to>
      <xdr:col>82</xdr:col>
      <xdr:colOff>107950</xdr:colOff>
      <xdr:row>82</xdr:row>
      <xdr:rowOff>18143</xdr:rowOff>
    </xdr:to>
    <xdr:cxnSp macro="">
      <xdr:nvCxnSpPr>
        <xdr:cNvPr id="431" name="直線コネクタ 430"/>
        <xdr:cNvCxnSpPr/>
      </xdr:nvCxnSpPr>
      <xdr:spPr>
        <a:xfrm flipV="1">
          <a:off x="16510000" y="12661900"/>
          <a:ext cx="0" cy="14151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161670</xdr:rowOff>
    </xdr:from>
    <xdr:ext cx="762000" cy="259045"/>
    <xdr:sp macro="" textlink="">
      <xdr:nvSpPr>
        <xdr:cNvPr id="432" name="公債費以外最小値テキスト"/>
        <xdr:cNvSpPr txBox="1"/>
      </xdr:nvSpPr>
      <xdr:spPr>
        <a:xfrm>
          <a:off x="16598900" y="14049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18143</xdr:rowOff>
    </xdr:from>
    <xdr:to>
      <xdr:col>82</xdr:col>
      <xdr:colOff>196850</xdr:colOff>
      <xdr:row>82</xdr:row>
      <xdr:rowOff>18143</xdr:rowOff>
    </xdr:to>
    <xdr:cxnSp macro="">
      <xdr:nvCxnSpPr>
        <xdr:cNvPr id="433" name="直線コネクタ 432"/>
        <xdr:cNvCxnSpPr/>
      </xdr:nvCxnSpPr>
      <xdr:spPr>
        <a:xfrm>
          <a:off x="16421100" y="14077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60977</xdr:rowOff>
    </xdr:from>
    <xdr:ext cx="762000" cy="259045"/>
    <xdr:sp macro="" textlink="">
      <xdr:nvSpPr>
        <xdr:cNvPr id="434" name="公債費以外最大値テキスト"/>
        <xdr:cNvSpPr txBox="1"/>
      </xdr:nvSpPr>
      <xdr:spPr>
        <a:xfrm>
          <a:off x="16598900" y="1240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146050</xdr:rowOff>
    </xdr:from>
    <xdr:to>
      <xdr:col>82</xdr:col>
      <xdr:colOff>196850</xdr:colOff>
      <xdr:row>73</xdr:row>
      <xdr:rowOff>146050</xdr:rowOff>
    </xdr:to>
    <xdr:cxnSp macro="">
      <xdr:nvCxnSpPr>
        <xdr:cNvPr id="435" name="直線コネクタ 434"/>
        <xdr:cNvCxnSpPr/>
      </xdr:nvCxnSpPr>
      <xdr:spPr>
        <a:xfrm>
          <a:off x="16421100" y="12661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1814</xdr:rowOff>
    </xdr:from>
    <xdr:to>
      <xdr:col>82</xdr:col>
      <xdr:colOff>107950</xdr:colOff>
      <xdr:row>78</xdr:row>
      <xdr:rowOff>72571</xdr:rowOff>
    </xdr:to>
    <xdr:cxnSp macro="">
      <xdr:nvCxnSpPr>
        <xdr:cNvPr id="436" name="直線コネクタ 435"/>
        <xdr:cNvCxnSpPr/>
      </xdr:nvCxnSpPr>
      <xdr:spPr>
        <a:xfrm>
          <a:off x="15671800" y="13032014"/>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5641</xdr:rowOff>
    </xdr:from>
    <xdr:ext cx="762000" cy="259045"/>
    <xdr:sp macro="" textlink="">
      <xdr:nvSpPr>
        <xdr:cNvPr id="437" name="公債費以外平均値テキスト"/>
        <xdr:cNvSpPr txBox="1"/>
      </xdr:nvSpPr>
      <xdr:spPr>
        <a:xfrm>
          <a:off x="16598900" y="132072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160564</xdr:rowOff>
    </xdr:from>
    <xdr:to>
      <xdr:col>82</xdr:col>
      <xdr:colOff>158750</xdr:colOff>
      <xdr:row>78</xdr:row>
      <xdr:rowOff>90714</xdr:rowOff>
    </xdr:to>
    <xdr:sp macro="" textlink="">
      <xdr:nvSpPr>
        <xdr:cNvPr id="438" name="フローチャート: 判断 437"/>
        <xdr:cNvSpPr/>
      </xdr:nvSpPr>
      <xdr:spPr>
        <a:xfrm>
          <a:off x="16459200" y="1336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72572</xdr:rowOff>
    </xdr:from>
    <xdr:to>
      <xdr:col>78</xdr:col>
      <xdr:colOff>69850</xdr:colOff>
      <xdr:row>76</xdr:row>
      <xdr:rowOff>1814</xdr:rowOff>
    </xdr:to>
    <xdr:cxnSp macro="">
      <xdr:nvCxnSpPr>
        <xdr:cNvPr id="439" name="直線コネクタ 438"/>
        <xdr:cNvCxnSpPr/>
      </xdr:nvCxnSpPr>
      <xdr:spPr>
        <a:xfrm>
          <a:off x="14782800" y="12759872"/>
          <a:ext cx="889000" cy="272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81643</xdr:rowOff>
    </xdr:from>
    <xdr:to>
      <xdr:col>78</xdr:col>
      <xdr:colOff>120650</xdr:colOff>
      <xdr:row>77</xdr:row>
      <xdr:rowOff>11793</xdr:rowOff>
    </xdr:to>
    <xdr:sp macro="" textlink="">
      <xdr:nvSpPr>
        <xdr:cNvPr id="440" name="フローチャート: 判断 439"/>
        <xdr:cNvSpPr/>
      </xdr:nvSpPr>
      <xdr:spPr>
        <a:xfrm>
          <a:off x="15621000" y="13111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168020</xdr:rowOff>
    </xdr:from>
    <xdr:ext cx="736600" cy="259045"/>
    <xdr:sp macro="" textlink="">
      <xdr:nvSpPr>
        <xdr:cNvPr id="441" name="テキスト ボックス 440"/>
        <xdr:cNvSpPr txBox="1"/>
      </xdr:nvSpPr>
      <xdr:spPr>
        <a:xfrm>
          <a:off x="15290800" y="13198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72572</xdr:rowOff>
    </xdr:from>
    <xdr:to>
      <xdr:col>73</xdr:col>
      <xdr:colOff>180975</xdr:colOff>
      <xdr:row>75</xdr:row>
      <xdr:rowOff>9978</xdr:rowOff>
    </xdr:to>
    <xdr:cxnSp macro="">
      <xdr:nvCxnSpPr>
        <xdr:cNvPr id="442" name="直線コネクタ 441"/>
        <xdr:cNvCxnSpPr/>
      </xdr:nvCxnSpPr>
      <xdr:spPr>
        <a:xfrm flipV="1">
          <a:off x="13893800" y="12759872"/>
          <a:ext cx="889000" cy="108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24493</xdr:rowOff>
    </xdr:from>
    <xdr:to>
      <xdr:col>74</xdr:col>
      <xdr:colOff>31750</xdr:colOff>
      <xdr:row>75</xdr:row>
      <xdr:rowOff>126093</xdr:rowOff>
    </xdr:to>
    <xdr:sp macro="" textlink="">
      <xdr:nvSpPr>
        <xdr:cNvPr id="443" name="フローチャート: 判断 442"/>
        <xdr:cNvSpPr/>
      </xdr:nvSpPr>
      <xdr:spPr>
        <a:xfrm>
          <a:off x="14732000" y="12883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110870</xdr:rowOff>
    </xdr:from>
    <xdr:ext cx="762000" cy="259045"/>
    <xdr:sp macro="" textlink="">
      <xdr:nvSpPr>
        <xdr:cNvPr id="444" name="テキスト ボックス 443"/>
        <xdr:cNvSpPr txBox="1"/>
      </xdr:nvSpPr>
      <xdr:spPr>
        <a:xfrm>
          <a:off x="14401800" y="12969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74</xdr:row>
      <xdr:rowOff>7257</xdr:rowOff>
    </xdr:from>
    <xdr:to>
      <xdr:col>69</xdr:col>
      <xdr:colOff>92075</xdr:colOff>
      <xdr:row>75</xdr:row>
      <xdr:rowOff>9978</xdr:rowOff>
    </xdr:to>
    <xdr:cxnSp macro="">
      <xdr:nvCxnSpPr>
        <xdr:cNvPr id="445" name="直線コネクタ 444"/>
        <xdr:cNvCxnSpPr/>
      </xdr:nvCxnSpPr>
      <xdr:spPr>
        <a:xfrm>
          <a:off x="13004800" y="12694557"/>
          <a:ext cx="889000" cy="17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122465</xdr:rowOff>
    </xdr:from>
    <xdr:to>
      <xdr:col>69</xdr:col>
      <xdr:colOff>142875</xdr:colOff>
      <xdr:row>76</xdr:row>
      <xdr:rowOff>52614</xdr:rowOff>
    </xdr:to>
    <xdr:sp macro="" textlink="">
      <xdr:nvSpPr>
        <xdr:cNvPr id="446" name="フローチャート: 判断 445"/>
        <xdr:cNvSpPr/>
      </xdr:nvSpPr>
      <xdr:spPr>
        <a:xfrm>
          <a:off x="13843000" y="1298121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37391</xdr:rowOff>
    </xdr:from>
    <xdr:ext cx="762000" cy="259045"/>
    <xdr:sp macro="" textlink="">
      <xdr:nvSpPr>
        <xdr:cNvPr id="447" name="テキスト ボックス 446"/>
        <xdr:cNvSpPr txBox="1"/>
      </xdr:nvSpPr>
      <xdr:spPr>
        <a:xfrm>
          <a:off x="13512800" y="13067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108857</xdr:rowOff>
    </xdr:from>
    <xdr:to>
      <xdr:col>65</xdr:col>
      <xdr:colOff>53975</xdr:colOff>
      <xdr:row>75</xdr:row>
      <xdr:rowOff>39007</xdr:rowOff>
    </xdr:to>
    <xdr:sp macro="" textlink="">
      <xdr:nvSpPr>
        <xdr:cNvPr id="448" name="フローチャート: 判断 447"/>
        <xdr:cNvSpPr/>
      </xdr:nvSpPr>
      <xdr:spPr>
        <a:xfrm>
          <a:off x="12954000" y="1279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23784</xdr:rowOff>
    </xdr:from>
    <xdr:ext cx="762000" cy="259045"/>
    <xdr:sp macro="" textlink="">
      <xdr:nvSpPr>
        <xdr:cNvPr id="449" name="テキスト ボックス 448"/>
        <xdr:cNvSpPr txBox="1"/>
      </xdr:nvSpPr>
      <xdr:spPr>
        <a:xfrm>
          <a:off x="12623800" y="12882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0" name="テキスト ボックス 449"/>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1" name="テキスト ボックス 450"/>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2" name="テキスト ボックス 451"/>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3" name="テキスト ボックス 452"/>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4" name="テキスト ボックス 453"/>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55" name="楕円 454"/>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165298</xdr:rowOff>
    </xdr:from>
    <xdr:ext cx="762000" cy="259045"/>
    <xdr:sp macro="" textlink="">
      <xdr:nvSpPr>
        <xdr:cNvPr id="456" name="公債費以外該当値テキスト"/>
        <xdr:cNvSpPr txBox="1"/>
      </xdr:nvSpPr>
      <xdr:spPr>
        <a:xfrm>
          <a:off x="16598900" y="13366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122465</xdr:rowOff>
    </xdr:from>
    <xdr:to>
      <xdr:col>78</xdr:col>
      <xdr:colOff>120650</xdr:colOff>
      <xdr:row>76</xdr:row>
      <xdr:rowOff>52614</xdr:rowOff>
    </xdr:to>
    <xdr:sp macro="" textlink="">
      <xdr:nvSpPr>
        <xdr:cNvPr id="457" name="楕円 456"/>
        <xdr:cNvSpPr/>
      </xdr:nvSpPr>
      <xdr:spPr>
        <a:xfrm>
          <a:off x="15621000" y="1298121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62792</xdr:rowOff>
    </xdr:from>
    <xdr:ext cx="736600" cy="259045"/>
    <xdr:sp macro="" textlink="">
      <xdr:nvSpPr>
        <xdr:cNvPr id="458" name="テキスト ボックス 457"/>
        <xdr:cNvSpPr txBox="1"/>
      </xdr:nvSpPr>
      <xdr:spPr>
        <a:xfrm>
          <a:off x="15290800" y="1275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21772</xdr:rowOff>
    </xdr:from>
    <xdr:to>
      <xdr:col>74</xdr:col>
      <xdr:colOff>31750</xdr:colOff>
      <xdr:row>74</xdr:row>
      <xdr:rowOff>123372</xdr:rowOff>
    </xdr:to>
    <xdr:sp macro="" textlink="">
      <xdr:nvSpPr>
        <xdr:cNvPr id="459" name="楕円 458"/>
        <xdr:cNvSpPr/>
      </xdr:nvSpPr>
      <xdr:spPr>
        <a:xfrm>
          <a:off x="14732000" y="1270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133549</xdr:rowOff>
    </xdr:from>
    <xdr:ext cx="762000" cy="259045"/>
    <xdr:sp macro="" textlink="">
      <xdr:nvSpPr>
        <xdr:cNvPr id="460" name="テキスト ボックス 459"/>
        <xdr:cNvSpPr txBox="1"/>
      </xdr:nvSpPr>
      <xdr:spPr>
        <a:xfrm>
          <a:off x="14401800" y="1247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130628</xdr:rowOff>
    </xdr:from>
    <xdr:to>
      <xdr:col>69</xdr:col>
      <xdr:colOff>142875</xdr:colOff>
      <xdr:row>75</xdr:row>
      <xdr:rowOff>60778</xdr:rowOff>
    </xdr:to>
    <xdr:sp macro="" textlink="">
      <xdr:nvSpPr>
        <xdr:cNvPr id="461" name="楕円 460"/>
        <xdr:cNvSpPr/>
      </xdr:nvSpPr>
      <xdr:spPr>
        <a:xfrm>
          <a:off x="13843000" y="1281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73</xdr:row>
      <xdr:rowOff>70955</xdr:rowOff>
    </xdr:from>
    <xdr:ext cx="762000" cy="259045"/>
    <xdr:sp macro="" textlink="">
      <xdr:nvSpPr>
        <xdr:cNvPr id="462" name="テキスト ボックス 461"/>
        <xdr:cNvSpPr txBox="1"/>
      </xdr:nvSpPr>
      <xdr:spPr>
        <a:xfrm>
          <a:off x="13512800" y="12586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127907</xdr:rowOff>
    </xdr:from>
    <xdr:to>
      <xdr:col>65</xdr:col>
      <xdr:colOff>53975</xdr:colOff>
      <xdr:row>74</xdr:row>
      <xdr:rowOff>58057</xdr:rowOff>
    </xdr:to>
    <xdr:sp macro="" textlink="">
      <xdr:nvSpPr>
        <xdr:cNvPr id="463" name="楕円 462"/>
        <xdr:cNvSpPr/>
      </xdr:nvSpPr>
      <xdr:spPr>
        <a:xfrm>
          <a:off x="12954000" y="12643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68234</xdr:rowOff>
    </xdr:from>
    <xdr:ext cx="762000" cy="259045"/>
    <xdr:sp macro="" textlink="">
      <xdr:nvSpPr>
        <xdr:cNvPr id="464" name="テキスト ボックス 463"/>
        <xdr:cNvSpPr txBox="1"/>
      </xdr:nvSpPr>
      <xdr:spPr>
        <a:xfrm>
          <a:off x="12623800" y="12412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66497</xdr:rowOff>
    </xdr:from>
    <xdr:to>
      <xdr:col>29</xdr:col>
      <xdr:colOff>127000</xdr:colOff>
      <xdr:row>17</xdr:row>
      <xdr:rowOff>14354</xdr:rowOff>
    </xdr:to>
    <xdr:cxnSp macro="">
      <xdr:nvCxnSpPr>
        <xdr:cNvPr id="43" name="直線コネクタ 42"/>
        <xdr:cNvCxnSpPr/>
      </xdr:nvCxnSpPr>
      <xdr:spPr bwMode="auto">
        <a:xfrm flipV="1">
          <a:off x="5651500" y="2171522"/>
          <a:ext cx="0" cy="80510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16</xdr:row>
      <xdr:rowOff>157881</xdr:rowOff>
    </xdr:from>
    <xdr:ext cx="762000" cy="259045"/>
    <xdr:sp macro="" textlink="">
      <xdr:nvSpPr>
        <xdr:cNvPr id="44" name="人口1人当たり決算額の推移最小値テキスト130"/>
        <xdr:cNvSpPr txBox="1"/>
      </xdr:nvSpPr>
      <xdr:spPr>
        <a:xfrm>
          <a:off x="5740400" y="2948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17</xdr:row>
      <xdr:rowOff>14354</xdr:rowOff>
    </xdr:from>
    <xdr:to>
      <xdr:col>30</xdr:col>
      <xdr:colOff>25400</xdr:colOff>
      <xdr:row>17</xdr:row>
      <xdr:rowOff>14354</xdr:rowOff>
    </xdr:to>
    <xdr:cxnSp macro="">
      <xdr:nvCxnSpPr>
        <xdr:cNvPr id="45" name="直線コネクタ 44"/>
        <xdr:cNvCxnSpPr/>
      </xdr:nvCxnSpPr>
      <xdr:spPr bwMode="auto">
        <a:xfrm>
          <a:off x="5562600" y="29766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152874</xdr:rowOff>
    </xdr:from>
    <xdr:ext cx="762000" cy="259045"/>
    <xdr:sp macro="" textlink="">
      <xdr:nvSpPr>
        <xdr:cNvPr id="46" name="人口1人当たり決算額の推移最大値テキスト130"/>
        <xdr:cNvSpPr txBox="1"/>
      </xdr:nvSpPr>
      <xdr:spPr>
        <a:xfrm>
          <a:off x="5740400" y="1914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66497</xdr:rowOff>
    </xdr:from>
    <xdr:to>
      <xdr:col>30</xdr:col>
      <xdr:colOff>25400</xdr:colOff>
      <xdr:row>12</xdr:row>
      <xdr:rowOff>66497</xdr:rowOff>
    </xdr:to>
    <xdr:cxnSp macro="">
      <xdr:nvCxnSpPr>
        <xdr:cNvPr id="47" name="直線コネクタ 46"/>
        <xdr:cNvCxnSpPr/>
      </xdr:nvCxnSpPr>
      <xdr:spPr bwMode="auto">
        <a:xfrm>
          <a:off x="5562600" y="21715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69012</xdr:rowOff>
    </xdr:from>
    <xdr:to>
      <xdr:col>29</xdr:col>
      <xdr:colOff>127000</xdr:colOff>
      <xdr:row>19</xdr:row>
      <xdr:rowOff>6810</xdr:rowOff>
    </xdr:to>
    <xdr:cxnSp macro="">
      <xdr:nvCxnSpPr>
        <xdr:cNvPr id="48" name="直線コネクタ 47"/>
        <xdr:cNvCxnSpPr/>
      </xdr:nvCxnSpPr>
      <xdr:spPr bwMode="auto">
        <a:xfrm flipV="1">
          <a:off x="5003800" y="2345487"/>
          <a:ext cx="647700" cy="966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15846</xdr:rowOff>
    </xdr:from>
    <xdr:ext cx="762000" cy="259045"/>
    <xdr:sp macro="" textlink="">
      <xdr:nvSpPr>
        <xdr:cNvPr id="49" name="人口1人当たり決算額の推移平均値テキスト130"/>
        <xdr:cNvSpPr txBox="1"/>
      </xdr:nvSpPr>
      <xdr:spPr>
        <a:xfrm>
          <a:off x="5740400" y="24637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43769</xdr:rowOff>
    </xdr:from>
    <xdr:to>
      <xdr:col>29</xdr:col>
      <xdr:colOff>177800</xdr:colOff>
      <xdr:row>14</xdr:row>
      <xdr:rowOff>145369</xdr:rowOff>
    </xdr:to>
    <xdr:sp macro="" textlink="">
      <xdr:nvSpPr>
        <xdr:cNvPr id="50" name="フローチャート: 判断 49"/>
        <xdr:cNvSpPr/>
      </xdr:nvSpPr>
      <xdr:spPr bwMode="auto">
        <a:xfrm>
          <a:off x="5600700" y="24916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166898</xdr:rowOff>
    </xdr:from>
    <xdr:to>
      <xdr:col>26</xdr:col>
      <xdr:colOff>50800</xdr:colOff>
      <xdr:row>19</xdr:row>
      <xdr:rowOff>6810</xdr:rowOff>
    </xdr:to>
    <xdr:cxnSp macro="">
      <xdr:nvCxnSpPr>
        <xdr:cNvPr id="51" name="直線コネクタ 50"/>
        <xdr:cNvCxnSpPr/>
      </xdr:nvCxnSpPr>
      <xdr:spPr bwMode="auto">
        <a:xfrm>
          <a:off x="4305300" y="3300623"/>
          <a:ext cx="698500" cy="11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19</xdr:row>
      <xdr:rowOff>42763</xdr:rowOff>
    </xdr:from>
    <xdr:to>
      <xdr:col>26</xdr:col>
      <xdr:colOff>101600</xdr:colOff>
      <xdr:row>19</xdr:row>
      <xdr:rowOff>144363</xdr:rowOff>
    </xdr:to>
    <xdr:sp macro="" textlink="">
      <xdr:nvSpPr>
        <xdr:cNvPr id="52" name="フローチャート: 判断 51"/>
        <xdr:cNvSpPr/>
      </xdr:nvSpPr>
      <xdr:spPr bwMode="auto">
        <a:xfrm>
          <a:off x="4953000" y="33479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129140</xdr:rowOff>
    </xdr:from>
    <xdr:ext cx="736600" cy="259045"/>
    <xdr:sp macro="" textlink="">
      <xdr:nvSpPr>
        <xdr:cNvPr id="53" name="テキスト ボックス 52"/>
        <xdr:cNvSpPr txBox="1"/>
      </xdr:nvSpPr>
      <xdr:spPr>
        <a:xfrm>
          <a:off x="4622800" y="3434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166898</xdr:rowOff>
    </xdr:from>
    <xdr:to>
      <xdr:col>22</xdr:col>
      <xdr:colOff>114300</xdr:colOff>
      <xdr:row>19</xdr:row>
      <xdr:rowOff>10010</xdr:rowOff>
    </xdr:to>
    <xdr:cxnSp macro="">
      <xdr:nvCxnSpPr>
        <xdr:cNvPr id="54" name="直線コネクタ 53"/>
        <xdr:cNvCxnSpPr/>
      </xdr:nvCxnSpPr>
      <xdr:spPr bwMode="auto">
        <a:xfrm flipV="1">
          <a:off x="3606800" y="3300623"/>
          <a:ext cx="698500" cy="145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19</xdr:row>
      <xdr:rowOff>34877</xdr:rowOff>
    </xdr:from>
    <xdr:to>
      <xdr:col>22</xdr:col>
      <xdr:colOff>165100</xdr:colOff>
      <xdr:row>19</xdr:row>
      <xdr:rowOff>136477</xdr:rowOff>
    </xdr:to>
    <xdr:sp macro="" textlink="">
      <xdr:nvSpPr>
        <xdr:cNvPr id="55" name="フローチャート: 判断 54"/>
        <xdr:cNvSpPr/>
      </xdr:nvSpPr>
      <xdr:spPr bwMode="auto">
        <a:xfrm>
          <a:off x="4254500" y="33400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121254</xdr:rowOff>
    </xdr:from>
    <xdr:ext cx="762000" cy="259045"/>
    <xdr:sp macro="" textlink="">
      <xdr:nvSpPr>
        <xdr:cNvPr id="56" name="テキスト ボックス 55"/>
        <xdr:cNvSpPr txBox="1"/>
      </xdr:nvSpPr>
      <xdr:spPr>
        <a:xfrm>
          <a:off x="3924300" y="342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10010</xdr:rowOff>
    </xdr:from>
    <xdr:to>
      <xdr:col>18</xdr:col>
      <xdr:colOff>177800</xdr:colOff>
      <xdr:row>19</xdr:row>
      <xdr:rowOff>76990</xdr:rowOff>
    </xdr:to>
    <xdr:cxnSp macro="">
      <xdr:nvCxnSpPr>
        <xdr:cNvPr id="57" name="直線コネクタ 56"/>
        <xdr:cNvCxnSpPr/>
      </xdr:nvCxnSpPr>
      <xdr:spPr bwMode="auto">
        <a:xfrm flipV="1">
          <a:off x="2908300" y="3315185"/>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19</xdr:row>
      <xdr:rowOff>42604</xdr:rowOff>
    </xdr:from>
    <xdr:to>
      <xdr:col>19</xdr:col>
      <xdr:colOff>38100</xdr:colOff>
      <xdr:row>19</xdr:row>
      <xdr:rowOff>144204</xdr:rowOff>
    </xdr:to>
    <xdr:sp macro="" textlink="">
      <xdr:nvSpPr>
        <xdr:cNvPr id="58" name="フローチャート: 判断 57"/>
        <xdr:cNvSpPr/>
      </xdr:nvSpPr>
      <xdr:spPr bwMode="auto">
        <a:xfrm>
          <a:off x="3556000" y="33477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128981</xdr:rowOff>
    </xdr:from>
    <xdr:ext cx="762000" cy="259045"/>
    <xdr:sp macro="" textlink="">
      <xdr:nvSpPr>
        <xdr:cNvPr id="59" name="テキスト ボックス 58"/>
        <xdr:cNvSpPr txBox="1"/>
      </xdr:nvSpPr>
      <xdr:spPr>
        <a:xfrm>
          <a:off x="3225800" y="3434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69007</xdr:rowOff>
    </xdr:from>
    <xdr:to>
      <xdr:col>15</xdr:col>
      <xdr:colOff>101600</xdr:colOff>
      <xdr:row>19</xdr:row>
      <xdr:rowOff>170607</xdr:rowOff>
    </xdr:to>
    <xdr:sp macro="" textlink="">
      <xdr:nvSpPr>
        <xdr:cNvPr id="60" name="フローチャート: 判断 59"/>
        <xdr:cNvSpPr/>
      </xdr:nvSpPr>
      <xdr:spPr bwMode="auto">
        <a:xfrm>
          <a:off x="2857500" y="337418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155384</xdr:rowOff>
    </xdr:from>
    <xdr:ext cx="762000" cy="259045"/>
    <xdr:sp macro="" textlink="">
      <xdr:nvSpPr>
        <xdr:cNvPr id="61" name="テキスト ボックス 60"/>
        <xdr:cNvSpPr txBox="1"/>
      </xdr:nvSpPr>
      <xdr:spPr>
        <a:xfrm>
          <a:off x="2527300" y="34605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18212</xdr:rowOff>
    </xdr:from>
    <xdr:to>
      <xdr:col>29</xdr:col>
      <xdr:colOff>177800</xdr:colOff>
      <xdr:row>13</xdr:row>
      <xdr:rowOff>119812</xdr:rowOff>
    </xdr:to>
    <xdr:sp macro="" textlink="">
      <xdr:nvSpPr>
        <xdr:cNvPr id="67" name="楕円 66"/>
        <xdr:cNvSpPr/>
      </xdr:nvSpPr>
      <xdr:spPr bwMode="auto">
        <a:xfrm>
          <a:off x="5600700" y="22946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34739</xdr:rowOff>
    </xdr:from>
    <xdr:ext cx="762000" cy="259045"/>
    <xdr:sp macro="" textlink="">
      <xdr:nvSpPr>
        <xdr:cNvPr id="68" name="人口1人当たり決算額の推移該当値テキスト130"/>
        <xdr:cNvSpPr txBox="1"/>
      </xdr:nvSpPr>
      <xdr:spPr>
        <a:xfrm>
          <a:off x="5740400" y="2139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127460</xdr:rowOff>
    </xdr:from>
    <xdr:to>
      <xdr:col>26</xdr:col>
      <xdr:colOff>101600</xdr:colOff>
      <xdr:row>19</xdr:row>
      <xdr:rowOff>57610</xdr:rowOff>
    </xdr:to>
    <xdr:sp macro="" textlink="">
      <xdr:nvSpPr>
        <xdr:cNvPr id="69" name="楕円 68"/>
        <xdr:cNvSpPr/>
      </xdr:nvSpPr>
      <xdr:spPr bwMode="auto">
        <a:xfrm>
          <a:off x="4953000" y="32611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67787</xdr:rowOff>
    </xdr:from>
    <xdr:ext cx="736600" cy="259045"/>
    <xdr:sp macro="" textlink="">
      <xdr:nvSpPr>
        <xdr:cNvPr id="70" name="テキスト ボックス 69"/>
        <xdr:cNvSpPr txBox="1"/>
      </xdr:nvSpPr>
      <xdr:spPr>
        <a:xfrm>
          <a:off x="4622800" y="3030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116098</xdr:rowOff>
    </xdr:from>
    <xdr:to>
      <xdr:col>22</xdr:col>
      <xdr:colOff>165100</xdr:colOff>
      <xdr:row>19</xdr:row>
      <xdr:rowOff>46248</xdr:rowOff>
    </xdr:to>
    <xdr:sp macro="" textlink="">
      <xdr:nvSpPr>
        <xdr:cNvPr id="71" name="楕円 70"/>
        <xdr:cNvSpPr/>
      </xdr:nvSpPr>
      <xdr:spPr bwMode="auto">
        <a:xfrm>
          <a:off x="4254500" y="3249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56425</xdr:rowOff>
    </xdr:from>
    <xdr:ext cx="762000" cy="259045"/>
    <xdr:sp macro="" textlink="">
      <xdr:nvSpPr>
        <xdr:cNvPr id="72" name="テキスト ボックス 71"/>
        <xdr:cNvSpPr txBox="1"/>
      </xdr:nvSpPr>
      <xdr:spPr>
        <a:xfrm>
          <a:off x="3924300" y="3018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130660</xdr:rowOff>
    </xdr:from>
    <xdr:to>
      <xdr:col>19</xdr:col>
      <xdr:colOff>38100</xdr:colOff>
      <xdr:row>19</xdr:row>
      <xdr:rowOff>60810</xdr:rowOff>
    </xdr:to>
    <xdr:sp macro="" textlink="">
      <xdr:nvSpPr>
        <xdr:cNvPr id="73" name="楕円 72"/>
        <xdr:cNvSpPr/>
      </xdr:nvSpPr>
      <xdr:spPr bwMode="auto">
        <a:xfrm>
          <a:off x="3556000" y="32643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70987</xdr:rowOff>
    </xdr:from>
    <xdr:ext cx="762000" cy="259045"/>
    <xdr:sp macro="" textlink="">
      <xdr:nvSpPr>
        <xdr:cNvPr id="74" name="テキスト ボックス 73"/>
        <xdr:cNvSpPr txBox="1"/>
      </xdr:nvSpPr>
      <xdr:spPr>
        <a:xfrm>
          <a:off x="3225800" y="30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26190</xdr:rowOff>
    </xdr:from>
    <xdr:to>
      <xdr:col>15</xdr:col>
      <xdr:colOff>101600</xdr:colOff>
      <xdr:row>19</xdr:row>
      <xdr:rowOff>127790</xdr:rowOff>
    </xdr:to>
    <xdr:sp macro="" textlink="">
      <xdr:nvSpPr>
        <xdr:cNvPr id="75" name="楕円 74"/>
        <xdr:cNvSpPr/>
      </xdr:nvSpPr>
      <xdr:spPr bwMode="auto">
        <a:xfrm>
          <a:off x="2857500" y="33313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137967</xdr:rowOff>
    </xdr:from>
    <xdr:ext cx="762000" cy="259045"/>
    <xdr:sp macro="" textlink="">
      <xdr:nvSpPr>
        <xdr:cNvPr id="76" name="テキスト ボックス 75"/>
        <xdr:cNvSpPr txBox="1"/>
      </xdr:nvSpPr>
      <xdr:spPr>
        <a:xfrm>
          <a:off x="2527300" y="3100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146065</xdr:rowOff>
    </xdr:from>
    <xdr:to>
      <xdr:col>29</xdr:col>
      <xdr:colOff>127000</xdr:colOff>
      <xdr:row>37</xdr:row>
      <xdr:rowOff>166365</xdr:rowOff>
    </xdr:to>
    <xdr:cxnSp macro="">
      <xdr:nvCxnSpPr>
        <xdr:cNvPr id="103" name="直線コネクタ 102"/>
        <xdr:cNvCxnSpPr/>
      </xdr:nvCxnSpPr>
      <xdr:spPr bwMode="auto">
        <a:xfrm flipV="1">
          <a:off x="5651500" y="6070615"/>
          <a:ext cx="0" cy="122045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138442</xdr:rowOff>
    </xdr:from>
    <xdr:ext cx="762000" cy="259045"/>
    <xdr:sp macro="" textlink="">
      <xdr:nvSpPr>
        <xdr:cNvPr id="104" name="人口1人当たり決算額の推移最小値テキスト445"/>
        <xdr:cNvSpPr txBox="1"/>
      </xdr:nvSpPr>
      <xdr:spPr>
        <a:xfrm>
          <a:off x="5740400" y="726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166365</xdr:rowOff>
    </xdr:from>
    <xdr:to>
      <xdr:col>30</xdr:col>
      <xdr:colOff>25400</xdr:colOff>
      <xdr:row>37</xdr:row>
      <xdr:rowOff>166365</xdr:rowOff>
    </xdr:to>
    <xdr:cxnSp macro="">
      <xdr:nvCxnSpPr>
        <xdr:cNvPr id="105" name="直線コネクタ 104"/>
        <xdr:cNvCxnSpPr/>
      </xdr:nvCxnSpPr>
      <xdr:spPr bwMode="auto">
        <a:xfrm>
          <a:off x="5562600" y="72910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60992</xdr:rowOff>
    </xdr:from>
    <xdr:ext cx="762000" cy="259045"/>
    <xdr:sp macro="" textlink="">
      <xdr:nvSpPr>
        <xdr:cNvPr id="106" name="人口1人当たり決算額の推移最大値テキスト445"/>
        <xdr:cNvSpPr txBox="1"/>
      </xdr:nvSpPr>
      <xdr:spPr>
        <a:xfrm>
          <a:off x="5740400" y="5814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146065</xdr:rowOff>
    </xdr:from>
    <xdr:to>
      <xdr:col>30</xdr:col>
      <xdr:colOff>25400</xdr:colOff>
      <xdr:row>33</xdr:row>
      <xdr:rowOff>146065</xdr:rowOff>
    </xdr:to>
    <xdr:cxnSp macro="">
      <xdr:nvCxnSpPr>
        <xdr:cNvPr id="107" name="直線コネクタ 106"/>
        <xdr:cNvCxnSpPr/>
      </xdr:nvCxnSpPr>
      <xdr:spPr bwMode="auto">
        <a:xfrm>
          <a:off x="5562600" y="607061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33</xdr:row>
      <xdr:rowOff>189728</xdr:rowOff>
    </xdr:from>
    <xdr:to>
      <xdr:col>29</xdr:col>
      <xdr:colOff>127000</xdr:colOff>
      <xdr:row>34</xdr:row>
      <xdr:rowOff>175463</xdr:rowOff>
    </xdr:to>
    <xdr:cxnSp macro="">
      <xdr:nvCxnSpPr>
        <xdr:cNvPr id="108" name="直線コネクタ 107"/>
        <xdr:cNvCxnSpPr/>
      </xdr:nvCxnSpPr>
      <xdr:spPr bwMode="auto">
        <a:xfrm>
          <a:off x="5003800" y="6114278"/>
          <a:ext cx="647700" cy="3286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20159</xdr:rowOff>
    </xdr:from>
    <xdr:ext cx="762000" cy="259045"/>
    <xdr:sp macro="" textlink="">
      <xdr:nvSpPr>
        <xdr:cNvPr id="109" name="人口1人当たり決算額の推移平均値テキスト445"/>
        <xdr:cNvSpPr txBox="1"/>
      </xdr:nvSpPr>
      <xdr:spPr>
        <a:xfrm>
          <a:off x="5740400" y="66305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48082</xdr:rowOff>
    </xdr:from>
    <xdr:to>
      <xdr:col>29</xdr:col>
      <xdr:colOff>177800</xdr:colOff>
      <xdr:row>35</xdr:row>
      <xdr:rowOff>149682</xdr:rowOff>
    </xdr:to>
    <xdr:sp macro="" textlink="">
      <xdr:nvSpPr>
        <xdr:cNvPr id="110" name="フローチャート: 判断 109"/>
        <xdr:cNvSpPr/>
      </xdr:nvSpPr>
      <xdr:spPr bwMode="auto">
        <a:xfrm>
          <a:off x="5600700" y="66584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33</xdr:row>
      <xdr:rowOff>189728</xdr:rowOff>
    </xdr:from>
    <xdr:to>
      <xdr:col>26</xdr:col>
      <xdr:colOff>50800</xdr:colOff>
      <xdr:row>33</xdr:row>
      <xdr:rowOff>240660</xdr:rowOff>
    </xdr:to>
    <xdr:cxnSp macro="">
      <xdr:nvCxnSpPr>
        <xdr:cNvPr id="111" name="直線コネクタ 110"/>
        <xdr:cNvCxnSpPr/>
      </xdr:nvCxnSpPr>
      <xdr:spPr bwMode="auto">
        <a:xfrm flipV="1">
          <a:off x="4305300" y="6114278"/>
          <a:ext cx="698500" cy="509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292319</xdr:rowOff>
    </xdr:from>
    <xdr:to>
      <xdr:col>26</xdr:col>
      <xdr:colOff>101600</xdr:colOff>
      <xdr:row>35</xdr:row>
      <xdr:rowOff>51019</xdr:rowOff>
    </xdr:to>
    <xdr:sp macro="" textlink="">
      <xdr:nvSpPr>
        <xdr:cNvPr id="112" name="フローチャート: 判断 111"/>
        <xdr:cNvSpPr/>
      </xdr:nvSpPr>
      <xdr:spPr bwMode="auto">
        <a:xfrm>
          <a:off x="4953000" y="65597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35796</xdr:rowOff>
    </xdr:from>
    <xdr:ext cx="736600" cy="259045"/>
    <xdr:sp macro="" textlink="">
      <xdr:nvSpPr>
        <xdr:cNvPr id="113" name="テキスト ボックス 112"/>
        <xdr:cNvSpPr txBox="1"/>
      </xdr:nvSpPr>
      <xdr:spPr>
        <a:xfrm>
          <a:off x="4622800" y="6646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33</xdr:row>
      <xdr:rowOff>240660</xdr:rowOff>
    </xdr:from>
    <xdr:to>
      <xdr:col>22</xdr:col>
      <xdr:colOff>114300</xdr:colOff>
      <xdr:row>33</xdr:row>
      <xdr:rowOff>275133</xdr:rowOff>
    </xdr:to>
    <xdr:cxnSp macro="">
      <xdr:nvCxnSpPr>
        <xdr:cNvPr id="114" name="直線コネクタ 113"/>
        <xdr:cNvCxnSpPr/>
      </xdr:nvCxnSpPr>
      <xdr:spPr bwMode="auto">
        <a:xfrm flipV="1">
          <a:off x="3606800" y="6165210"/>
          <a:ext cx="698500" cy="344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214869</xdr:rowOff>
    </xdr:from>
    <xdr:to>
      <xdr:col>22</xdr:col>
      <xdr:colOff>165100</xdr:colOff>
      <xdr:row>34</xdr:row>
      <xdr:rowOff>316469</xdr:rowOff>
    </xdr:to>
    <xdr:sp macro="" textlink="">
      <xdr:nvSpPr>
        <xdr:cNvPr id="115" name="フローチャート: 判断 114"/>
        <xdr:cNvSpPr/>
      </xdr:nvSpPr>
      <xdr:spPr bwMode="auto">
        <a:xfrm>
          <a:off x="4254500" y="64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301246</xdr:rowOff>
    </xdr:from>
    <xdr:ext cx="762000" cy="259045"/>
    <xdr:sp macro="" textlink="">
      <xdr:nvSpPr>
        <xdr:cNvPr id="116" name="テキスト ボックス 115"/>
        <xdr:cNvSpPr txBox="1"/>
      </xdr:nvSpPr>
      <xdr:spPr>
        <a:xfrm>
          <a:off x="3924300" y="6568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33</xdr:row>
      <xdr:rowOff>275133</xdr:rowOff>
    </xdr:from>
    <xdr:to>
      <xdr:col>18</xdr:col>
      <xdr:colOff>177800</xdr:colOff>
      <xdr:row>34</xdr:row>
      <xdr:rowOff>161336</xdr:rowOff>
    </xdr:to>
    <xdr:cxnSp macro="">
      <xdr:nvCxnSpPr>
        <xdr:cNvPr id="117" name="直線コネクタ 116"/>
        <xdr:cNvCxnSpPr/>
      </xdr:nvCxnSpPr>
      <xdr:spPr bwMode="auto">
        <a:xfrm flipV="1">
          <a:off x="2908300" y="6199683"/>
          <a:ext cx="698500" cy="2291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136230</xdr:rowOff>
    </xdr:from>
    <xdr:to>
      <xdr:col>19</xdr:col>
      <xdr:colOff>38100</xdr:colOff>
      <xdr:row>34</xdr:row>
      <xdr:rowOff>237830</xdr:rowOff>
    </xdr:to>
    <xdr:sp macro="" textlink="">
      <xdr:nvSpPr>
        <xdr:cNvPr id="118" name="フローチャート: 判断 117"/>
        <xdr:cNvSpPr/>
      </xdr:nvSpPr>
      <xdr:spPr bwMode="auto">
        <a:xfrm>
          <a:off x="3556000" y="6403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222607</xdr:rowOff>
    </xdr:from>
    <xdr:ext cx="762000" cy="259045"/>
    <xdr:sp macro="" textlink="">
      <xdr:nvSpPr>
        <xdr:cNvPr id="119" name="テキスト ボックス 118"/>
        <xdr:cNvSpPr txBox="1"/>
      </xdr:nvSpPr>
      <xdr:spPr>
        <a:xfrm>
          <a:off x="3225800" y="649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155204</xdr:rowOff>
    </xdr:from>
    <xdr:to>
      <xdr:col>15</xdr:col>
      <xdr:colOff>101600</xdr:colOff>
      <xdr:row>34</xdr:row>
      <xdr:rowOff>256804</xdr:rowOff>
    </xdr:to>
    <xdr:sp macro="" textlink="">
      <xdr:nvSpPr>
        <xdr:cNvPr id="120" name="フローチャート: 判断 119"/>
        <xdr:cNvSpPr/>
      </xdr:nvSpPr>
      <xdr:spPr bwMode="auto">
        <a:xfrm>
          <a:off x="2857500" y="64226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241581</xdr:rowOff>
    </xdr:from>
    <xdr:ext cx="762000" cy="259045"/>
    <xdr:sp macro="" textlink="">
      <xdr:nvSpPr>
        <xdr:cNvPr id="121" name="テキスト ボックス 120"/>
        <xdr:cNvSpPr txBox="1"/>
      </xdr:nvSpPr>
      <xdr:spPr>
        <a:xfrm>
          <a:off x="2527300" y="6509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124663</xdr:rowOff>
    </xdr:from>
    <xdr:to>
      <xdr:col>29</xdr:col>
      <xdr:colOff>177800</xdr:colOff>
      <xdr:row>34</xdr:row>
      <xdr:rowOff>226263</xdr:rowOff>
    </xdr:to>
    <xdr:sp macro="" textlink="">
      <xdr:nvSpPr>
        <xdr:cNvPr id="127" name="楕円 126"/>
        <xdr:cNvSpPr/>
      </xdr:nvSpPr>
      <xdr:spPr bwMode="auto">
        <a:xfrm>
          <a:off x="5600700" y="6392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33</xdr:row>
      <xdr:rowOff>312640</xdr:rowOff>
    </xdr:from>
    <xdr:ext cx="762000" cy="259045"/>
    <xdr:sp macro="" textlink="">
      <xdr:nvSpPr>
        <xdr:cNvPr id="128" name="人口1人当たり決算額の推移該当値テキスト445"/>
        <xdr:cNvSpPr txBox="1"/>
      </xdr:nvSpPr>
      <xdr:spPr>
        <a:xfrm>
          <a:off x="5740400" y="6237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33</xdr:row>
      <xdr:rowOff>138928</xdr:rowOff>
    </xdr:from>
    <xdr:to>
      <xdr:col>26</xdr:col>
      <xdr:colOff>101600</xdr:colOff>
      <xdr:row>33</xdr:row>
      <xdr:rowOff>240528</xdr:rowOff>
    </xdr:to>
    <xdr:sp macro="" textlink="">
      <xdr:nvSpPr>
        <xdr:cNvPr id="129" name="楕円 128"/>
        <xdr:cNvSpPr/>
      </xdr:nvSpPr>
      <xdr:spPr bwMode="auto">
        <a:xfrm>
          <a:off x="4953000" y="60634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32</xdr:row>
      <xdr:rowOff>79255</xdr:rowOff>
    </xdr:from>
    <xdr:ext cx="736600" cy="259045"/>
    <xdr:sp macro="" textlink="">
      <xdr:nvSpPr>
        <xdr:cNvPr id="130" name="テキスト ボックス 129"/>
        <xdr:cNvSpPr txBox="1"/>
      </xdr:nvSpPr>
      <xdr:spPr>
        <a:xfrm>
          <a:off x="4622800" y="58323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33</xdr:row>
      <xdr:rowOff>189860</xdr:rowOff>
    </xdr:from>
    <xdr:to>
      <xdr:col>22</xdr:col>
      <xdr:colOff>165100</xdr:colOff>
      <xdr:row>33</xdr:row>
      <xdr:rowOff>291460</xdr:rowOff>
    </xdr:to>
    <xdr:sp macro="" textlink="">
      <xdr:nvSpPr>
        <xdr:cNvPr id="131" name="楕円 130"/>
        <xdr:cNvSpPr/>
      </xdr:nvSpPr>
      <xdr:spPr bwMode="auto">
        <a:xfrm>
          <a:off x="4254500" y="61144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32</xdr:row>
      <xdr:rowOff>130187</xdr:rowOff>
    </xdr:from>
    <xdr:ext cx="762000" cy="259045"/>
    <xdr:sp macro="" textlink="">
      <xdr:nvSpPr>
        <xdr:cNvPr id="132" name="テキスト ボックス 131"/>
        <xdr:cNvSpPr txBox="1"/>
      </xdr:nvSpPr>
      <xdr:spPr>
        <a:xfrm>
          <a:off x="3924300" y="5883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33</xdr:row>
      <xdr:rowOff>224333</xdr:rowOff>
    </xdr:from>
    <xdr:to>
      <xdr:col>19</xdr:col>
      <xdr:colOff>38100</xdr:colOff>
      <xdr:row>33</xdr:row>
      <xdr:rowOff>325933</xdr:rowOff>
    </xdr:to>
    <xdr:sp macro="" textlink="">
      <xdr:nvSpPr>
        <xdr:cNvPr id="133" name="楕円 132"/>
        <xdr:cNvSpPr/>
      </xdr:nvSpPr>
      <xdr:spPr bwMode="auto">
        <a:xfrm>
          <a:off x="3556000" y="61488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32</xdr:row>
      <xdr:rowOff>164660</xdr:rowOff>
    </xdr:from>
    <xdr:ext cx="762000" cy="259045"/>
    <xdr:sp macro="" textlink="">
      <xdr:nvSpPr>
        <xdr:cNvPr id="134" name="テキスト ボックス 133"/>
        <xdr:cNvSpPr txBox="1"/>
      </xdr:nvSpPr>
      <xdr:spPr>
        <a:xfrm>
          <a:off x="3225800" y="591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110536</xdr:rowOff>
    </xdr:from>
    <xdr:to>
      <xdr:col>15</xdr:col>
      <xdr:colOff>101600</xdr:colOff>
      <xdr:row>34</xdr:row>
      <xdr:rowOff>212136</xdr:rowOff>
    </xdr:to>
    <xdr:sp macro="" textlink="">
      <xdr:nvSpPr>
        <xdr:cNvPr id="135" name="楕円 134"/>
        <xdr:cNvSpPr/>
      </xdr:nvSpPr>
      <xdr:spPr bwMode="auto">
        <a:xfrm>
          <a:off x="2857500" y="63779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222313</xdr:rowOff>
    </xdr:from>
    <xdr:ext cx="762000" cy="259045"/>
    <xdr:sp macro="" textlink="">
      <xdr:nvSpPr>
        <xdr:cNvPr id="136" name="テキスト ボックス 135"/>
        <xdr:cNvSpPr txBox="1"/>
      </xdr:nvSpPr>
      <xdr:spPr>
        <a:xfrm>
          <a:off x="2527300" y="6146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961,024
948,319
491.95
556,353,158
551,960,914
2,114,145
279,711,958
995,173,275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37</xdr:row>
      <xdr:rowOff>168927</xdr:rowOff>
    </xdr:from>
    <xdr:ext cx="531299" cy="259045"/>
    <xdr:sp macro="" textlink="">
      <xdr:nvSpPr>
        <xdr:cNvPr id="44" name="テキスト ボックス 43"/>
        <xdr:cNvSpPr txBox="1"/>
      </xdr:nvSpPr>
      <xdr:spPr>
        <a:xfrm>
          <a:off x="230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35</xdr:row>
      <xdr:rowOff>54627</xdr:rowOff>
    </xdr:from>
    <xdr:ext cx="531299" cy="259045"/>
    <xdr:sp macro="" textlink="">
      <xdr:nvSpPr>
        <xdr:cNvPr id="46" name="テキスト ボックス 45"/>
        <xdr:cNvSpPr txBox="1"/>
      </xdr:nvSpPr>
      <xdr:spPr>
        <a:xfrm>
          <a:off x="230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134374</xdr:rowOff>
    </xdr:from>
    <xdr:to>
      <xdr:col>24</xdr:col>
      <xdr:colOff>62865</xdr:colOff>
      <xdr:row>35</xdr:row>
      <xdr:rowOff>108359</xdr:rowOff>
    </xdr:to>
    <xdr:cxnSp macro="">
      <xdr:nvCxnSpPr>
        <xdr:cNvPr id="54" name="直線コネクタ 53"/>
        <xdr:cNvCxnSpPr/>
      </xdr:nvCxnSpPr>
      <xdr:spPr>
        <a:xfrm flipV="1">
          <a:off x="4633595" y="5277874"/>
          <a:ext cx="1270" cy="8312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112186</xdr:rowOff>
    </xdr:from>
    <xdr:ext cx="534377" cy="259045"/>
    <xdr:sp macro="" textlink="">
      <xdr:nvSpPr>
        <xdr:cNvPr id="55" name="人件費最小値テキスト"/>
        <xdr:cNvSpPr txBox="1"/>
      </xdr:nvSpPr>
      <xdr:spPr>
        <a:xfrm>
          <a:off x="4686300" y="6112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35</xdr:row>
      <xdr:rowOff>108359</xdr:rowOff>
    </xdr:from>
    <xdr:to>
      <xdr:col>24</xdr:col>
      <xdr:colOff>152400</xdr:colOff>
      <xdr:row>35</xdr:row>
      <xdr:rowOff>108359</xdr:rowOff>
    </xdr:to>
    <xdr:cxnSp macro="">
      <xdr:nvCxnSpPr>
        <xdr:cNvPr id="56" name="直線コネクタ 55"/>
        <xdr:cNvCxnSpPr/>
      </xdr:nvCxnSpPr>
      <xdr:spPr>
        <a:xfrm>
          <a:off x="4546600" y="6109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81051</xdr:rowOff>
    </xdr:from>
    <xdr:ext cx="599010" cy="259045"/>
    <xdr:sp macro="" textlink="">
      <xdr:nvSpPr>
        <xdr:cNvPr id="57" name="人件費最大値テキスト"/>
        <xdr:cNvSpPr txBox="1"/>
      </xdr:nvSpPr>
      <xdr:spPr>
        <a:xfrm>
          <a:off x="4686300" y="5053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134374</xdr:rowOff>
    </xdr:from>
    <xdr:to>
      <xdr:col>24</xdr:col>
      <xdr:colOff>152400</xdr:colOff>
      <xdr:row>30</xdr:row>
      <xdr:rowOff>134374</xdr:rowOff>
    </xdr:to>
    <xdr:cxnSp macro="">
      <xdr:nvCxnSpPr>
        <xdr:cNvPr id="58" name="直線コネクタ 57"/>
        <xdr:cNvCxnSpPr/>
      </xdr:nvCxnSpPr>
      <xdr:spPr>
        <a:xfrm>
          <a:off x="4546600" y="5277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76858</xdr:rowOff>
    </xdr:from>
    <xdr:to>
      <xdr:col>24</xdr:col>
      <xdr:colOff>63500</xdr:colOff>
      <xdr:row>37</xdr:row>
      <xdr:rowOff>160548</xdr:rowOff>
    </xdr:to>
    <xdr:cxnSp macro="">
      <xdr:nvCxnSpPr>
        <xdr:cNvPr id="59" name="直線コネクタ 58"/>
        <xdr:cNvCxnSpPr/>
      </xdr:nvCxnSpPr>
      <xdr:spPr>
        <a:xfrm flipV="1">
          <a:off x="3797300" y="5391808"/>
          <a:ext cx="838200" cy="111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107583</xdr:rowOff>
    </xdr:from>
    <xdr:ext cx="599010" cy="259045"/>
    <xdr:sp macro="" textlink="">
      <xdr:nvSpPr>
        <xdr:cNvPr id="60" name="人件費平均値テキスト"/>
        <xdr:cNvSpPr txBox="1"/>
      </xdr:nvSpPr>
      <xdr:spPr>
        <a:xfrm>
          <a:off x="4686300" y="55939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103,239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129156</xdr:rowOff>
    </xdr:from>
    <xdr:to>
      <xdr:col>24</xdr:col>
      <xdr:colOff>114300</xdr:colOff>
      <xdr:row>33</xdr:row>
      <xdr:rowOff>59306</xdr:rowOff>
    </xdr:to>
    <xdr:sp macro="" textlink="">
      <xdr:nvSpPr>
        <xdr:cNvPr id="61" name="フローチャート: 判断 60"/>
        <xdr:cNvSpPr/>
      </xdr:nvSpPr>
      <xdr:spPr>
        <a:xfrm>
          <a:off x="4584700" y="5615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146009</xdr:rowOff>
    </xdr:from>
    <xdr:to>
      <xdr:col>19</xdr:col>
      <xdr:colOff>177800</xdr:colOff>
      <xdr:row>37</xdr:row>
      <xdr:rowOff>160548</xdr:rowOff>
    </xdr:to>
    <xdr:cxnSp macro="">
      <xdr:nvCxnSpPr>
        <xdr:cNvPr id="62" name="直線コネクタ 61"/>
        <xdr:cNvCxnSpPr/>
      </xdr:nvCxnSpPr>
      <xdr:spPr>
        <a:xfrm>
          <a:off x="2908300" y="6489659"/>
          <a:ext cx="889000" cy="1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38</xdr:row>
      <xdr:rowOff>32848</xdr:rowOff>
    </xdr:from>
    <xdr:to>
      <xdr:col>20</xdr:col>
      <xdr:colOff>38100</xdr:colOff>
      <xdr:row>38</xdr:row>
      <xdr:rowOff>134448</xdr:rowOff>
    </xdr:to>
    <xdr:sp macro="" textlink="">
      <xdr:nvSpPr>
        <xdr:cNvPr id="63" name="フローチャート: 判断 62"/>
        <xdr:cNvSpPr/>
      </xdr:nvSpPr>
      <xdr:spPr>
        <a:xfrm>
          <a:off x="3746500" y="6547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125575</xdr:rowOff>
    </xdr:from>
    <xdr:ext cx="534377" cy="259045"/>
    <xdr:sp macro="" textlink="">
      <xdr:nvSpPr>
        <xdr:cNvPr id="64" name="テキスト ボックス 63"/>
        <xdr:cNvSpPr txBox="1"/>
      </xdr:nvSpPr>
      <xdr:spPr>
        <a:xfrm>
          <a:off x="3530111" y="664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141232</xdr:rowOff>
    </xdr:from>
    <xdr:to>
      <xdr:col>15</xdr:col>
      <xdr:colOff>50800</xdr:colOff>
      <xdr:row>37</xdr:row>
      <xdr:rowOff>146009</xdr:rowOff>
    </xdr:to>
    <xdr:cxnSp macro="">
      <xdr:nvCxnSpPr>
        <xdr:cNvPr id="65" name="直線コネクタ 64"/>
        <xdr:cNvCxnSpPr/>
      </xdr:nvCxnSpPr>
      <xdr:spPr>
        <a:xfrm>
          <a:off x="2019300" y="6484882"/>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14560</xdr:rowOff>
    </xdr:from>
    <xdr:to>
      <xdr:col>15</xdr:col>
      <xdr:colOff>101600</xdr:colOff>
      <xdr:row>38</xdr:row>
      <xdr:rowOff>116160</xdr:rowOff>
    </xdr:to>
    <xdr:sp macro="" textlink="">
      <xdr:nvSpPr>
        <xdr:cNvPr id="66" name="フローチャート: 判断 65"/>
        <xdr:cNvSpPr/>
      </xdr:nvSpPr>
      <xdr:spPr>
        <a:xfrm>
          <a:off x="2857500" y="652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107287</xdr:rowOff>
    </xdr:from>
    <xdr:ext cx="534377" cy="259045"/>
    <xdr:sp macro="" textlink="">
      <xdr:nvSpPr>
        <xdr:cNvPr id="67" name="テキスト ボックス 66"/>
        <xdr:cNvSpPr txBox="1"/>
      </xdr:nvSpPr>
      <xdr:spPr>
        <a:xfrm>
          <a:off x="2641111" y="6622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141232</xdr:rowOff>
    </xdr:from>
    <xdr:to>
      <xdr:col>10</xdr:col>
      <xdr:colOff>114300</xdr:colOff>
      <xdr:row>38</xdr:row>
      <xdr:rowOff>22382</xdr:rowOff>
    </xdr:to>
    <xdr:cxnSp macro="">
      <xdr:nvCxnSpPr>
        <xdr:cNvPr id="68" name="直線コネクタ 67"/>
        <xdr:cNvCxnSpPr/>
      </xdr:nvCxnSpPr>
      <xdr:spPr>
        <a:xfrm flipV="1">
          <a:off x="1130300" y="6484882"/>
          <a:ext cx="889000" cy="52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17874</xdr:rowOff>
    </xdr:from>
    <xdr:to>
      <xdr:col>10</xdr:col>
      <xdr:colOff>165100</xdr:colOff>
      <xdr:row>38</xdr:row>
      <xdr:rowOff>119474</xdr:rowOff>
    </xdr:to>
    <xdr:sp macro="" textlink="">
      <xdr:nvSpPr>
        <xdr:cNvPr id="69" name="フローチャート: 判断 68"/>
        <xdr:cNvSpPr/>
      </xdr:nvSpPr>
      <xdr:spPr>
        <a:xfrm>
          <a:off x="1968500" y="6532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110601</xdr:rowOff>
    </xdr:from>
    <xdr:ext cx="534377" cy="259045"/>
    <xdr:sp macro="" textlink="">
      <xdr:nvSpPr>
        <xdr:cNvPr id="70" name="テキスト ボックス 69"/>
        <xdr:cNvSpPr txBox="1"/>
      </xdr:nvSpPr>
      <xdr:spPr>
        <a:xfrm>
          <a:off x="1752111" y="66257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34127</xdr:rowOff>
    </xdr:from>
    <xdr:to>
      <xdr:col>6</xdr:col>
      <xdr:colOff>38100</xdr:colOff>
      <xdr:row>38</xdr:row>
      <xdr:rowOff>135727</xdr:rowOff>
    </xdr:to>
    <xdr:sp macro="" textlink="">
      <xdr:nvSpPr>
        <xdr:cNvPr id="71" name="フローチャート: 判断 70"/>
        <xdr:cNvSpPr/>
      </xdr:nvSpPr>
      <xdr:spPr>
        <a:xfrm>
          <a:off x="1079500" y="6549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126854</xdr:rowOff>
    </xdr:from>
    <xdr:ext cx="534377" cy="259045"/>
    <xdr:sp macro="" textlink="">
      <xdr:nvSpPr>
        <xdr:cNvPr id="72" name="テキスト ボックス 71"/>
        <xdr:cNvSpPr txBox="1"/>
      </xdr:nvSpPr>
      <xdr:spPr>
        <a:xfrm>
          <a:off x="863111" y="664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26058</xdr:rowOff>
    </xdr:from>
    <xdr:to>
      <xdr:col>24</xdr:col>
      <xdr:colOff>114300</xdr:colOff>
      <xdr:row>31</xdr:row>
      <xdr:rowOff>127658</xdr:rowOff>
    </xdr:to>
    <xdr:sp macro="" textlink="">
      <xdr:nvSpPr>
        <xdr:cNvPr id="78" name="楕円 77"/>
        <xdr:cNvSpPr/>
      </xdr:nvSpPr>
      <xdr:spPr>
        <a:xfrm>
          <a:off x="4584700" y="53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112435</xdr:rowOff>
    </xdr:from>
    <xdr:ext cx="599010" cy="259045"/>
    <xdr:sp macro="" textlink="">
      <xdr:nvSpPr>
        <xdr:cNvPr id="79" name="人件費該当値テキスト"/>
        <xdr:cNvSpPr txBox="1"/>
      </xdr:nvSpPr>
      <xdr:spPr>
        <a:xfrm>
          <a:off x="4686300" y="5255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115,249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109748</xdr:rowOff>
    </xdr:from>
    <xdr:to>
      <xdr:col>20</xdr:col>
      <xdr:colOff>38100</xdr:colOff>
      <xdr:row>38</xdr:row>
      <xdr:rowOff>39898</xdr:rowOff>
    </xdr:to>
    <xdr:sp macro="" textlink="">
      <xdr:nvSpPr>
        <xdr:cNvPr id="80" name="楕円 79"/>
        <xdr:cNvSpPr/>
      </xdr:nvSpPr>
      <xdr:spPr>
        <a:xfrm>
          <a:off x="3746500" y="6453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56425</xdr:rowOff>
    </xdr:from>
    <xdr:ext cx="534377" cy="259045"/>
    <xdr:sp macro="" textlink="">
      <xdr:nvSpPr>
        <xdr:cNvPr id="81" name="テキスト ボックス 80"/>
        <xdr:cNvSpPr txBox="1"/>
      </xdr:nvSpPr>
      <xdr:spPr>
        <a:xfrm>
          <a:off x="3530111" y="6228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95209</xdr:rowOff>
    </xdr:from>
    <xdr:to>
      <xdr:col>15</xdr:col>
      <xdr:colOff>101600</xdr:colOff>
      <xdr:row>38</xdr:row>
      <xdr:rowOff>25360</xdr:rowOff>
    </xdr:to>
    <xdr:sp macro="" textlink="">
      <xdr:nvSpPr>
        <xdr:cNvPr id="82" name="楕円 81"/>
        <xdr:cNvSpPr/>
      </xdr:nvSpPr>
      <xdr:spPr>
        <a:xfrm>
          <a:off x="2857500" y="643885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41886</xdr:rowOff>
    </xdr:from>
    <xdr:ext cx="534377" cy="259045"/>
    <xdr:sp macro="" textlink="">
      <xdr:nvSpPr>
        <xdr:cNvPr id="83" name="テキスト ボックス 82"/>
        <xdr:cNvSpPr txBox="1"/>
      </xdr:nvSpPr>
      <xdr:spPr>
        <a:xfrm>
          <a:off x="2641111" y="6214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90432</xdr:rowOff>
    </xdr:from>
    <xdr:to>
      <xdr:col>10</xdr:col>
      <xdr:colOff>165100</xdr:colOff>
      <xdr:row>38</xdr:row>
      <xdr:rowOff>20582</xdr:rowOff>
    </xdr:to>
    <xdr:sp macro="" textlink="">
      <xdr:nvSpPr>
        <xdr:cNvPr id="84" name="楕円 83"/>
        <xdr:cNvSpPr/>
      </xdr:nvSpPr>
      <xdr:spPr>
        <a:xfrm>
          <a:off x="1968500" y="6434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37109</xdr:rowOff>
    </xdr:from>
    <xdr:ext cx="534377" cy="259045"/>
    <xdr:sp macro="" textlink="">
      <xdr:nvSpPr>
        <xdr:cNvPr id="85" name="テキスト ボックス 84"/>
        <xdr:cNvSpPr txBox="1"/>
      </xdr:nvSpPr>
      <xdr:spPr>
        <a:xfrm>
          <a:off x="1752111" y="620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143032</xdr:rowOff>
    </xdr:from>
    <xdr:to>
      <xdr:col>6</xdr:col>
      <xdr:colOff>38100</xdr:colOff>
      <xdr:row>38</xdr:row>
      <xdr:rowOff>73182</xdr:rowOff>
    </xdr:to>
    <xdr:sp macro="" textlink="">
      <xdr:nvSpPr>
        <xdr:cNvPr id="86" name="楕円 85"/>
        <xdr:cNvSpPr/>
      </xdr:nvSpPr>
      <xdr:spPr>
        <a:xfrm>
          <a:off x="1079500" y="648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89709</xdr:rowOff>
    </xdr:from>
    <xdr:ext cx="534377" cy="259045"/>
    <xdr:sp macro="" textlink="">
      <xdr:nvSpPr>
        <xdr:cNvPr id="87" name="テキスト ボックス 86"/>
        <xdr:cNvSpPr txBox="1"/>
      </xdr:nvSpPr>
      <xdr:spPr>
        <a:xfrm>
          <a:off x="863111" y="626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98" name="テキスト ボックス 97"/>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99" name="直線コネクタ 98"/>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0" name="テキスト ボックス 99"/>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2" name="テキスト ボックス 101"/>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4" name="テキスト ボックス 103"/>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112040</xdr:rowOff>
    </xdr:from>
    <xdr:to>
      <xdr:col>24</xdr:col>
      <xdr:colOff>62865</xdr:colOff>
      <xdr:row>59</xdr:row>
      <xdr:rowOff>40648</xdr:rowOff>
    </xdr:to>
    <xdr:cxnSp macro="">
      <xdr:nvCxnSpPr>
        <xdr:cNvPr id="110" name="直線コネクタ 109"/>
        <xdr:cNvCxnSpPr/>
      </xdr:nvCxnSpPr>
      <xdr:spPr>
        <a:xfrm flipV="1">
          <a:off x="4633595" y="8684540"/>
          <a:ext cx="1270" cy="14716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44475</xdr:rowOff>
    </xdr:from>
    <xdr:ext cx="534377" cy="259045"/>
    <xdr:sp macro="" textlink="">
      <xdr:nvSpPr>
        <xdr:cNvPr id="111" name="物件費最小値テキスト"/>
        <xdr:cNvSpPr txBox="1"/>
      </xdr:nvSpPr>
      <xdr:spPr>
        <a:xfrm>
          <a:off x="4686300" y="10160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40648</xdr:rowOff>
    </xdr:from>
    <xdr:to>
      <xdr:col>24</xdr:col>
      <xdr:colOff>152400</xdr:colOff>
      <xdr:row>59</xdr:row>
      <xdr:rowOff>40648</xdr:rowOff>
    </xdr:to>
    <xdr:cxnSp macro="">
      <xdr:nvCxnSpPr>
        <xdr:cNvPr id="112" name="直線コネクタ 111"/>
        <xdr:cNvCxnSpPr/>
      </xdr:nvCxnSpPr>
      <xdr:spPr>
        <a:xfrm>
          <a:off x="4546600" y="10156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58717</xdr:rowOff>
    </xdr:from>
    <xdr:ext cx="599010" cy="259045"/>
    <xdr:sp macro="" textlink="">
      <xdr:nvSpPr>
        <xdr:cNvPr id="113" name="物件費最大値テキスト"/>
        <xdr:cNvSpPr txBox="1"/>
      </xdr:nvSpPr>
      <xdr:spPr>
        <a:xfrm>
          <a:off x="4686300" y="8459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112040</xdr:rowOff>
    </xdr:from>
    <xdr:to>
      <xdr:col>24</xdr:col>
      <xdr:colOff>152400</xdr:colOff>
      <xdr:row>50</xdr:row>
      <xdr:rowOff>112040</xdr:rowOff>
    </xdr:to>
    <xdr:cxnSp macro="">
      <xdr:nvCxnSpPr>
        <xdr:cNvPr id="114" name="直線コネクタ 113"/>
        <xdr:cNvCxnSpPr/>
      </xdr:nvCxnSpPr>
      <xdr:spPr>
        <a:xfrm>
          <a:off x="4546600" y="8684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112954</xdr:rowOff>
    </xdr:from>
    <xdr:to>
      <xdr:col>24</xdr:col>
      <xdr:colOff>63500</xdr:colOff>
      <xdr:row>56</xdr:row>
      <xdr:rowOff>136042</xdr:rowOff>
    </xdr:to>
    <xdr:cxnSp macro="">
      <xdr:nvCxnSpPr>
        <xdr:cNvPr id="115" name="直線コネクタ 114"/>
        <xdr:cNvCxnSpPr/>
      </xdr:nvCxnSpPr>
      <xdr:spPr>
        <a:xfrm flipV="1">
          <a:off x="3797300" y="9714154"/>
          <a:ext cx="838200" cy="23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61932</xdr:rowOff>
    </xdr:from>
    <xdr:ext cx="534377" cy="259045"/>
    <xdr:sp macro="" textlink="">
      <xdr:nvSpPr>
        <xdr:cNvPr id="116" name="物件費平均値テキスト"/>
        <xdr:cNvSpPr txBox="1"/>
      </xdr:nvSpPr>
      <xdr:spPr>
        <a:xfrm>
          <a:off x="4686300" y="98345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83505</xdr:rowOff>
    </xdr:from>
    <xdr:to>
      <xdr:col>24</xdr:col>
      <xdr:colOff>114300</xdr:colOff>
      <xdr:row>58</xdr:row>
      <xdr:rowOff>13655</xdr:rowOff>
    </xdr:to>
    <xdr:sp macro="" textlink="">
      <xdr:nvSpPr>
        <xdr:cNvPr id="117" name="フローチャート: 判断 116"/>
        <xdr:cNvSpPr/>
      </xdr:nvSpPr>
      <xdr:spPr>
        <a:xfrm>
          <a:off x="4584700" y="985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136042</xdr:rowOff>
    </xdr:from>
    <xdr:to>
      <xdr:col>19</xdr:col>
      <xdr:colOff>177800</xdr:colOff>
      <xdr:row>56</xdr:row>
      <xdr:rowOff>170904</xdr:rowOff>
    </xdr:to>
    <xdr:cxnSp macro="">
      <xdr:nvCxnSpPr>
        <xdr:cNvPr id="118" name="直線コネクタ 117"/>
        <xdr:cNvCxnSpPr/>
      </xdr:nvCxnSpPr>
      <xdr:spPr>
        <a:xfrm flipV="1">
          <a:off x="2908300" y="9737242"/>
          <a:ext cx="889000" cy="34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89883</xdr:rowOff>
    </xdr:from>
    <xdr:to>
      <xdr:col>20</xdr:col>
      <xdr:colOff>38100</xdr:colOff>
      <xdr:row>58</xdr:row>
      <xdr:rowOff>20033</xdr:rowOff>
    </xdr:to>
    <xdr:sp macro="" textlink="">
      <xdr:nvSpPr>
        <xdr:cNvPr id="119" name="フローチャート: 判断 118"/>
        <xdr:cNvSpPr/>
      </xdr:nvSpPr>
      <xdr:spPr>
        <a:xfrm>
          <a:off x="3746500" y="9862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11160</xdr:rowOff>
    </xdr:from>
    <xdr:ext cx="534377" cy="259045"/>
    <xdr:sp macro="" textlink="">
      <xdr:nvSpPr>
        <xdr:cNvPr id="120" name="テキスト ボックス 119"/>
        <xdr:cNvSpPr txBox="1"/>
      </xdr:nvSpPr>
      <xdr:spPr>
        <a:xfrm>
          <a:off x="3530111" y="995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170904</xdr:rowOff>
    </xdr:from>
    <xdr:to>
      <xdr:col>15</xdr:col>
      <xdr:colOff>50800</xdr:colOff>
      <xdr:row>57</xdr:row>
      <xdr:rowOff>24006</xdr:rowOff>
    </xdr:to>
    <xdr:cxnSp macro="">
      <xdr:nvCxnSpPr>
        <xdr:cNvPr id="121" name="直線コネクタ 120"/>
        <xdr:cNvCxnSpPr/>
      </xdr:nvCxnSpPr>
      <xdr:spPr>
        <a:xfrm flipV="1">
          <a:off x="2019300" y="9772104"/>
          <a:ext cx="889000" cy="24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127602</xdr:rowOff>
    </xdr:from>
    <xdr:to>
      <xdr:col>15</xdr:col>
      <xdr:colOff>101600</xdr:colOff>
      <xdr:row>58</xdr:row>
      <xdr:rowOff>57752</xdr:rowOff>
    </xdr:to>
    <xdr:sp macro="" textlink="">
      <xdr:nvSpPr>
        <xdr:cNvPr id="122" name="フローチャート: 判断 121"/>
        <xdr:cNvSpPr/>
      </xdr:nvSpPr>
      <xdr:spPr>
        <a:xfrm>
          <a:off x="2857500" y="9900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48879</xdr:rowOff>
    </xdr:from>
    <xdr:ext cx="534377" cy="259045"/>
    <xdr:sp macro="" textlink="">
      <xdr:nvSpPr>
        <xdr:cNvPr id="123" name="テキスト ボックス 122"/>
        <xdr:cNvSpPr txBox="1"/>
      </xdr:nvSpPr>
      <xdr:spPr>
        <a:xfrm>
          <a:off x="2641111" y="9992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24006</xdr:rowOff>
    </xdr:from>
    <xdr:to>
      <xdr:col>10</xdr:col>
      <xdr:colOff>114300</xdr:colOff>
      <xdr:row>57</xdr:row>
      <xdr:rowOff>59713</xdr:rowOff>
    </xdr:to>
    <xdr:cxnSp macro="">
      <xdr:nvCxnSpPr>
        <xdr:cNvPr id="124" name="直線コネクタ 123"/>
        <xdr:cNvCxnSpPr/>
      </xdr:nvCxnSpPr>
      <xdr:spPr>
        <a:xfrm flipV="1">
          <a:off x="1130300" y="9796656"/>
          <a:ext cx="889000" cy="35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139238</xdr:rowOff>
    </xdr:from>
    <xdr:to>
      <xdr:col>10</xdr:col>
      <xdr:colOff>165100</xdr:colOff>
      <xdr:row>58</xdr:row>
      <xdr:rowOff>69388</xdr:rowOff>
    </xdr:to>
    <xdr:sp macro="" textlink="">
      <xdr:nvSpPr>
        <xdr:cNvPr id="125" name="フローチャート: 判断 124"/>
        <xdr:cNvSpPr/>
      </xdr:nvSpPr>
      <xdr:spPr>
        <a:xfrm>
          <a:off x="1968500" y="9911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60515</xdr:rowOff>
    </xdr:from>
    <xdr:ext cx="534377" cy="259045"/>
    <xdr:sp macro="" textlink="">
      <xdr:nvSpPr>
        <xdr:cNvPr id="126" name="テキスト ボックス 125"/>
        <xdr:cNvSpPr txBox="1"/>
      </xdr:nvSpPr>
      <xdr:spPr>
        <a:xfrm>
          <a:off x="1752111" y="10004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18811</xdr:rowOff>
    </xdr:from>
    <xdr:to>
      <xdr:col>6</xdr:col>
      <xdr:colOff>38100</xdr:colOff>
      <xdr:row>58</xdr:row>
      <xdr:rowOff>120411</xdr:rowOff>
    </xdr:to>
    <xdr:sp macro="" textlink="">
      <xdr:nvSpPr>
        <xdr:cNvPr id="127" name="フローチャート: 判断 126"/>
        <xdr:cNvSpPr/>
      </xdr:nvSpPr>
      <xdr:spPr>
        <a:xfrm>
          <a:off x="1079500" y="996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111538</xdr:rowOff>
    </xdr:from>
    <xdr:ext cx="534377" cy="259045"/>
    <xdr:sp macro="" textlink="">
      <xdr:nvSpPr>
        <xdr:cNvPr id="128" name="テキスト ボックス 127"/>
        <xdr:cNvSpPr txBox="1"/>
      </xdr:nvSpPr>
      <xdr:spPr>
        <a:xfrm>
          <a:off x="863111" y="1005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62154</xdr:rowOff>
    </xdr:from>
    <xdr:to>
      <xdr:col>24</xdr:col>
      <xdr:colOff>114300</xdr:colOff>
      <xdr:row>56</xdr:row>
      <xdr:rowOff>163754</xdr:rowOff>
    </xdr:to>
    <xdr:sp macro="" textlink="">
      <xdr:nvSpPr>
        <xdr:cNvPr id="134" name="楕円 133"/>
        <xdr:cNvSpPr/>
      </xdr:nvSpPr>
      <xdr:spPr>
        <a:xfrm>
          <a:off x="4584700" y="96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85031</xdr:rowOff>
    </xdr:from>
    <xdr:ext cx="534377" cy="259045"/>
    <xdr:sp macro="" textlink="">
      <xdr:nvSpPr>
        <xdr:cNvPr id="135" name="物件費該当値テキスト"/>
        <xdr:cNvSpPr txBox="1"/>
      </xdr:nvSpPr>
      <xdr:spPr>
        <a:xfrm>
          <a:off x="4686300" y="9514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85242</xdr:rowOff>
    </xdr:from>
    <xdr:to>
      <xdr:col>20</xdr:col>
      <xdr:colOff>38100</xdr:colOff>
      <xdr:row>57</xdr:row>
      <xdr:rowOff>15392</xdr:rowOff>
    </xdr:to>
    <xdr:sp macro="" textlink="">
      <xdr:nvSpPr>
        <xdr:cNvPr id="136" name="楕円 135"/>
        <xdr:cNvSpPr/>
      </xdr:nvSpPr>
      <xdr:spPr>
        <a:xfrm>
          <a:off x="3746500" y="9686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31919</xdr:rowOff>
    </xdr:from>
    <xdr:ext cx="534377" cy="259045"/>
    <xdr:sp macro="" textlink="">
      <xdr:nvSpPr>
        <xdr:cNvPr id="137" name="テキスト ボックス 136"/>
        <xdr:cNvSpPr txBox="1"/>
      </xdr:nvSpPr>
      <xdr:spPr>
        <a:xfrm>
          <a:off x="3530111" y="9461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120104</xdr:rowOff>
    </xdr:from>
    <xdr:to>
      <xdr:col>15</xdr:col>
      <xdr:colOff>101600</xdr:colOff>
      <xdr:row>57</xdr:row>
      <xdr:rowOff>50254</xdr:rowOff>
    </xdr:to>
    <xdr:sp macro="" textlink="">
      <xdr:nvSpPr>
        <xdr:cNvPr id="138" name="楕円 137"/>
        <xdr:cNvSpPr/>
      </xdr:nvSpPr>
      <xdr:spPr>
        <a:xfrm>
          <a:off x="2857500" y="9721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66781</xdr:rowOff>
    </xdr:from>
    <xdr:ext cx="534377" cy="259045"/>
    <xdr:sp macro="" textlink="">
      <xdr:nvSpPr>
        <xdr:cNvPr id="139" name="テキスト ボックス 138"/>
        <xdr:cNvSpPr txBox="1"/>
      </xdr:nvSpPr>
      <xdr:spPr>
        <a:xfrm>
          <a:off x="2641111" y="9496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144656</xdr:rowOff>
    </xdr:from>
    <xdr:to>
      <xdr:col>10</xdr:col>
      <xdr:colOff>165100</xdr:colOff>
      <xdr:row>57</xdr:row>
      <xdr:rowOff>74806</xdr:rowOff>
    </xdr:to>
    <xdr:sp macro="" textlink="">
      <xdr:nvSpPr>
        <xdr:cNvPr id="140" name="楕円 139"/>
        <xdr:cNvSpPr/>
      </xdr:nvSpPr>
      <xdr:spPr>
        <a:xfrm>
          <a:off x="1968500" y="9745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91333</xdr:rowOff>
    </xdr:from>
    <xdr:ext cx="534377" cy="259045"/>
    <xdr:sp macro="" textlink="">
      <xdr:nvSpPr>
        <xdr:cNvPr id="141" name="テキスト ボックス 140"/>
        <xdr:cNvSpPr txBox="1"/>
      </xdr:nvSpPr>
      <xdr:spPr>
        <a:xfrm>
          <a:off x="1752111" y="9521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8913</xdr:rowOff>
    </xdr:from>
    <xdr:to>
      <xdr:col>6</xdr:col>
      <xdr:colOff>38100</xdr:colOff>
      <xdr:row>57</xdr:row>
      <xdr:rowOff>110513</xdr:rowOff>
    </xdr:to>
    <xdr:sp macro="" textlink="">
      <xdr:nvSpPr>
        <xdr:cNvPr id="142" name="楕円 141"/>
        <xdr:cNvSpPr/>
      </xdr:nvSpPr>
      <xdr:spPr>
        <a:xfrm>
          <a:off x="1079500" y="978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127040</xdr:rowOff>
    </xdr:from>
    <xdr:ext cx="534377" cy="259045"/>
    <xdr:sp macro="" textlink="">
      <xdr:nvSpPr>
        <xdr:cNvPr id="143" name="テキスト ボックス 142"/>
        <xdr:cNvSpPr txBox="1"/>
      </xdr:nvSpPr>
      <xdr:spPr>
        <a:xfrm>
          <a:off x="863111" y="955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139700</xdr:rowOff>
    </xdr:from>
    <xdr:to>
      <xdr:col>28</xdr:col>
      <xdr:colOff>114300</xdr:colOff>
      <xdr:row>79</xdr:row>
      <xdr:rowOff>139700</xdr:rowOff>
    </xdr:to>
    <xdr:cxnSp macro="">
      <xdr:nvCxnSpPr>
        <xdr:cNvPr id="154" name="直線コネクタ 153"/>
        <xdr:cNvCxnSpPr/>
      </xdr:nvCxnSpPr>
      <xdr:spPr>
        <a:xfrm>
          <a:off x="762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168927</xdr:rowOff>
    </xdr:from>
    <xdr:ext cx="248786" cy="259045"/>
    <xdr:sp macro="" textlink="">
      <xdr:nvSpPr>
        <xdr:cNvPr id="155" name="テキスト ボックス 154"/>
        <xdr:cNvSpPr txBox="1"/>
      </xdr:nvSpPr>
      <xdr:spPr>
        <a:xfrm>
          <a:off x="513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25400</xdr:rowOff>
    </xdr:from>
    <xdr:to>
      <xdr:col>28</xdr:col>
      <xdr:colOff>114300</xdr:colOff>
      <xdr:row>78</xdr:row>
      <xdr:rowOff>25400</xdr:rowOff>
    </xdr:to>
    <xdr:cxnSp macro="">
      <xdr:nvCxnSpPr>
        <xdr:cNvPr id="156" name="直線コネクタ 155"/>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54627</xdr:rowOff>
    </xdr:from>
    <xdr:ext cx="467179" cy="259045"/>
    <xdr:sp macro="" textlink="">
      <xdr:nvSpPr>
        <xdr:cNvPr id="157" name="テキスト ボックス 156"/>
        <xdr:cNvSpPr txBox="1"/>
      </xdr:nvSpPr>
      <xdr:spPr>
        <a:xfrm>
          <a:off x="294821" y="1325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82550</xdr:rowOff>
    </xdr:from>
    <xdr:to>
      <xdr:col>28</xdr:col>
      <xdr:colOff>114300</xdr:colOff>
      <xdr:row>76</xdr:row>
      <xdr:rowOff>82550</xdr:rowOff>
    </xdr:to>
    <xdr:cxnSp macro="">
      <xdr:nvCxnSpPr>
        <xdr:cNvPr id="158" name="直線コネクタ 157"/>
        <xdr:cNvCxnSpPr/>
      </xdr:nvCxnSpPr>
      <xdr:spPr>
        <a:xfrm>
          <a:off x="762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75</xdr:row>
      <xdr:rowOff>111777</xdr:rowOff>
    </xdr:from>
    <xdr:ext cx="467179" cy="259045"/>
    <xdr:sp macro="" textlink="">
      <xdr:nvSpPr>
        <xdr:cNvPr id="159" name="テキスト ボックス 158"/>
        <xdr:cNvSpPr txBox="1"/>
      </xdr:nvSpPr>
      <xdr:spPr>
        <a:xfrm>
          <a:off x="294821" y="1297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61" name="テキスト ボックス 160"/>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25400</xdr:rowOff>
    </xdr:from>
    <xdr:to>
      <xdr:col>28</xdr:col>
      <xdr:colOff>114300</xdr:colOff>
      <xdr:row>73</xdr:row>
      <xdr:rowOff>25400</xdr:rowOff>
    </xdr:to>
    <xdr:cxnSp macro="">
      <xdr:nvCxnSpPr>
        <xdr:cNvPr id="162" name="直線コネクタ 161"/>
        <xdr:cNvCxnSpPr/>
      </xdr:nvCxnSpPr>
      <xdr:spPr>
        <a:xfrm>
          <a:off x="762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54627</xdr:rowOff>
    </xdr:from>
    <xdr:ext cx="531299" cy="259045"/>
    <xdr:sp macro="" textlink="">
      <xdr:nvSpPr>
        <xdr:cNvPr id="163" name="テキスト ボックス 162"/>
        <xdr:cNvSpPr txBox="1"/>
      </xdr:nvSpPr>
      <xdr:spPr>
        <a:xfrm>
          <a:off x="230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69</xdr:row>
      <xdr:rowOff>139700</xdr:rowOff>
    </xdr:from>
    <xdr:to>
      <xdr:col>28</xdr:col>
      <xdr:colOff>114300</xdr:colOff>
      <xdr:row>69</xdr:row>
      <xdr:rowOff>139700</xdr:rowOff>
    </xdr:to>
    <xdr:cxnSp macro="">
      <xdr:nvCxnSpPr>
        <xdr:cNvPr id="166" name="直線コネクタ 165"/>
        <xdr:cNvCxnSpPr/>
      </xdr:nvCxnSpPr>
      <xdr:spPr>
        <a:xfrm>
          <a:off x="762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68</xdr:row>
      <xdr:rowOff>168927</xdr:rowOff>
    </xdr:from>
    <xdr:ext cx="531299" cy="259045"/>
    <xdr:sp macro="" textlink="">
      <xdr:nvSpPr>
        <xdr:cNvPr id="167" name="テキスト ボックス 166"/>
        <xdr:cNvSpPr txBox="1"/>
      </xdr:nvSpPr>
      <xdr:spPr>
        <a:xfrm>
          <a:off x="230701" y="11827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145891</xdr:rowOff>
    </xdr:from>
    <xdr:to>
      <xdr:col>24</xdr:col>
      <xdr:colOff>62865</xdr:colOff>
      <xdr:row>78</xdr:row>
      <xdr:rowOff>112364</xdr:rowOff>
    </xdr:to>
    <xdr:cxnSp macro="">
      <xdr:nvCxnSpPr>
        <xdr:cNvPr id="171" name="直線コネクタ 170"/>
        <xdr:cNvCxnSpPr/>
      </xdr:nvCxnSpPr>
      <xdr:spPr>
        <a:xfrm flipV="1">
          <a:off x="4633595" y="12147391"/>
          <a:ext cx="1270" cy="1338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116191</xdr:rowOff>
    </xdr:from>
    <xdr:ext cx="469744" cy="259045"/>
    <xdr:sp macro="" textlink="">
      <xdr:nvSpPr>
        <xdr:cNvPr id="172" name="維持補修費最小値テキスト"/>
        <xdr:cNvSpPr txBox="1"/>
      </xdr:nvSpPr>
      <xdr:spPr>
        <a:xfrm>
          <a:off x="4686300" y="134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112364</xdr:rowOff>
    </xdr:from>
    <xdr:to>
      <xdr:col>24</xdr:col>
      <xdr:colOff>152400</xdr:colOff>
      <xdr:row>78</xdr:row>
      <xdr:rowOff>112364</xdr:rowOff>
    </xdr:to>
    <xdr:cxnSp macro="">
      <xdr:nvCxnSpPr>
        <xdr:cNvPr id="173" name="直線コネクタ 172"/>
        <xdr:cNvCxnSpPr/>
      </xdr:nvCxnSpPr>
      <xdr:spPr>
        <a:xfrm>
          <a:off x="4546600" y="1348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92568</xdr:rowOff>
    </xdr:from>
    <xdr:ext cx="534377" cy="259045"/>
    <xdr:sp macro="" textlink="">
      <xdr:nvSpPr>
        <xdr:cNvPr id="174" name="維持補修費最大値テキスト"/>
        <xdr:cNvSpPr txBox="1"/>
      </xdr:nvSpPr>
      <xdr:spPr>
        <a:xfrm>
          <a:off x="4686300" y="1192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145891</xdr:rowOff>
    </xdr:from>
    <xdr:to>
      <xdr:col>24</xdr:col>
      <xdr:colOff>152400</xdr:colOff>
      <xdr:row>70</xdr:row>
      <xdr:rowOff>145891</xdr:rowOff>
    </xdr:to>
    <xdr:cxnSp macro="">
      <xdr:nvCxnSpPr>
        <xdr:cNvPr id="175" name="直線コネクタ 174"/>
        <xdr:cNvCxnSpPr/>
      </xdr:nvCxnSpPr>
      <xdr:spPr>
        <a:xfrm>
          <a:off x="4546600" y="12147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126936</xdr:rowOff>
    </xdr:from>
    <xdr:to>
      <xdr:col>24</xdr:col>
      <xdr:colOff>63500</xdr:colOff>
      <xdr:row>75</xdr:row>
      <xdr:rowOff>132938</xdr:rowOff>
    </xdr:to>
    <xdr:cxnSp macro="">
      <xdr:nvCxnSpPr>
        <xdr:cNvPr id="176" name="直線コネクタ 175"/>
        <xdr:cNvCxnSpPr/>
      </xdr:nvCxnSpPr>
      <xdr:spPr>
        <a:xfrm flipV="1">
          <a:off x="3797300" y="12985686"/>
          <a:ext cx="838200" cy="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113713</xdr:rowOff>
    </xdr:from>
    <xdr:ext cx="469744" cy="259045"/>
    <xdr:sp macro="" textlink="">
      <xdr:nvSpPr>
        <xdr:cNvPr id="177" name="維持補修費平均値テキスト"/>
        <xdr:cNvSpPr txBox="1"/>
      </xdr:nvSpPr>
      <xdr:spPr>
        <a:xfrm>
          <a:off x="4686300" y="129724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135287</xdr:rowOff>
    </xdr:from>
    <xdr:to>
      <xdr:col>24</xdr:col>
      <xdr:colOff>114300</xdr:colOff>
      <xdr:row>76</xdr:row>
      <xdr:rowOff>65438</xdr:rowOff>
    </xdr:to>
    <xdr:sp macro="" textlink="">
      <xdr:nvSpPr>
        <xdr:cNvPr id="178" name="フローチャート: 判断 177"/>
        <xdr:cNvSpPr/>
      </xdr:nvSpPr>
      <xdr:spPr>
        <a:xfrm>
          <a:off x="4584700" y="129940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123507</xdr:rowOff>
    </xdr:from>
    <xdr:to>
      <xdr:col>19</xdr:col>
      <xdr:colOff>177800</xdr:colOff>
      <xdr:row>75</xdr:row>
      <xdr:rowOff>132938</xdr:rowOff>
    </xdr:to>
    <xdr:cxnSp macro="">
      <xdr:nvCxnSpPr>
        <xdr:cNvPr id="179" name="直線コネクタ 178"/>
        <xdr:cNvCxnSpPr/>
      </xdr:nvCxnSpPr>
      <xdr:spPr>
        <a:xfrm>
          <a:off x="2908300" y="12982257"/>
          <a:ext cx="889000" cy="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161385</xdr:rowOff>
    </xdr:from>
    <xdr:to>
      <xdr:col>20</xdr:col>
      <xdr:colOff>38100</xdr:colOff>
      <xdr:row>76</xdr:row>
      <xdr:rowOff>91535</xdr:rowOff>
    </xdr:to>
    <xdr:sp macro="" textlink="">
      <xdr:nvSpPr>
        <xdr:cNvPr id="180" name="フローチャート: 判断 179"/>
        <xdr:cNvSpPr/>
      </xdr:nvSpPr>
      <xdr:spPr>
        <a:xfrm>
          <a:off x="3746500" y="1302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82662</xdr:rowOff>
    </xdr:from>
    <xdr:ext cx="469744" cy="259045"/>
    <xdr:sp macro="" textlink="">
      <xdr:nvSpPr>
        <xdr:cNvPr id="181" name="テキスト ボックス 180"/>
        <xdr:cNvSpPr txBox="1"/>
      </xdr:nvSpPr>
      <xdr:spPr>
        <a:xfrm>
          <a:off x="3562428" y="13112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123507</xdr:rowOff>
    </xdr:from>
    <xdr:to>
      <xdr:col>15</xdr:col>
      <xdr:colOff>50800</xdr:colOff>
      <xdr:row>75</xdr:row>
      <xdr:rowOff>160846</xdr:rowOff>
    </xdr:to>
    <xdr:cxnSp macro="">
      <xdr:nvCxnSpPr>
        <xdr:cNvPr id="182" name="直線コネクタ 181"/>
        <xdr:cNvCxnSpPr/>
      </xdr:nvCxnSpPr>
      <xdr:spPr>
        <a:xfrm flipV="1">
          <a:off x="2019300" y="12982257"/>
          <a:ext cx="889000" cy="37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3747</xdr:rowOff>
    </xdr:from>
    <xdr:to>
      <xdr:col>15</xdr:col>
      <xdr:colOff>101600</xdr:colOff>
      <xdr:row>76</xdr:row>
      <xdr:rowOff>105347</xdr:rowOff>
    </xdr:to>
    <xdr:sp macro="" textlink="">
      <xdr:nvSpPr>
        <xdr:cNvPr id="183" name="フローチャート: 判断 182"/>
        <xdr:cNvSpPr/>
      </xdr:nvSpPr>
      <xdr:spPr>
        <a:xfrm>
          <a:off x="2857500" y="1303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96474</xdr:rowOff>
    </xdr:from>
    <xdr:ext cx="469744" cy="259045"/>
    <xdr:sp macro="" textlink="">
      <xdr:nvSpPr>
        <xdr:cNvPr id="184" name="テキスト ボックス 183"/>
        <xdr:cNvSpPr txBox="1"/>
      </xdr:nvSpPr>
      <xdr:spPr>
        <a:xfrm>
          <a:off x="2673428" y="131266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160846</xdr:rowOff>
    </xdr:from>
    <xdr:to>
      <xdr:col>10</xdr:col>
      <xdr:colOff>114300</xdr:colOff>
      <xdr:row>76</xdr:row>
      <xdr:rowOff>4063</xdr:rowOff>
    </xdr:to>
    <xdr:cxnSp macro="">
      <xdr:nvCxnSpPr>
        <xdr:cNvPr id="185" name="直線コネクタ 184"/>
        <xdr:cNvCxnSpPr/>
      </xdr:nvCxnSpPr>
      <xdr:spPr>
        <a:xfrm flipV="1">
          <a:off x="1130300" y="13019596"/>
          <a:ext cx="889000" cy="14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149194</xdr:rowOff>
    </xdr:from>
    <xdr:to>
      <xdr:col>10</xdr:col>
      <xdr:colOff>165100</xdr:colOff>
      <xdr:row>76</xdr:row>
      <xdr:rowOff>79344</xdr:rowOff>
    </xdr:to>
    <xdr:sp macro="" textlink="">
      <xdr:nvSpPr>
        <xdr:cNvPr id="186" name="フローチャート: 判断 185"/>
        <xdr:cNvSpPr/>
      </xdr:nvSpPr>
      <xdr:spPr>
        <a:xfrm>
          <a:off x="1968500" y="13007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70471</xdr:rowOff>
    </xdr:from>
    <xdr:ext cx="469744" cy="259045"/>
    <xdr:sp macro="" textlink="">
      <xdr:nvSpPr>
        <xdr:cNvPr id="187" name="テキスト ボックス 186"/>
        <xdr:cNvSpPr txBox="1"/>
      </xdr:nvSpPr>
      <xdr:spPr>
        <a:xfrm>
          <a:off x="1784428" y="1310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166719</xdr:rowOff>
    </xdr:from>
    <xdr:to>
      <xdr:col>6</xdr:col>
      <xdr:colOff>38100</xdr:colOff>
      <xdr:row>76</xdr:row>
      <xdr:rowOff>96869</xdr:rowOff>
    </xdr:to>
    <xdr:sp macro="" textlink="">
      <xdr:nvSpPr>
        <xdr:cNvPr id="188" name="フローチャート: 判断 187"/>
        <xdr:cNvSpPr/>
      </xdr:nvSpPr>
      <xdr:spPr>
        <a:xfrm>
          <a:off x="1079500" y="130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87996</xdr:rowOff>
    </xdr:from>
    <xdr:ext cx="469744" cy="259045"/>
    <xdr:sp macro="" textlink="">
      <xdr:nvSpPr>
        <xdr:cNvPr id="189" name="テキスト ボックス 188"/>
        <xdr:cNvSpPr txBox="1"/>
      </xdr:nvSpPr>
      <xdr:spPr>
        <a:xfrm>
          <a:off x="895428" y="131181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76136</xdr:rowOff>
    </xdr:from>
    <xdr:to>
      <xdr:col>24</xdr:col>
      <xdr:colOff>114300</xdr:colOff>
      <xdr:row>76</xdr:row>
      <xdr:rowOff>6286</xdr:rowOff>
    </xdr:to>
    <xdr:sp macro="" textlink="">
      <xdr:nvSpPr>
        <xdr:cNvPr id="195" name="楕円 194"/>
        <xdr:cNvSpPr/>
      </xdr:nvSpPr>
      <xdr:spPr>
        <a:xfrm>
          <a:off x="4584700" y="12934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99013</xdr:rowOff>
    </xdr:from>
    <xdr:ext cx="469744" cy="259045"/>
    <xdr:sp macro="" textlink="">
      <xdr:nvSpPr>
        <xdr:cNvPr id="196" name="維持補修費該当値テキスト"/>
        <xdr:cNvSpPr txBox="1"/>
      </xdr:nvSpPr>
      <xdr:spPr>
        <a:xfrm>
          <a:off x="4686300" y="12786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82138</xdr:rowOff>
    </xdr:from>
    <xdr:to>
      <xdr:col>20</xdr:col>
      <xdr:colOff>38100</xdr:colOff>
      <xdr:row>76</xdr:row>
      <xdr:rowOff>12288</xdr:rowOff>
    </xdr:to>
    <xdr:sp macro="" textlink="">
      <xdr:nvSpPr>
        <xdr:cNvPr id="197" name="楕円 196"/>
        <xdr:cNvSpPr/>
      </xdr:nvSpPr>
      <xdr:spPr>
        <a:xfrm>
          <a:off x="3746500" y="1294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28815</xdr:rowOff>
    </xdr:from>
    <xdr:ext cx="469744" cy="259045"/>
    <xdr:sp macro="" textlink="">
      <xdr:nvSpPr>
        <xdr:cNvPr id="198" name="テキスト ボックス 197"/>
        <xdr:cNvSpPr txBox="1"/>
      </xdr:nvSpPr>
      <xdr:spPr>
        <a:xfrm>
          <a:off x="3562428" y="12716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75</xdr:row>
      <xdr:rowOff>72707</xdr:rowOff>
    </xdr:from>
    <xdr:to>
      <xdr:col>15</xdr:col>
      <xdr:colOff>101600</xdr:colOff>
      <xdr:row>76</xdr:row>
      <xdr:rowOff>2857</xdr:rowOff>
    </xdr:to>
    <xdr:sp macro="" textlink="">
      <xdr:nvSpPr>
        <xdr:cNvPr id="199" name="楕円 198"/>
        <xdr:cNvSpPr/>
      </xdr:nvSpPr>
      <xdr:spPr>
        <a:xfrm>
          <a:off x="2857500" y="12931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19384</xdr:rowOff>
    </xdr:from>
    <xdr:ext cx="469744" cy="259045"/>
    <xdr:sp macro="" textlink="">
      <xdr:nvSpPr>
        <xdr:cNvPr id="200" name="テキスト ボックス 199"/>
        <xdr:cNvSpPr txBox="1"/>
      </xdr:nvSpPr>
      <xdr:spPr>
        <a:xfrm>
          <a:off x="2673428" y="12706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110045</xdr:rowOff>
    </xdr:from>
    <xdr:to>
      <xdr:col>10</xdr:col>
      <xdr:colOff>165100</xdr:colOff>
      <xdr:row>76</xdr:row>
      <xdr:rowOff>40196</xdr:rowOff>
    </xdr:to>
    <xdr:sp macro="" textlink="">
      <xdr:nvSpPr>
        <xdr:cNvPr id="201" name="楕円 200"/>
        <xdr:cNvSpPr/>
      </xdr:nvSpPr>
      <xdr:spPr>
        <a:xfrm>
          <a:off x="1968500" y="1296879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56722</xdr:rowOff>
    </xdr:from>
    <xdr:ext cx="469744" cy="259045"/>
    <xdr:sp macro="" textlink="">
      <xdr:nvSpPr>
        <xdr:cNvPr id="202" name="テキスト ボックス 201"/>
        <xdr:cNvSpPr txBox="1"/>
      </xdr:nvSpPr>
      <xdr:spPr>
        <a:xfrm>
          <a:off x="1784428" y="12744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124714</xdr:rowOff>
    </xdr:from>
    <xdr:to>
      <xdr:col>6</xdr:col>
      <xdr:colOff>38100</xdr:colOff>
      <xdr:row>76</xdr:row>
      <xdr:rowOff>54865</xdr:rowOff>
    </xdr:to>
    <xdr:sp macro="" textlink="">
      <xdr:nvSpPr>
        <xdr:cNvPr id="203" name="楕円 202"/>
        <xdr:cNvSpPr/>
      </xdr:nvSpPr>
      <xdr:spPr>
        <a:xfrm>
          <a:off x="1079500" y="129834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71391</xdr:rowOff>
    </xdr:from>
    <xdr:ext cx="469744" cy="259045"/>
    <xdr:sp macro="" textlink="">
      <xdr:nvSpPr>
        <xdr:cNvPr id="204" name="テキスト ボックス 203"/>
        <xdr:cNvSpPr txBox="1"/>
      </xdr:nvSpPr>
      <xdr:spPr>
        <a:xfrm>
          <a:off x="895428" y="12758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133871</xdr:rowOff>
    </xdr:from>
    <xdr:to>
      <xdr:col>24</xdr:col>
      <xdr:colOff>62865</xdr:colOff>
      <xdr:row>99</xdr:row>
      <xdr:rowOff>126949</xdr:rowOff>
    </xdr:to>
    <xdr:cxnSp macro="">
      <xdr:nvCxnSpPr>
        <xdr:cNvPr id="229" name="直線コネクタ 228"/>
        <xdr:cNvCxnSpPr/>
      </xdr:nvCxnSpPr>
      <xdr:spPr>
        <a:xfrm flipV="1">
          <a:off x="4633595" y="15564371"/>
          <a:ext cx="1270" cy="1536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130776</xdr:rowOff>
    </xdr:from>
    <xdr:ext cx="534377" cy="259045"/>
    <xdr:sp macro="" textlink="">
      <xdr:nvSpPr>
        <xdr:cNvPr id="230" name="扶助費最小値テキスト"/>
        <xdr:cNvSpPr txBox="1"/>
      </xdr:nvSpPr>
      <xdr:spPr>
        <a:xfrm>
          <a:off x="4686300" y="17104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126949</xdr:rowOff>
    </xdr:from>
    <xdr:to>
      <xdr:col>24</xdr:col>
      <xdr:colOff>152400</xdr:colOff>
      <xdr:row>99</xdr:row>
      <xdr:rowOff>126949</xdr:rowOff>
    </xdr:to>
    <xdr:cxnSp macro="">
      <xdr:nvCxnSpPr>
        <xdr:cNvPr id="231" name="直線コネクタ 230"/>
        <xdr:cNvCxnSpPr/>
      </xdr:nvCxnSpPr>
      <xdr:spPr>
        <a:xfrm>
          <a:off x="4546600" y="17100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80548</xdr:rowOff>
    </xdr:from>
    <xdr:ext cx="599010" cy="259045"/>
    <xdr:sp macro="" textlink="">
      <xdr:nvSpPr>
        <xdr:cNvPr id="232" name="扶助費最大値テキスト"/>
        <xdr:cNvSpPr txBox="1"/>
      </xdr:nvSpPr>
      <xdr:spPr>
        <a:xfrm>
          <a:off x="4686300" y="153395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133871</xdr:rowOff>
    </xdr:from>
    <xdr:to>
      <xdr:col>24</xdr:col>
      <xdr:colOff>152400</xdr:colOff>
      <xdr:row>90</xdr:row>
      <xdr:rowOff>133871</xdr:rowOff>
    </xdr:to>
    <xdr:cxnSp macro="">
      <xdr:nvCxnSpPr>
        <xdr:cNvPr id="233" name="直線コネクタ 232"/>
        <xdr:cNvCxnSpPr/>
      </xdr:nvCxnSpPr>
      <xdr:spPr>
        <a:xfrm>
          <a:off x="4546600" y="15564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99848</xdr:rowOff>
    </xdr:from>
    <xdr:to>
      <xdr:col>24</xdr:col>
      <xdr:colOff>63500</xdr:colOff>
      <xdr:row>95</xdr:row>
      <xdr:rowOff>150380</xdr:rowOff>
    </xdr:to>
    <xdr:cxnSp macro="">
      <xdr:nvCxnSpPr>
        <xdr:cNvPr id="234" name="直線コネクタ 233"/>
        <xdr:cNvCxnSpPr/>
      </xdr:nvCxnSpPr>
      <xdr:spPr>
        <a:xfrm flipV="1">
          <a:off x="3797300" y="16387598"/>
          <a:ext cx="838200" cy="50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133405</xdr:rowOff>
    </xdr:from>
    <xdr:ext cx="599010" cy="259045"/>
    <xdr:sp macro="" textlink="">
      <xdr:nvSpPr>
        <xdr:cNvPr id="235" name="扶助費平均値テキスト"/>
        <xdr:cNvSpPr txBox="1"/>
      </xdr:nvSpPr>
      <xdr:spPr>
        <a:xfrm>
          <a:off x="4686300" y="164211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154978</xdr:rowOff>
    </xdr:from>
    <xdr:to>
      <xdr:col>24</xdr:col>
      <xdr:colOff>114300</xdr:colOff>
      <xdr:row>96</xdr:row>
      <xdr:rowOff>85128</xdr:rowOff>
    </xdr:to>
    <xdr:sp macro="" textlink="">
      <xdr:nvSpPr>
        <xdr:cNvPr id="236" name="フローチャート: 判断 235"/>
        <xdr:cNvSpPr/>
      </xdr:nvSpPr>
      <xdr:spPr>
        <a:xfrm>
          <a:off x="4584700" y="16442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150380</xdr:rowOff>
    </xdr:from>
    <xdr:to>
      <xdr:col>19</xdr:col>
      <xdr:colOff>177800</xdr:colOff>
      <xdr:row>96</xdr:row>
      <xdr:rowOff>40729</xdr:rowOff>
    </xdr:to>
    <xdr:cxnSp macro="">
      <xdr:nvCxnSpPr>
        <xdr:cNvPr id="237" name="直線コネクタ 236"/>
        <xdr:cNvCxnSpPr/>
      </xdr:nvCxnSpPr>
      <xdr:spPr>
        <a:xfrm flipV="1">
          <a:off x="2908300" y="16438130"/>
          <a:ext cx="889000" cy="61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15811</xdr:rowOff>
    </xdr:from>
    <xdr:to>
      <xdr:col>20</xdr:col>
      <xdr:colOff>38100</xdr:colOff>
      <xdr:row>96</xdr:row>
      <xdr:rowOff>117411</xdr:rowOff>
    </xdr:to>
    <xdr:sp macro="" textlink="">
      <xdr:nvSpPr>
        <xdr:cNvPr id="238" name="フローチャート: 判断 237"/>
        <xdr:cNvSpPr/>
      </xdr:nvSpPr>
      <xdr:spPr>
        <a:xfrm>
          <a:off x="3746500" y="16475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96</xdr:row>
      <xdr:rowOff>108538</xdr:rowOff>
    </xdr:from>
    <xdr:ext cx="599010" cy="259045"/>
    <xdr:sp macro="" textlink="">
      <xdr:nvSpPr>
        <xdr:cNvPr id="239" name="テキスト ボックス 238"/>
        <xdr:cNvSpPr txBox="1"/>
      </xdr:nvSpPr>
      <xdr:spPr>
        <a:xfrm>
          <a:off x="3497795" y="16567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40729</xdr:rowOff>
    </xdr:from>
    <xdr:to>
      <xdr:col>15</xdr:col>
      <xdr:colOff>50800</xdr:colOff>
      <xdr:row>96</xdr:row>
      <xdr:rowOff>74625</xdr:rowOff>
    </xdr:to>
    <xdr:cxnSp macro="">
      <xdr:nvCxnSpPr>
        <xdr:cNvPr id="240" name="直線コネクタ 239"/>
        <xdr:cNvCxnSpPr/>
      </xdr:nvCxnSpPr>
      <xdr:spPr>
        <a:xfrm flipV="1">
          <a:off x="2019300" y="16499929"/>
          <a:ext cx="889000" cy="33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82677</xdr:rowOff>
    </xdr:from>
    <xdr:to>
      <xdr:col>15</xdr:col>
      <xdr:colOff>101600</xdr:colOff>
      <xdr:row>97</xdr:row>
      <xdr:rowOff>12827</xdr:rowOff>
    </xdr:to>
    <xdr:sp macro="" textlink="">
      <xdr:nvSpPr>
        <xdr:cNvPr id="241" name="フローチャート: 判断 240"/>
        <xdr:cNvSpPr/>
      </xdr:nvSpPr>
      <xdr:spPr>
        <a:xfrm>
          <a:off x="2857500" y="16541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3954</xdr:rowOff>
    </xdr:from>
    <xdr:ext cx="599010" cy="259045"/>
    <xdr:sp macro="" textlink="">
      <xdr:nvSpPr>
        <xdr:cNvPr id="242" name="テキスト ボックス 241"/>
        <xdr:cNvSpPr txBox="1"/>
      </xdr:nvSpPr>
      <xdr:spPr>
        <a:xfrm>
          <a:off x="2608795" y="16634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74625</xdr:rowOff>
    </xdr:from>
    <xdr:to>
      <xdr:col>10</xdr:col>
      <xdr:colOff>114300</xdr:colOff>
      <xdr:row>96</xdr:row>
      <xdr:rowOff>158852</xdr:rowOff>
    </xdr:to>
    <xdr:cxnSp macro="">
      <xdr:nvCxnSpPr>
        <xdr:cNvPr id="243" name="直線コネクタ 242"/>
        <xdr:cNvCxnSpPr/>
      </xdr:nvCxnSpPr>
      <xdr:spPr>
        <a:xfrm flipV="1">
          <a:off x="1130300" y="16533825"/>
          <a:ext cx="889000" cy="84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130670</xdr:rowOff>
    </xdr:from>
    <xdr:to>
      <xdr:col>10</xdr:col>
      <xdr:colOff>165100</xdr:colOff>
      <xdr:row>97</xdr:row>
      <xdr:rowOff>60820</xdr:rowOff>
    </xdr:to>
    <xdr:sp macro="" textlink="">
      <xdr:nvSpPr>
        <xdr:cNvPr id="244" name="フローチャート: 判断 243"/>
        <xdr:cNvSpPr/>
      </xdr:nvSpPr>
      <xdr:spPr>
        <a:xfrm>
          <a:off x="1968500" y="16589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51947</xdr:rowOff>
    </xdr:from>
    <xdr:ext cx="599010" cy="259045"/>
    <xdr:sp macro="" textlink="">
      <xdr:nvSpPr>
        <xdr:cNvPr id="245" name="テキスト ボックス 244"/>
        <xdr:cNvSpPr txBox="1"/>
      </xdr:nvSpPr>
      <xdr:spPr>
        <a:xfrm>
          <a:off x="1719795" y="16682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35420</xdr:rowOff>
    </xdr:from>
    <xdr:to>
      <xdr:col>6</xdr:col>
      <xdr:colOff>38100</xdr:colOff>
      <xdr:row>97</xdr:row>
      <xdr:rowOff>137020</xdr:rowOff>
    </xdr:to>
    <xdr:sp macro="" textlink="">
      <xdr:nvSpPr>
        <xdr:cNvPr id="246" name="フローチャート: 判断 245"/>
        <xdr:cNvSpPr/>
      </xdr:nvSpPr>
      <xdr:spPr>
        <a:xfrm>
          <a:off x="1079500" y="16666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128147</xdr:rowOff>
    </xdr:from>
    <xdr:ext cx="599010" cy="259045"/>
    <xdr:sp macro="" textlink="">
      <xdr:nvSpPr>
        <xdr:cNvPr id="247" name="テキスト ボックス 246"/>
        <xdr:cNvSpPr txBox="1"/>
      </xdr:nvSpPr>
      <xdr:spPr>
        <a:xfrm>
          <a:off x="830795" y="167587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49048</xdr:rowOff>
    </xdr:from>
    <xdr:to>
      <xdr:col>24</xdr:col>
      <xdr:colOff>114300</xdr:colOff>
      <xdr:row>95</xdr:row>
      <xdr:rowOff>150648</xdr:rowOff>
    </xdr:to>
    <xdr:sp macro="" textlink="">
      <xdr:nvSpPr>
        <xdr:cNvPr id="253" name="楕円 252"/>
        <xdr:cNvSpPr/>
      </xdr:nvSpPr>
      <xdr:spPr>
        <a:xfrm>
          <a:off x="4584700" y="1633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71925</xdr:rowOff>
    </xdr:from>
    <xdr:ext cx="599010" cy="259045"/>
    <xdr:sp macro="" textlink="">
      <xdr:nvSpPr>
        <xdr:cNvPr id="254" name="扶助費該当値テキスト"/>
        <xdr:cNvSpPr txBox="1"/>
      </xdr:nvSpPr>
      <xdr:spPr>
        <a:xfrm>
          <a:off x="4686300" y="16188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99580</xdr:rowOff>
    </xdr:from>
    <xdr:to>
      <xdr:col>20</xdr:col>
      <xdr:colOff>38100</xdr:colOff>
      <xdr:row>96</xdr:row>
      <xdr:rowOff>29730</xdr:rowOff>
    </xdr:to>
    <xdr:sp macro="" textlink="">
      <xdr:nvSpPr>
        <xdr:cNvPr id="255" name="楕円 254"/>
        <xdr:cNvSpPr/>
      </xdr:nvSpPr>
      <xdr:spPr>
        <a:xfrm>
          <a:off x="3746500" y="1638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46257</xdr:rowOff>
    </xdr:from>
    <xdr:ext cx="599010" cy="259045"/>
    <xdr:sp macro="" textlink="">
      <xdr:nvSpPr>
        <xdr:cNvPr id="256" name="テキスト ボックス 255"/>
        <xdr:cNvSpPr txBox="1"/>
      </xdr:nvSpPr>
      <xdr:spPr>
        <a:xfrm>
          <a:off x="3497795" y="16162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161379</xdr:rowOff>
    </xdr:from>
    <xdr:to>
      <xdr:col>15</xdr:col>
      <xdr:colOff>101600</xdr:colOff>
      <xdr:row>96</xdr:row>
      <xdr:rowOff>91529</xdr:rowOff>
    </xdr:to>
    <xdr:sp macro="" textlink="">
      <xdr:nvSpPr>
        <xdr:cNvPr id="257" name="楕円 256"/>
        <xdr:cNvSpPr/>
      </xdr:nvSpPr>
      <xdr:spPr>
        <a:xfrm>
          <a:off x="2857500" y="16449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108056</xdr:rowOff>
    </xdr:from>
    <xdr:ext cx="599010" cy="259045"/>
    <xdr:sp macro="" textlink="">
      <xdr:nvSpPr>
        <xdr:cNvPr id="258" name="テキスト ボックス 257"/>
        <xdr:cNvSpPr txBox="1"/>
      </xdr:nvSpPr>
      <xdr:spPr>
        <a:xfrm>
          <a:off x="2608795" y="16224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23825</xdr:rowOff>
    </xdr:from>
    <xdr:to>
      <xdr:col>10</xdr:col>
      <xdr:colOff>165100</xdr:colOff>
      <xdr:row>96</xdr:row>
      <xdr:rowOff>125425</xdr:rowOff>
    </xdr:to>
    <xdr:sp macro="" textlink="">
      <xdr:nvSpPr>
        <xdr:cNvPr id="259" name="楕円 258"/>
        <xdr:cNvSpPr/>
      </xdr:nvSpPr>
      <xdr:spPr>
        <a:xfrm>
          <a:off x="1968500" y="16483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94</xdr:row>
      <xdr:rowOff>141952</xdr:rowOff>
    </xdr:from>
    <xdr:ext cx="599010" cy="259045"/>
    <xdr:sp macro="" textlink="">
      <xdr:nvSpPr>
        <xdr:cNvPr id="260" name="テキスト ボックス 259"/>
        <xdr:cNvSpPr txBox="1"/>
      </xdr:nvSpPr>
      <xdr:spPr>
        <a:xfrm>
          <a:off x="1719795" y="16258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108052</xdr:rowOff>
    </xdr:from>
    <xdr:to>
      <xdr:col>6</xdr:col>
      <xdr:colOff>38100</xdr:colOff>
      <xdr:row>97</xdr:row>
      <xdr:rowOff>38202</xdr:rowOff>
    </xdr:to>
    <xdr:sp macro="" textlink="">
      <xdr:nvSpPr>
        <xdr:cNvPr id="261" name="楕円 260"/>
        <xdr:cNvSpPr/>
      </xdr:nvSpPr>
      <xdr:spPr>
        <a:xfrm>
          <a:off x="1079500" y="1656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54729</xdr:rowOff>
    </xdr:from>
    <xdr:ext cx="599010" cy="259045"/>
    <xdr:sp macro="" textlink="">
      <xdr:nvSpPr>
        <xdr:cNvPr id="262" name="テキスト ボックス 261"/>
        <xdr:cNvSpPr txBox="1"/>
      </xdr:nvSpPr>
      <xdr:spPr>
        <a:xfrm>
          <a:off x="830795" y="163424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7" name="テキスト ボックス 276"/>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108953</xdr:rowOff>
    </xdr:from>
    <xdr:to>
      <xdr:col>54</xdr:col>
      <xdr:colOff>189865</xdr:colOff>
      <xdr:row>37</xdr:row>
      <xdr:rowOff>129794</xdr:rowOff>
    </xdr:to>
    <xdr:cxnSp macro="">
      <xdr:nvCxnSpPr>
        <xdr:cNvPr id="287" name="直線コネクタ 286"/>
        <xdr:cNvCxnSpPr/>
      </xdr:nvCxnSpPr>
      <xdr:spPr>
        <a:xfrm flipV="1">
          <a:off x="10475595" y="5423903"/>
          <a:ext cx="1270" cy="1049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133621</xdr:rowOff>
    </xdr:from>
    <xdr:ext cx="534377" cy="259045"/>
    <xdr:sp macro="" textlink="">
      <xdr:nvSpPr>
        <xdr:cNvPr id="288" name="補助費等最小値テキスト"/>
        <xdr:cNvSpPr txBox="1"/>
      </xdr:nvSpPr>
      <xdr:spPr>
        <a:xfrm>
          <a:off x="10528300" y="6477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129794</xdr:rowOff>
    </xdr:from>
    <xdr:to>
      <xdr:col>55</xdr:col>
      <xdr:colOff>88900</xdr:colOff>
      <xdr:row>37</xdr:row>
      <xdr:rowOff>129794</xdr:rowOff>
    </xdr:to>
    <xdr:cxnSp macro="">
      <xdr:nvCxnSpPr>
        <xdr:cNvPr id="289" name="直線コネクタ 288"/>
        <xdr:cNvCxnSpPr/>
      </xdr:nvCxnSpPr>
      <xdr:spPr>
        <a:xfrm>
          <a:off x="10388600" y="647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55630</xdr:rowOff>
    </xdr:from>
    <xdr:ext cx="534377" cy="259045"/>
    <xdr:sp macro="" textlink="">
      <xdr:nvSpPr>
        <xdr:cNvPr id="290" name="補助費等最大値テキスト"/>
        <xdr:cNvSpPr txBox="1"/>
      </xdr:nvSpPr>
      <xdr:spPr>
        <a:xfrm>
          <a:off x="10528300" y="5199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108953</xdr:rowOff>
    </xdr:from>
    <xdr:to>
      <xdr:col>55</xdr:col>
      <xdr:colOff>88900</xdr:colOff>
      <xdr:row>31</xdr:row>
      <xdr:rowOff>108953</xdr:rowOff>
    </xdr:to>
    <xdr:cxnSp macro="">
      <xdr:nvCxnSpPr>
        <xdr:cNvPr id="291" name="直線コネクタ 290"/>
        <xdr:cNvCxnSpPr/>
      </xdr:nvCxnSpPr>
      <xdr:spPr>
        <a:xfrm>
          <a:off x="10388600" y="5423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164541</xdr:rowOff>
    </xdr:from>
    <xdr:to>
      <xdr:col>55</xdr:col>
      <xdr:colOff>0</xdr:colOff>
      <xdr:row>35</xdr:row>
      <xdr:rowOff>15761</xdr:rowOff>
    </xdr:to>
    <xdr:cxnSp macro="">
      <xdr:nvCxnSpPr>
        <xdr:cNvPr id="292" name="直線コネクタ 291"/>
        <xdr:cNvCxnSpPr/>
      </xdr:nvCxnSpPr>
      <xdr:spPr>
        <a:xfrm flipV="1">
          <a:off x="9639300" y="5993841"/>
          <a:ext cx="838200" cy="22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93832</xdr:rowOff>
    </xdr:from>
    <xdr:ext cx="534377" cy="259045"/>
    <xdr:sp macro="" textlink="">
      <xdr:nvSpPr>
        <xdr:cNvPr id="293" name="補助費等平均値テキスト"/>
        <xdr:cNvSpPr txBox="1"/>
      </xdr:nvSpPr>
      <xdr:spPr>
        <a:xfrm>
          <a:off x="10528300" y="55802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70955</xdr:rowOff>
    </xdr:from>
    <xdr:to>
      <xdr:col>55</xdr:col>
      <xdr:colOff>50800</xdr:colOff>
      <xdr:row>34</xdr:row>
      <xdr:rowOff>1105</xdr:rowOff>
    </xdr:to>
    <xdr:sp macro="" textlink="">
      <xdr:nvSpPr>
        <xdr:cNvPr id="294" name="フローチャート: 判断 293"/>
        <xdr:cNvSpPr/>
      </xdr:nvSpPr>
      <xdr:spPr>
        <a:xfrm>
          <a:off x="10426700" y="5728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105372</xdr:rowOff>
    </xdr:from>
    <xdr:to>
      <xdr:col>50</xdr:col>
      <xdr:colOff>114300</xdr:colOff>
      <xdr:row>35</xdr:row>
      <xdr:rowOff>15761</xdr:rowOff>
    </xdr:to>
    <xdr:cxnSp macro="">
      <xdr:nvCxnSpPr>
        <xdr:cNvPr id="295" name="直線コネクタ 294"/>
        <xdr:cNvCxnSpPr/>
      </xdr:nvCxnSpPr>
      <xdr:spPr>
        <a:xfrm>
          <a:off x="8750300" y="5934672"/>
          <a:ext cx="889000" cy="81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59068</xdr:rowOff>
    </xdr:from>
    <xdr:to>
      <xdr:col>50</xdr:col>
      <xdr:colOff>165100</xdr:colOff>
      <xdr:row>33</xdr:row>
      <xdr:rowOff>160668</xdr:rowOff>
    </xdr:to>
    <xdr:sp macro="" textlink="">
      <xdr:nvSpPr>
        <xdr:cNvPr id="296" name="フローチャート: 判断 295"/>
        <xdr:cNvSpPr/>
      </xdr:nvSpPr>
      <xdr:spPr>
        <a:xfrm>
          <a:off x="9588500" y="5716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32</xdr:row>
      <xdr:rowOff>5745</xdr:rowOff>
    </xdr:from>
    <xdr:ext cx="534377" cy="259045"/>
    <xdr:sp macro="" textlink="">
      <xdr:nvSpPr>
        <xdr:cNvPr id="297" name="テキスト ボックス 296"/>
        <xdr:cNvSpPr txBox="1"/>
      </xdr:nvSpPr>
      <xdr:spPr>
        <a:xfrm>
          <a:off x="9372111" y="549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105372</xdr:rowOff>
    </xdr:from>
    <xdr:to>
      <xdr:col>45</xdr:col>
      <xdr:colOff>177800</xdr:colOff>
      <xdr:row>34</xdr:row>
      <xdr:rowOff>163970</xdr:rowOff>
    </xdr:to>
    <xdr:cxnSp macro="">
      <xdr:nvCxnSpPr>
        <xdr:cNvPr id="298" name="直線コネクタ 297"/>
        <xdr:cNvCxnSpPr/>
      </xdr:nvCxnSpPr>
      <xdr:spPr>
        <a:xfrm flipV="1">
          <a:off x="7861300" y="5934672"/>
          <a:ext cx="889000" cy="58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36169</xdr:rowOff>
    </xdr:from>
    <xdr:to>
      <xdr:col>46</xdr:col>
      <xdr:colOff>38100</xdr:colOff>
      <xdr:row>33</xdr:row>
      <xdr:rowOff>137769</xdr:rowOff>
    </xdr:to>
    <xdr:sp macro="" textlink="">
      <xdr:nvSpPr>
        <xdr:cNvPr id="299" name="フローチャート: 判断 298"/>
        <xdr:cNvSpPr/>
      </xdr:nvSpPr>
      <xdr:spPr>
        <a:xfrm>
          <a:off x="8699500" y="569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31</xdr:row>
      <xdr:rowOff>154296</xdr:rowOff>
    </xdr:from>
    <xdr:ext cx="534377" cy="259045"/>
    <xdr:sp macro="" textlink="">
      <xdr:nvSpPr>
        <xdr:cNvPr id="300" name="テキスト ボックス 299"/>
        <xdr:cNvSpPr txBox="1"/>
      </xdr:nvSpPr>
      <xdr:spPr>
        <a:xfrm>
          <a:off x="8483111" y="5469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34</xdr:row>
      <xdr:rowOff>163970</xdr:rowOff>
    </xdr:from>
    <xdr:to>
      <xdr:col>41</xdr:col>
      <xdr:colOff>50800</xdr:colOff>
      <xdr:row>35</xdr:row>
      <xdr:rowOff>25552</xdr:rowOff>
    </xdr:to>
    <xdr:cxnSp macro="">
      <xdr:nvCxnSpPr>
        <xdr:cNvPr id="301" name="直線コネクタ 300"/>
        <xdr:cNvCxnSpPr/>
      </xdr:nvCxnSpPr>
      <xdr:spPr>
        <a:xfrm flipV="1">
          <a:off x="6972300" y="5993270"/>
          <a:ext cx="889000" cy="3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63335</xdr:rowOff>
    </xdr:from>
    <xdr:to>
      <xdr:col>41</xdr:col>
      <xdr:colOff>101600</xdr:colOff>
      <xdr:row>33</xdr:row>
      <xdr:rowOff>164935</xdr:rowOff>
    </xdr:to>
    <xdr:sp macro="" textlink="">
      <xdr:nvSpPr>
        <xdr:cNvPr id="302" name="フローチャート: 判断 301"/>
        <xdr:cNvSpPr/>
      </xdr:nvSpPr>
      <xdr:spPr>
        <a:xfrm>
          <a:off x="7810500" y="572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10012</xdr:rowOff>
    </xdr:from>
    <xdr:ext cx="534377" cy="259045"/>
    <xdr:sp macro="" textlink="">
      <xdr:nvSpPr>
        <xdr:cNvPr id="303" name="テキスト ボックス 302"/>
        <xdr:cNvSpPr txBox="1"/>
      </xdr:nvSpPr>
      <xdr:spPr>
        <a:xfrm>
          <a:off x="7594111" y="549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1346</xdr:rowOff>
    </xdr:from>
    <xdr:to>
      <xdr:col>36</xdr:col>
      <xdr:colOff>165100</xdr:colOff>
      <xdr:row>32</xdr:row>
      <xdr:rowOff>102946</xdr:rowOff>
    </xdr:to>
    <xdr:sp macro="" textlink="">
      <xdr:nvSpPr>
        <xdr:cNvPr id="304" name="フローチャート: 判断 303"/>
        <xdr:cNvSpPr/>
      </xdr:nvSpPr>
      <xdr:spPr>
        <a:xfrm>
          <a:off x="6921500" y="5487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30</xdr:row>
      <xdr:rowOff>119473</xdr:rowOff>
    </xdr:from>
    <xdr:ext cx="534377" cy="259045"/>
    <xdr:sp macro="" textlink="">
      <xdr:nvSpPr>
        <xdr:cNvPr id="305" name="テキスト ボックス 304"/>
        <xdr:cNvSpPr txBox="1"/>
      </xdr:nvSpPr>
      <xdr:spPr>
        <a:xfrm>
          <a:off x="6705111" y="5262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113741</xdr:rowOff>
    </xdr:from>
    <xdr:to>
      <xdr:col>55</xdr:col>
      <xdr:colOff>50800</xdr:colOff>
      <xdr:row>35</xdr:row>
      <xdr:rowOff>43891</xdr:rowOff>
    </xdr:to>
    <xdr:sp macro="" textlink="">
      <xdr:nvSpPr>
        <xdr:cNvPr id="311" name="楕円 310"/>
        <xdr:cNvSpPr/>
      </xdr:nvSpPr>
      <xdr:spPr>
        <a:xfrm>
          <a:off x="10426700" y="5943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92168</xdr:rowOff>
    </xdr:from>
    <xdr:ext cx="534377" cy="259045"/>
    <xdr:sp macro="" textlink="">
      <xdr:nvSpPr>
        <xdr:cNvPr id="312" name="補助費等該当値テキスト"/>
        <xdr:cNvSpPr txBox="1"/>
      </xdr:nvSpPr>
      <xdr:spPr>
        <a:xfrm>
          <a:off x="10528300" y="5921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136411</xdr:rowOff>
    </xdr:from>
    <xdr:to>
      <xdr:col>50</xdr:col>
      <xdr:colOff>165100</xdr:colOff>
      <xdr:row>35</xdr:row>
      <xdr:rowOff>66561</xdr:rowOff>
    </xdr:to>
    <xdr:sp macro="" textlink="">
      <xdr:nvSpPr>
        <xdr:cNvPr id="313" name="楕円 312"/>
        <xdr:cNvSpPr/>
      </xdr:nvSpPr>
      <xdr:spPr>
        <a:xfrm>
          <a:off x="9588500" y="5965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57688</xdr:rowOff>
    </xdr:from>
    <xdr:ext cx="534377" cy="259045"/>
    <xdr:sp macro="" textlink="">
      <xdr:nvSpPr>
        <xdr:cNvPr id="314" name="テキスト ボックス 313"/>
        <xdr:cNvSpPr txBox="1"/>
      </xdr:nvSpPr>
      <xdr:spPr>
        <a:xfrm>
          <a:off x="9372111" y="6058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54572</xdr:rowOff>
    </xdr:from>
    <xdr:to>
      <xdr:col>46</xdr:col>
      <xdr:colOff>38100</xdr:colOff>
      <xdr:row>34</xdr:row>
      <xdr:rowOff>156172</xdr:rowOff>
    </xdr:to>
    <xdr:sp macro="" textlink="">
      <xdr:nvSpPr>
        <xdr:cNvPr id="315" name="楕円 314"/>
        <xdr:cNvSpPr/>
      </xdr:nvSpPr>
      <xdr:spPr>
        <a:xfrm>
          <a:off x="8699500" y="588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147299</xdr:rowOff>
    </xdr:from>
    <xdr:ext cx="534377" cy="259045"/>
    <xdr:sp macro="" textlink="">
      <xdr:nvSpPr>
        <xdr:cNvPr id="316" name="テキスト ボックス 315"/>
        <xdr:cNvSpPr txBox="1"/>
      </xdr:nvSpPr>
      <xdr:spPr>
        <a:xfrm>
          <a:off x="8483111" y="5976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34</xdr:row>
      <xdr:rowOff>113170</xdr:rowOff>
    </xdr:from>
    <xdr:to>
      <xdr:col>41</xdr:col>
      <xdr:colOff>101600</xdr:colOff>
      <xdr:row>35</xdr:row>
      <xdr:rowOff>43320</xdr:rowOff>
    </xdr:to>
    <xdr:sp macro="" textlink="">
      <xdr:nvSpPr>
        <xdr:cNvPr id="317" name="楕円 316"/>
        <xdr:cNvSpPr/>
      </xdr:nvSpPr>
      <xdr:spPr>
        <a:xfrm>
          <a:off x="7810500" y="5942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34447</xdr:rowOff>
    </xdr:from>
    <xdr:ext cx="534377" cy="259045"/>
    <xdr:sp macro="" textlink="">
      <xdr:nvSpPr>
        <xdr:cNvPr id="318" name="テキスト ボックス 317"/>
        <xdr:cNvSpPr txBox="1"/>
      </xdr:nvSpPr>
      <xdr:spPr>
        <a:xfrm>
          <a:off x="7594111" y="6035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146202</xdr:rowOff>
    </xdr:from>
    <xdr:to>
      <xdr:col>36</xdr:col>
      <xdr:colOff>165100</xdr:colOff>
      <xdr:row>35</xdr:row>
      <xdr:rowOff>76352</xdr:rowOff>
    </xdr:to>
    <xdr:sp macro="" textlink="">
      <xdr:nvSpPr>
        <xdr:cNvPr id="319" name="楕円 318"/>
        <xdr:cNvSpPr/>
      </xdr:nvSpPr>
      <xdr:spPr>
        <a:xfrm>
          <a:off x="6921500" y="597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67479</xdr:rowOff>
    </xdr:from>
    <xdr:ext cx="534377" cy="259045"/>
    <xdr:sp macro="" textlink="">
      <xdr:nvSpPr>
        <xdr:cNvPr id="320" name="テキスト ボックス 319"/>
        <xdr:cNvSpPr txBox="1"/>
      </xdr:nvSpPr>
      <xdr:spPr>
        <a:xfrm>
          <a:off x="6705111" y="606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60</xdr:row>
      <xdr:rowOff>111777</xdr:rowOff>
    </xdr:from>
    <xdr:ext cx="248786" cy="259045"/>
    <xdr:sp macro="" textlink="">
      <xdr:nvSpPr>
        <xdr:cNvPr id="331" name="テキスト ボックス 330"/>
        <xdr:cNvSpPr txBox="1"/>
      </xdr:nvSpPr>
      <xdr:spPr>
        <a:xfrm>
          <a:off x="6355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168927</xdr:rowOff>
    </xdr:from>
    <xdr:ext cx="531299" cy="259045"/>
    <xdr:sp macro="" textlink="">
      <xdr:nvSpPr>
        <xdr:cNvPr id="333" name="テキスト ボックス 332"/>
        <xdr:cNvSpPr txBox="1"/>
      </xdr:nvSpPr>
      <xdr:spPr>
        <a:xfrm>
          <a:off x="6072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5" name="テキスト ボックス 334"/>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37" name="テキスト ボックス 336"/>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39" name="テキスト ボックス 338"/>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164778</xdr:rowOff>
    </xdr:from>
    <xdr:to>
      <xdr:col>54</xdr:col>
      <xdr:colOff>189865</xdr:colOff>
      <xdr:row>57</xdr:row>
      <xdr:rowOff>155039</xdr:rowOff>
    </xdr:to>
    <xdr:cxnSp macro="">
      <xdr:nvCxnSpPr>
        <xdr:cNvPr id="343" name="直線コネクタ 342"/>
        <xdr:cNvCxnSpPr/>
      </xdr:nvCxnSpPr>
      <xdr:spPr>
        <a:xfrm flipV="1">
          <a:off x="10475595" y="8908728"/>
          <a:ext cx="1270" cy="1018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158866</xdr:rowOff>
    </xdr:from>
    <xdr:ext cx="534377" cy="259045"/>
    <xdr:sp macro="" textlink="">
      <xdr:nvSpPr>
        <xdr:cNvPr id="344" name="普通建設事業費最小値テキスト"/>
        <xdr:cNvSpPr txBox="1"/>
      </xdr:nvSpPr>
      <xdr:spPr>
        <a:xfrm>
          <a:off x="10528300" y="99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155039</xdr:rowOff>
    </xdr:from>
    <xdr:to>
      <xdr:col>55</xdr:col>
      <xdr:colOff>88900</xdr:colOff>
      <xdr:row>57</xdr:row>
      <xdr:rowOff>155039</xdr:rowOff>
    </xdr:to>
    <xdr:cxnSp macro="">
      <xdr:nvCxnSpPr>
        <xdr:cNvPr id="345" name="直線コネクタ 344"/>
        <xdr:cNvCxnSpPr/>
      </xdr:nvCxnSpPr>
      <xdr:spPr>
        <a:xfrm>
          <a:off x="10388600" y="9927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111455</xdr:rowOff>
    </xdr:from>
    <xdr:ext cx="534377" cy="259045"/>
    <xdr:sp macro="" textlink="">
      <xdr:nvSpPr>
        <xdr:cNvPr id="346" name="普通建設事業費最大値テキスト"/>
        <xdr:cNvSpPr txBox="1"/>
      </xdr:nvSpPr>
      <xdr:spPr>
        <a:xfrm>
          <a:off x="10528300" y="8683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164778</xdr:rowOff>
    </xdr:from>
    <xdr:to>
      <xdr:col>55</xdr:col>
      <xdr:colOff>88900</xdr:colOff>
      <xdr:row>51</xdr:row>
      <xdr:rowOff>164778</xdr:rowOff>
    </xdr:to>
    <xdr:cxnSp macro="">
      <xdr:nvCxnSpPr>
        <xdr:cNvPr id="347" name="直線コネクタ 346"/>
        <xdr:cNvCxnSpPr/>
      </xdr:nvCxnSpPr>
      <xdr:spPr>
        <a:xfrm>
          <a:off x="10388600" y="890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51</xdr:row>
      <xdr:rowOff>14176</xdr:rowOff>
    </xdr:from>
    <xdr:to>
      <xdr:col>55</xdr:col>
      <xdr:colOff>0</xdr:colOff>
      <xdr:row>52</xdr:row>
      <xdr:rowOff>22816</xdr:rowOff>
    </xdr:to>
    <xdr:cxnSp macro="">
      <xdr:nvCxnSpPr>
        <xdr:cNvPr id="348" name="直線コネクタ 347"/>
        <xdr:cNvCxnSpPr/>
      </xdr:nvCxnSpPr>
      <xdr:spPr>
        <a:xfrm>
          <a:off x="9639300" y="8758126"/>
          <a:ext cx="838200" cy="180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1102</xdr:rowOff>
    </xdr:from>
    <xdr:ext cx="534377" cy="259045"/>
    <xdr:sp macro="" textlink="">
      <xdr:nvSpPr>
        <xdr:cNvPr id="349" name="普通建設事業費平均値テキスト"/>
        <xdr:cNvSpPr txBox="1"/>
      </xdr:nvSpPr>
      <xdr:spPr>
        <a:xfrm>
          <a:off x="10528300" y="9259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54</xdr:row>
      <xdr:rowOff>22675</xdr:rowOff>
    </xdr:from>
    <xdr:to>
      <xdr:col>55</xdr:col>
      <xdr:colOff>50800</xdr:colOff>
      <xdr:row>54</xdr:row>
      <xdr:rowOff>124275</xdr:rowOff>
    </xdr:to>
    <xdr:sp macro="" textlink="">
      <xdr:nvSpPr>
        <xdr:cNvPr id="350" name="フローチャート: 判断 349"/>
        <xdr:cNvSpPr/>
      </xdr:nvSpPr>
      <xdr:spPr>
        <a:xfrm>
          <a:off x="10426700" y="9280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51</xdr:row>
      <xdr:rowOff>14176</xdr:rowOff>
    </xdr:from>
    <xdr:to>
      <xdr:col>50</xdr:col>
      <xdr:colOff>114300</xdr:colOff>
      <xdr:row>52</xdr:row>
      <xdr:rowOff>47643</xdr:rowOff>
    </xdr:to>
    <xdr:cxnSp macro="">
      <xdr:nvCxnSpPr>
        <xdr:cNvPr id="351" name="直線コネクタ 350"/>
        <xdr:cNvCxnSpPr/>
      </xdr:nvCxnSpPr>
      <xdr:spPr>
        <a:xfrm flipV="1">
          <a:off x="8750300" y="8758126"/>
          <a:ext cx="889000" cy="204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54</xdr:row>
      <xdr:rowOff>50404</xdr:rowOff>
    </xdr:from>
    <xdr:to>
      <xdr:col>50</xdr:col>
      <xdr:colOff>165100</xdr:colOff>
      <xdr:row>54</xdr:row>
      <xdr:rowOff>152004</xdr:rowOff>
    </xdr:to>
    <xdr:sp macro="" textlink="">
      <xdr:nvSpPr>
        <xdr:cNvPr id="352" name="フローチャート: 判断 351"/>
        <xdr:cNvSpPr/>
      </xdr:nvSpPr>
      <xdr:spPr>
        <a:xfrm>
          <a:off x="9588500" y="930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143131</xdr:rowOff>
    </xdr:from>
    <xdr:ext cx="534377" cy="259045"/>
    <xdr:sp macro="" textlink="">
      <xdr:nvSpPr>
        <xdr:cNvPr id="353" name="テキスト ボックス 352"/>
        <xdr:cNvSpPr txBox="1"/>
      </xdr:nvSpPr>
      <xdr:spPr>
        <a:xfrm>
          <a:off x="9372111" y="9401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51</xdr:row>
      <xdr:rowOff>95877</xdr:rowOff>
    </xdr:from>
    <xdr:to>
      <xdr:col>45</xdr:col>
      <xdr:colOff>177800</xdr:colOff>
      <xdr:row>52</xdr:row>
      <xdr:rowOff>47643</xdr:rowOff>
    </xdr:to>
    <xdr:cxnSp macro="">
      <xdr:nvCxnSpPr>
        <xdr:cNvPr id="354" name="直線コネクタ 353"/>
        <xdr:cNvCxnSpPr/>
      </xdr:nvCxnSpPr>
      <xdr:spPr>
        <a:xfrm>
          <a:off x="7861300" y="8839827"/>
          <a:ext cx="889000" cy="123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45512</xdr:rowOff>
    </xdr:from>
    <xdr:to>
      <xdr:col>46</xdr:col>
      <xdr:colOff>38100</xdr:colOff>
      <xdr:row>54</xdr:row>
      <xdr:rowOff>147112</xdr:rowOff>
    </xdr:to>
    <xdr:sp macro="" textlink="">
      <xdr:nvSpPr>
        <xdr:cNvPr id="355" name="フローチャート: 判断 354"/>
        <xdr:cNvSpPr/>
      </xdr:nvSpPr>
      <xdr:spPr>
        <a:xfrm>
          <a:off x="8699500" y="9303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138239</xdr:rowOff>
    </xdr:from>
    <xdr:ext cx="534377" cy="259045"/>
    <xdr:sp macro="" textlink="">
      <xdr:nvSpPr>
        <xdr:cNvPr id="356" name="テキスト ボックス 355"/>
        <xdr:cNvSpPr txBox="1"/>
      </xdr:nvSpPr>
      <xdr:spPr>
        <a:xfrm>
          <a:off x="8483111" y="939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51</xdr:row>
      <xdr:rowOff>95877</xdr:rowOff>
    </xdr:from>
    <xdr:to>
      <xdr:col>41</xdr:col>
      <xdr:colOff>50800</xdr:colOff>
      <xdr:row>52</xdr:row>
      <xdr:rowOff>57610</xdr:rowOff>
    </xdr:to>
    <xdr:cxnSp macro="">
      <xdr:nvCxnSpPr>
        <xdr:cNvPr id="357" name="直線コネクタ 356"/>
        <xdr:cNvCxnSpPr/>
      </xdr:nvCxnSpPr>
      <xdr:spPr>
        <a:xfrm flipV="1">
          <a:off x="6972300" y="8839827"/>
          <a:ext cx="889000" cy="13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7244</xdr:rowOff>
    </xdr:from>
    <xdr:to>
      <xdr:col>41</xdr:col>
      <xdr:colOff>101600</xdr:colOff>
      <xdr:row>54</xdr:row>
      <xdr:rowOff>108844</xdr:rowOff>
    </xdr:to>
    <xdr:sp macro="" textlink="">
      <xdr:nvSpPr>
        <xdr:cNvPr id="358" name="フローチャート: 判断 357"/>
        <xdr:cNvSpPr/>
      </xdr:nvSpPr>
      <xdr:spPr>
        <a:xfrm>
          <a:off x="7810500" y="9265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99971</xdr:rowOff>
    </xdr:from>
    <xdr:ext cx="534377" cy="259045"/>
    <xdr:sp macro="" textlink="">
      <xdr:nvSpPr>
        <xdr:cNvPr id="359" name="テキスト ボックス 358"/>
        <xdr:cNvSpPr txBox="1"/>
      </xdr:nvSpPr>
      <xdr:spPr>
        <a:xfrm>
          <a:off x="7594111" y="935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69514</xdr:rowOff>
    </xdr:from>
    <xdr:to>
      <xdr:col>36</xdr:col>
      <xdr:colOff>165100</xdr:colOff>
      <xdr:row>54</xdr:row>
      <xdr:rowOff>171114</xdr:rowOff>
    </xdr:to>
    <xdr:sp macro="" textlink="">
      <xdr:nvSpPr>
        <xdr:cNvPr id="360" name="フローチャート: 判断 359"/>
        <xdr:cNvSpPr/>
      </xdr:nvSpPr>
      <xdr:spPr>
        <a:xfrm>
          <a:off x="6921500" y="9327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162241</xdr:rowOff>
    </xdr:from>
    <xdr:ext cx="534377" cy="259045"/>
    <xdr:sp macro="" textlink="">
      <xdr:nvSpPr>
        <xdr:cNvPr id="361" name="テキスト ボックス 360"/>
        <xdr:cNvSpPr txBox="1"/>
      </xdr:nvSpPr>
      <xdr:spPr>
        <a:xfrm>
          <a:off x="6705111" y="942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51</xdr:row>
      <xdr:rowOff>143466</xdr:rowOff>
    </xdr:from>
    <xdr:to>
      <xdr:col>55</xdr:col>
      <xdr:colOff>50800</xdr:colOff>
      <xdr:row>52</xdr:row>
      <xdr:rowOff>73616</xdr:rowOff>
    </xdr:to>
    <xdr:sp macro="" textlink="">
      <xdr:nvSpPr>
        <xdr:cNvPr id="367" name="楕円 366"/>
        <xdr:cNvSpPr/>
      </xdr:nvSpPr>
      <xdr:spPr>
        <a:xfrm>
          <a:off x="10426700" y="888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67004</xdr:rowOff>
    </xdr:from>
    <xdr:ext cx="534377" cy="259045"/>
    <xdr:sp macro="" textlink="">
      <xdr:nvSpPr>
        <xdr:cNvPr id="368" name="普通建設事業費該当値テキスト"/>
        <xdr:cNvSpPr txBox="1"/>
      </xdr:nvSpPr>
      <xdr:spPr>
        <a:xfrm>
          <a:off x="10528300" y="881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50</xdr:row>
      <xdr:rowOff>134826</xdr:rowOff>
    </xdr:from>
    <xdr:to>
      <xdr:col>50</xdr:col>
      <xdr:colOff>165100</xdr:colOff>
      <xdr:row>51</xdr:row>
      <xdr:rowOff>64976</xdr:rowOff>
    </xdr:to>
    <xdr:sp macro="" textlink="">
      <xdr:nvSpPr>
        <xdr:cNvPr id="369" name="楕円 368"/>
        <xdr:cNvSpPr/>
      </xdr:nvSpPr>
      <xdr:spPr>
        <a:xfrm>
          <a:off x="9588500" y="8707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49</xdr:row>
      <xdr:rowOff>81503</xdr:rowOff>
    </xdr:from>
    <xdr:ext cx="534377" cy="259045"/>
    <xdr:sp macro="" textlink="">
      <xdr:nvSpPr>
        <xdr:cNvPr id="370" name="テキスト ボックス 369"/>
        <xdr:cNvSpPr txBox="1"/>
      </xdr:nvSpPr>
      <xdr:spPr>
        <a:xfrm>
          <a:off x="9372111" y="8482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51</xdr:row>
      <xdr:rowOff>168293</xdr:rowOff>
    </xdr:from>
    <xdr:to>
      <xdr:col>46</xdr:col>
      <xdr:colOff>38100</xdr:colOff>
      <xdr:row>52</xdr:row>
      <xdr:rowOff>98443</xdr:rowOff>
    </xdr:to>
    <xdr:sp macro="" textlink="">
      <xdr:nvSpPr>
        <xdr:cNvPr id="371" name="楕円 370"/>
        <xdr:cNvSpPr/>
      </xdr:nvSpPr>
      <xdr:spPr>
        <a:xfrm>
          <a:off x="8699500" y="891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50</xdr:row>
      <xdr:rowOff>114970</xdr:rowOff>
    </xdr:from>
    <xdr:ext cx="534377" cy="259045"/>
    <xdr:sp macro="" textlink="">
      <xdr:nvSpPr>
        <xdr:cNvPr id="372" name="テキスト ボックス 371"/>
        <xdr:cNvSpPr txBox="1"/>
      </xdr:nvSpPr>
      <xdr:spPr>
        <a:xfrm>
          <a:off x="8483111" y="8687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51</xdr:row>
      <xdr:rowOff>45077</xdr:rowOff>
    </xdr:from>
    <xdr:to>
      <xdr:col>41</xdr:col>
      <xdr:colOff>101600</xdr:colOff>
      <xdr:row>51</xdr:row>
      <xdr:rowOff>146677</xdr:rowOff>
    </xdr:to>
    <xdr:sp macro="" textlink="">
      <xdr:nvSpPr>
        <xdr:cNvPr id="373" name="楕円 372"/>
        <xdr:cNvSpPr/>
      </xdr:nvSpPr>
      <xdr:spPr>
        <a:xfrm>
          <a:off x="7810500" y="8789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49</xdr:row>
      <xdr:rowOff>163204</xdr:rowOff>
    </xdr:from>
    <xdr:ext cx="534377" cy="259045"/>
    <xdr:sp macro="" textlink="">
      <xdr:nvSpPr>
        <xdr:cNvPr id="374" name="テキスト ボックス 373"/>
        <xdr:cNvSpPr txBox="1"/>
      </xdr:nvSpPr>
      <xdr:spPr>
        <a:xfrm>
          <a:off x="7594111" y="856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52</xdr:row>
      <xdr:rowOff>6810</xdr:rowOff>
    </xdr:from>
    <xdr:to>
      <xdr:col>36</xdr:col>
      <xdr:colOff>165100</xdr:colOff>
      <xdr:row>52</xdr:row>
      <xdr:rowOff>108410</xdr:rowOff>
    </xdr:to>
    <xdr:sp macro="" textlink="">
      <xdr:nvSpPr>
        <xdr:cNvPr id="375" name="楕円 374"/>
        <xdr:cNvSpPr/>
      </xdr:nvSpPr>
      <xdr:spPr>
        <a:xfrm>
          <a:off x="6921500" y="89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50</xdr:row>
      <xdr:rowOff>124937</xdr:rowOff>
    </xdr:from>
    <xdr:ext cx="534377" cy="259045"/>
    <xdr:sp macro="" textlink="">
      <xdr:nvSpPr>
        <xdr:cNvPr id="376" name="テキスト ボックス 375"/>
        <xdr:cNvSpPr txBox="1"/>
      </xdr:nvSpPr>
      <xdr:spPr>
        <a:xfrm>
          <a:off x="6705111" y="8697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8" name="テキスト ボックス 397"/>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88646</xdr:rowOff>
    </xdr:from>
    <xdr:to>
      <xdr:col>54</xdr:col>
      <xdr:colOff>189865</xdr:colOff>
      <xdr:row>77</xdr:row>
      <xdr:rowOff>140691</xdr:rowOff>
    </xdr:to>
    <xdr:cxnSp macro="">
      <xdr:nvCxnSpPr>
        <xdr:cNvPr id="400" name="直線コネクタ 399"/>
        <xdr:cNvCxnSpPr/>
      </xdr:nvCxnSpPr>
      <xdr:spPr>
        <a:xfrm flipV="1">
          <a:off x="10475595" y="12433046"/>
          <a:ext cx="1270" cy="909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144518</xdr:rowOff>
    </xdr:from>
    <xdr:ext cx="469744" cy="259045"/>
    <xdr:sp macro="" textlink="">
      <xdr:nvSpPr>
        <xdr:cNvPr id="401" name="普通建設事業費 （ うち新規整備　）最小値テキスト"/>
        <xdr:cNvSpPr txBox="1"/>
      </xdr:nvSpPr>
      <xdr:spPr>
        <a:xfrm>
          <a:off x="10528300" y="133461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140691</xdr:rowOff>
    </xdr:from>
    <xdr:to>
      <xdr:col>55</xdr:col>
      <xdr:colOff>88900</xdr:colOff>
      <xdr:row>77</xdr:row>
      <xdr:rowOff>140691</xdr:rowOff>
    </xdr:to>
    <xdr:cxnSp macro="">
      <xdr:nvCxnSpPr>
        <xdr:cNvPr id="402" name="直線コネクタ 401"/>
        <xdr:cNvCxnSpPr/>
      </xdr:nvCxnSpPr>
      <xdr:spPr>
        <a:xfrm>
          <a:off x="10388600" y="13342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35323</xdr:rowOff>
    </xdr:from>
    <xdr:ext cx="534377" cy="259045"/>
    <xdr:sp macro="" textlink="">
      <xdr:nvSpPr>
        <xdr:cNvPr id="403" name="普通建設事業費 （ うち新規整備　）最大値テキスト"/>
        <xdr:cNvSpPr txBox="1"/>
      </xdr:nvSpPr>
      <xdr:spPr>
        <a:xfrm>
          <a:off x="10528300" y="12208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72</xdr:row>
      <xdr:rowOff>88646</xdr:rowOff>
    </xdr:from>
    <xdr:to>
      <xdr:col>55</xdr:col>
      <xdr:colOff>88900</xdr:colOff>
      <xdr:row>72</xdr:row>
      <xdr:rowOff>88646</xdr:rowOff>
    </xdr:to>
    <xdr:cxnSp macro="">
      <xdr:nvCxnSpPr>
        <xdr:cNvPr id="404" name="直線コネクタ 403"/>
        <xdr:cNvCxnSpPr/>
      </xdr:nvCxnSpPr>
      <xdr:spPr>
        <a:xfrm>
          <a:off x="10388600" y="1243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144081</xdr:rowOff>
    </xdr:from>
    <xdr:to>
      <xdr:col>55</xdr:col>
      <xdr:colOff>0</xdr:colOff>
      <xdr:row>74</xdr:row>
      <xdr:rowOff>69558</xdr:rowOff>
    </xdr:to>
    <xdr:cxnSp macro="">
      <xdr:nvCxnSpPr>
        <xdr:cNvPr id="405" name="直線コネクタ 404"/>
        <xdr:cNvCxnSpPr/>
      </xdr:nvCxnSpPr>
      <xdr:spPr>
        <a:xfrm>
          <a:off x="9639300" y="12145581"/>
          <a:ext cx="838200" cy="6112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8082</xdr:rowOff>
    </xdr:from>
    <xdr:ext cx="534377" cy="259045"/>
    <xdr:sp macro="" textlink="">
      <xdr:nvSpPr>
        <xdr:cNvPr id="406" name="普通建設事業費 （ うち新規整備　）平均値テキスト"/>
        <xdr:cNvSpPr txBox="1"/>
      </xdr:nvSpPr>
      <xdr:spPr>
        <a:xfrm>
          <a:off x="10528300" y="128668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29655</xdr:rowOff>
    </xdr:from>
    <xdr:to>
      <xdr:col>55</xdr:col>
      <xdr:colOff>50800</xdr:colOff>
      <xdr:row>75</xdr:row>
      <xdr:rowOff>131255</xdr:rowOff>
    </xdr:to>
    <xdr:sp macro="" textlink="">
      <xdr:nvSpPr>
        <xdr:cNvPr id="407" name="フローチャート: 判断 406"/>
        <xdr:cNvSpPr/>
      </xdr:nvSpPr>
      <xdr:spPr>
        <a:xfrm>
          <a:off x="10426700" y="1288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144081</xdr:rowOff>
    </xdr:from>
    <xdr:to>
      <xdr:col>50</xdr:col>
      <xdr:colOff>114300</xdr:colOff>
      <xdr:row>73</xdr:row>
      <xdr:rowOff>49213</xdr:rowOff>
    </xdr:to>
    <xdr:cxnSp macro="">
      <xdr:nvCxnSpPr>
        <xdr:cNvPr id="408" name="直線コネクタ 407"/>
        <xdr:cNvCxnSpPr/>
      </xdr:nvCxnSpPr>
      <xdr:spPr>
        <a:xfrm flipV="1">
          <a:off x="8750300" y="12145581"/>
          <a:ext cx="889000" cy="4194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84861</xdr:rowOff>
    </xdr:from>
    <xdr:to>
      <xdr:col>50</xdr:col>
      <xdr:colOff>165100</xdr:colOff>
      <xdr:row>76</xdr:row>
      <xdr:rowOff>15011</xdr:rowOff>
    </xdr:to>
    <xdr:sp macro="" textlink="">
      <xdr:nvSpPr>
        <xdr:cNvPr id="409" name="フローチャート: 判断 408"/>
        <xdr:cNvSpPr/>
      </xdr:nvSpPr>
      <xdr:spPr>
        <a:xfrm>
          <a:off x="9588500" y="12943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6138</xdr:rowOff>
    </xdr:from>
    <xdr:ext cx="534377" cy="259045"/>
    <xdr:sp macro="" textlink="">
      <xdr:nvSpPr>
        <xdr:cNvPr id="410" name="テキスト ボックス 409"/>
        <xdr:cNvSpPr txBox="1"/>
      </xdr:nvSpPr>
      <xdr:spPr>
        <a:xfrm>
          <a:off x="9372111" y="1303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49213</xdr:rowOff>
    </xdr:from>
    <xdr:to>
      <xdr:col>45</xdr:col>
      <xdr:colOff>177800</xdr:colOff>
      <xdr:row>74</xdr:row>
      <xdr:rowOff>67729</xdr:rowOff>
    </xdr:to>
    <xdr:cxnSp macro="">
      <xdr:nvCxnSpPr>
        <xdr:cNvPr id="411" name="直線コネクタ 410"/>
        <xdr:cNvCxnSpPr/>
      </xdr:nvCxnSpPr>
      <xdr:spPr>
        <a:xfrm flipV="1">
          <a:off x="7861300" y="12565063"/>
          <a:ext cx="889000" cy="189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59144</xdr:rowOff>
    </xdr:from>
    <xdr:to>
      <xdr:col>46</xdr:col>
      <xdr:colOff>38100</xdr:colOff>
      <xdr:row>74</xdr:row>
      <xdr:rowOff>160744</xdr:rowOff>
    </xdr:to>
    <xdr:sp macro="" textlink="">
      <xdr:nvSpPr>
        <xdr:cNvPr id="412" name="フローチャート: 判断 411"/>
        <xdr:cNvSpPr/>
      </xdr:nvSpPr>
      <xdr:spPr>
        <a:xfrm>
          <a:off x="8699500" y="12746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151871</xdr:rowOff>
    </xdr:from>
    <xdr:ext cx="534377" cy="259045"/>
    <xdr:sp macro="" textlink="">
      <xdr:nvSpPr>
        <xdr:cNvPr id="413" name="テキスト ボックス 412"/>
        <xdr:cNvSpPr txBox="1"/>
      </xdr:nvSpPr>
      <xdr:spPr>
        <a:xfrm>
          <a:off x="8483111" y="12839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27940</xdr:rowOff>
    </xdr:from>
    <xdr:to>
      <xdr:col>41</xdr:col>
      <xdr:colOff>101600</xdr:colOff>
      <xdr:row>74</xdr:row>
      <xdr:rowOff>129540</xdr:rowOff>
    </xdr:to>
    <xdr:sp macro="" textlink="">
      <xdr:nvSpPr>
        <xdr:cNvPr id="414" name="フローチャート: 判断 413"/>
        <xdr:cNvSpPr/>
      </xdr:nvSpPr>
      <xdr:spPr>
        <a:xfrm>
          <a:off x="7810500" y="1271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120667</xdr:rowOff>
    </xdr:from>
    <xdr:ext cx="534377" cy="259045"/>
    <xdr:sp macro="" textlink="">
      <xdr:nvSpPr>
        <xdr:cNvPr id="415" name="テキスト ボックス 414"/>
        <xdr:cNvSpPr txBox="1"/>
      </xdr:nvSpPr>
      <xdr:spPr>
        <a:xfrm>
          <a:off x="7594111" y="12807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18758</xdr:rowOff>
    </xdr:from>
    <xdr:to>
      <xdr:col>55</xdr:col>
      <xdr:colOff>50800</xdr:colOff>
      <xdr:row>74</xdr:row>
      <xdr:rowOff>120358</xdr:rowOff>
    </xdr:to>
    <xdr:sp macro="" textlink="">
      <xdr:nvSpPr>
        <xdr:cNvPr id="421" name="楕円 420"/>
        <xdr:cNvSpPr/>
      </xdr:nvSpPr>
      <xdr:spPr>
        <a:xfrm>
          <a:off x="10426700" y="1270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73</xdr:row>
      <xdr:rowOff>41635</xdr:rowOff>
    </xdr:from>
    <xdr:ext cx="534377" cy="259045"/>
    <xdr:sp macro="" textlink="">
      <xdr:nvSpPr>
        <xdr:cNvPr id="422" name="普通建設事業費 （ うち新規整備　）該当値テキスト"/>
        <xdr:cNvSpPr txBox="1"/>
      </xdr:nvSpPr>
      <xdr:spPr>
        <a:xfrm>
          <a:off x="10528300" y="12557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93281</xdr:rowOff>
    </xdr:from>
    <xdr:to>
      <xdr:col>50</xdr:col>
      <xdr:colOff>165100</xdr:colOff>
      <xdr:row>71</xdr:row>
      <xdr:rowOff>23431</xdr:rowOff>
    </xdr:to>
    <xdr:sp macro="" textlink="">
      <xdr:nvSpPr>
        <xdr:cNvPr id="423" name="楕円 422"/>
        <xdr:cNvSpPr/>
      </xdr:nvSpPr>
      <xdr:spPr>
        <a:xfrm>
          <a:off x="9588500" y="12094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69</xdr:row>
      <xdr:rowOff>39958</xdr:rowOff>
    </xdr:from>
    <xdr:ext cx="534377" cy="259045"/>
    <xdr:sp macro="" textlink="">
      <xdr:nvSpPr>
        <xdr:cNvPr id="424" name="テキスト ボックス 423"/>
        <xdr:cNvSpPr txBox="1"/>
      </xdr:nvSpPr>
      <xdr:spPr>
        <a:xfrm>
          <a:off x="9372111" y="11870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72</xdr:row>
      <xdr:rowOff>169863</xdr:rowOff>
    </xdr:from>
    <xdr:to>
      <xdr:col>46</xdr:col>
      <xdr:colOff>38100</xdr:colOff>
      <xdr:row>73</xdr:row>
      <xdr:rowOff>100013</xdr:rowOff>
    </xdr:to>
    <xdr:sp macro="" textlink="">
      <xdr:nvSpPr>
        <xdr:cNvPr id="425" name="楕円 424"/>
        <xdr:cNvSpPr/>
      </xdr:nvSpPr>
      <xdr:spPr>
        <a:xfrm>
          <a:off x="8699500" y="12514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71</xdr:row>
      <xdr:rowOff>116540</xdr:rowOff>
    </xdr:from>
    <xdr:ext cx="534377" cy="259045"/>
    <xdr:sp macro="" textlink="">
      <xdr:nvSpPr>
        <xdr:cNvPr id="426" name="テキスト ボックス 425"/>
        <xdr:cNvSpPr txBox="1"/>
      </xdr:nvSpPr>
      <xdr:spPr>
        <a:xfrm>
          <a:off x="8483111" y="12289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16929</xdr:rowOff>
    </xdr:from>
    <xdr:to>
      <xdr:col>41</xdr:col>
      <xdr:colOff>101600</xdr:colOff>
      <xdr:row>74</xdr:row>
      <xdr:rowOff>118529</xdr:rowOff>
    </xdr:to>
    <xdr:sp macro="" textlink="">
      <xdr:nvSpPr>
        <xdr:cNvPr id="427" name="楕円 426"/>
        <xdr:cNvSpPr/>
      </xdr:nvSpPr>
      <xdr:spPr>
        <a:xfrm>
          <a:off x="7810500" y="12704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135056</xdr:rowOff>
    </xdr:from>
    <xdr:ext cx="534377" cy="259045"/>
    <xdr:sp macro="" textlink="">
      <xdr:nvSpPr>
        <xdr:cNvPr id="428" name="テキスト ボックス 427"/>
        <xdr:cNvSpPr txBox="1"/>
      </xdr:nvSpPr>
      <xdr:spPr>
        <a:xfrm>
          <a:off x="7594111" y="1247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9" name="正方形/長方形 42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0" name="正方形/長方形 42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1" name="正方形/長方形 43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2" name="正方形/長方形 43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3" name="正方形/長方形 43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4" name="正方形/長方形 43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5" name="正方形/長方形 43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6" name="正方形/長方形 43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7" name="テキスト ボックス 43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8" name="直線コネクタ 43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9" name="直線コネクタ 438"/>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0" name="テキスト ボックス 439"/>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1" name="直線コネクタ 440"/>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2" name="テキスト ボックス 441"/>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5" name="直線コネクタ 444"/>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6" name="テキスト ボックス 445"/>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7" name="直線コネクタ 446"/>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48" name="テキスト ボックス 447"/>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50" name="テキスト ボックス 449"/>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17971</xdr:rowOff>
    </xdr:from>
    <xdr:to>
      <xdr:col>54</xdr:col>
      <xdr:colOff>189865</xdr:colOff>
      <xdr:row>97</xdr:row>
      <xdr:rowOff>113754</xdr:rowOff>
    </xdr:to>
    <xdr:cxnSp macro="">
      <xdr:nvCxnSpPr>
        <xdr:cNvPr id="452" name="直線コネクタ 451"/>
        <xdr:cNvCxnSpPr/>
      </xdr:nvCxnSpPr>
      <xdr:spPr>
        <a:xfrm flipV="1">
          <a:off x="10475595" y="15619921"/>
          <a:ext cx="1270" cy="1124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117581</xdr:rowOff>
    </xdr:from>
    <xdr:ext cx="469744" cy="259045"/>
    <xdr:sp macro="" textlink="">
      <xdr:nvSpPr>
        <xdr:cNvPr id="453" name="普通建設事業費 （ うち更新整備　）最小値テキスト"/>
        <xdr:cNvSpPr txBox="1"/>
      </xdr:nvSpPr>
      <xdr:spPr>
        <a:xfrm>
          <a:off x="10528300" y="16748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113754</xdr:rowOff>
    </xdr:from>
    <xdr:to>
      <xdr:col>55</xdr:col>
      <xdr:colOff>88900</xdr:colOff>
      <xdr:row>97</xdr:row>
      <xdr:rowOff>113754</xdr:rowOff>
    </xdr:to>
    <xdr:cxnSp macro="">
      <xdr:nvCxnSpPr>
        <xdr:cNvPr id="454" name="直線コネクタ 453"/>
        <xdr:cNvCxnSpPr/>
      </xdr:nvCxnSpPr>
      <xdr:spPr>
        <a:xfrm>
          <a:off x="10388600" y="1674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136098</xdr:rowOff>
    </xdr:from>
    <xdr:ext cx="534377" cy="259045"/>
    <xdr:sp macro="" textlink="">
      <xdr:nvSpPr>
        <xdr:cNvPr id="455" name="普通建設事業費 （ うち更新整備　）最大値テキスト"/>
        <xdr:cNvSpPr txBox="1"/>
      </xdr:nvSpPr>
      <xdr:spPr>
        <a:xfrm>
          <a:off x="10528300" y="15395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17971</xdr:rowOff>
    </xdr:from>
    <xdr:to>
      <xdr:col>55</xdr:col>
      <xdr:colOff>88900</xdr:colOff>
      <xdr:row>91</xdr:row>
      <xdr:rowOff>17971</xdr:rowOff>
    </xdr:to>
    <xdr:cxnSp macro="">
      <xdr:nvCxnSpPr>
        <xdr:cNvPr id="456" name="直線コネクタ 455"/>
        <xdr:cNvCxnSpPr/>
      </xdr:nvCxnSpPr>
      <xdr:spPr>
        <a:xfrm>
          <a:off x="10388600" y="15619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91</xdr:row>
      <xdr:rowOff>17971</xdr:rowOff>
    </xdr:from>
    <xdr:to>
      <xdr:col>55</xdr:col>
      <xdr:colOff>0</xdr:colOff>
      <xdr:row>92</xdr:row>
      <xdr:rowOff>104381</xdr:rowOff>
    </xdr:to>
    <xdr:cxnSp macro="">
      <xdr:nvCxnSpPr>
        <xdr:cNvPr id="457" name="直線コネクタ 456"/>
        <xdr:cNvCxnSpPr/>
      </xdr:nvCxnSpPr>
      <xdr:spPr>
        <a:xfrm flipV="1">
          <a:off x="9639300" y="15619921"/>
          <a:ext cx="838200" cy="25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93</xdr:row>
      <xdr:rowOff>106494</xdr:rowOff>
    </xdr:from>
    <xdr:ext cx="534377" cy="259045"/>
    <xdr:sp macro="" textlink="">
      <xdr:nvSpPr>
        <xdr:cNvPr id="458" name="普通建設事業費 （ うち更新整備　）平均値テキスト"/>
        <xdr:cNvSpPr txBox="1"/>
      </xdr:nvSpPr>
      <xdr:spPr>
        <a:xfrm>
          <a:off x="10528300" y="160513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93</xdr:row>
      <xdr:rowOff>128067</xdr:rowOff>
    </xdr:from>
    <xdr:to>
      <xdr:col>55</xdr:col>
      <xdr:colOff>50800</xdr:colOff>
      <xdr:row>94</xdr:row>
      <xdr:rowOff>58217</xdr:rowOff>
    </xdr:to>
    <xdr:sp macro="" textlink="">
      <xdr:nvSpPr>
        <xdr:cNvPr id="459" name="フローチャート: 判断 458"/>
        <xdr:cNvSpPr/>
      </xdr:nvSpPr>
      <xdr:spPr>
        <a:xfrm>
          <a:off x="10426700" y="16072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92</xdr:row>
      <xdr:rowOff>104381</xdr:rowOff>
    </xdr:from>
    <xdr:to>
      <xdr:col>50</xdr:col>
      <xdr:colOff>114300</xdr:colOff>
      <xdr:row>93</xdr:row>
      <xdr:rowOff>1436</xdr:rowOff>
    </xdr:to>
    <xdr:cxnSp macro="">
      <xdr:nvCxnSpPr>
        <xdr:cNvPr id="460" name="直線コネクタ 459"/>
        <xdr:cNvCxnSpPr/>
      </xdr:nvCxnSpPr>
      <xdr:spPr>
        <a:xfrm flipV="1">
          <a:off x="8750300" y="15877781"/>
          <a:ext cx="889000" cy="68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93</xdr:row>
      <xdr:rowOff>161023</xdr:rowOff>
    </xdr:from>
    <xdr:to>
      <xdr:col>50</xdr:col>
      <xdr:colOff>165100</xdr:colOff>
      <xdr:row>94</xdr:row>
      <xdr:rowOff>91173</xdr:rowOff>
    </xdr:to>
    <xdr:sp macro="" textlink="">
      <xdr:nvSpPr>
        <xdr:cNvPr id="461" name="フローチャート: 判断 460"/>
        <xdr:cNvSpPr/>
      </xdr:nvSpPr>
      <xdr:spPr>
        <a:xfrm>
          <a:off x="9588500" y="16105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82300</xdr:rowOff>
    </xdr:from>
    <xdr:ext cx="534377" cy="259045"/>
    <xdr:sp macro="" textlink="">
      <xdr:nvSpPr>
        <xdr:cNvPr id="462" name="テキスト ボックス 461"/>
        <xdr:cNvSpPr txBox="1"/>
      </xdr:nvSpPr>
      <xdr:spPr>
        <a:xfrm>
          <a:off x="9372111" y="1619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91</xdr:row>
      <xdr:rowOff>49555</xdr:rowOff>
    </xdr:from>
    <xdr:to>
      <xdr:col>45</xdr:col>
      <xdr:colOff>177800</xdr:colOff>
      <xdr:row>93</xdr:row>
      <xdr:rowOff>1436</xdr:rowOff>
    </xdr:to>
    <xdr:cxnSp macro="">
      <xdr:nvCxnSpPr>
        <xdr:cNvPr id="463" name="直線コネクタ 462"/>
        <xdr:cNvCxnSpPr/>
      </xdr:nvCxnSpPr>
      <xdr:spPr>
        <a:xfrm>
          <a:off x="7861300" y="15651505"/>
          <a:ext cx="889000" cy="29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142126</xdr:rowOff>
    </xdr:from>
    <xdr:to>
      <xdr:col>46</xdr:col>
      <xdr:colOff>38100</xdr:colOff>
      <xdr:row>95</xdr:row>
      <xdr:rowOff>72276</xdr:rowOff>
    </xdr:to>
    <xdr:sp macro="" textlink="">
      <xdr:nvSpPr>
        <xdr:cNvPr id="464" name="フローチャート: 判断 463"/>
        <xdr:cNvSpPr/>
      </xdr:nvSpPr>
      <xdr:spPr>
        <a:xfrm>
          <a:off x="8699500" y="16258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63403</xdr:rowOff>
    </xdr:from>
    <xdr:ext cx="534377" cy="259045"/>
    <xdr:sp macro="" textlink="">
      <xdr:nvSpPr>
        <xdr:cNvPr id="465" name="テキスト ボックス 464"/>
        <xdr:cNvSpPr txBox="1"/>
      </xdr:nvSpPr>
      <xdr:spPr>
        <a:xfrm>
          <a:off x="8483111" y="163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130544</xdr:rowOff>
    </xdr:from>
    <xdr:to>
      <xdr:col>41</xdr:col>
      <xdr:colOff>101600</xdr:colOff>
      <xdr:row>95</xdr:row>
      <xdr:rowOff>60694</xdr:rowOff>
    </xdr:to>
    <xdr:sp macro="" textlink="">
      <xdr:nvSpPr>
        <xdr:cNvPr id="466" name="フローチャート: 判断 465"/>
        <xdr:cNvSpPr/>
      </xdr:nvSpPr>
      <xdr:spPr>
        <a:xfrm>
          <a:off x="7810500" y="16246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51821</xdr:rowOff>
    </xdr:from>
    <xdr:ext cx="534377" cy="259045"/>
    <xdr:sp macro="" textlink="">
      <xdr:nvSpPr>
        <xdr:cNvPr id="467" name="テキスト ボックス 466"/>
        <xdr:cNvSpPr txBox="1"/>
      </xdr:nvSpPr>
      <xdr:spPr>
        <a:xfrm>
          <a:off x="7594111" y="16339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8" name="テキスト ボックス 46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9" name="テキスト ボックス 46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0" name="テキスト ボックス 46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1" name="テキスト ボックス 47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2" name="テキスト ボックス 47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90</xdr:row>
      <xdr:rowOff>138621</xdr:rowOff>
    </xdr:from>
    <xdr:to>
      <xdr:col>55</xdr:col>
      <xdr:colOff>50800</xdr:colOff>
      <xdr:row>91</xdr:row>
      <xdr:rowOff>68771</xdr:rowOff>
    </xdr:to>
    <xdr:sp macro="" textlink="">
      <xdr:nvSpPr>
        <xdr:cNvPr id="473" name="楕円 472"/>
        <xdr:cNvSpPr/>
      </xdr:nvSpPr>
      <xdr:spPr>
        <a:xfrm>
          <a:off x="10426700" y="15569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90</xdr:row>
      <xdr:rowOff>91648</xdr:rowOff>
    </xdr:from>
    <xdr:ext cx="534377" cy="259045"/>
    <xdr:sp macro="" textlink="">
      <xdr:nvSpPr>
        <xdr:cNvPr id="474" name="普通建設事業費 （ うち更新整備　）該当値テキスト"/>
        <xdr:cNvSpPr txBox="1"/>
      </xdr:nvSpPr>
      <xdr:spPr>
        <a:xfrm>
          <a:off x="10528300" y="1552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92</xdr:row>
      <xdr:rowOff>53581</xdr:rowOff>
    </xdr:from>
    <xdr:to>
      <xdr:col>50</xdr:col>
      <xdr:colOff>165100</xdr:colOff>
      <xdr:row>92</xdr:row>
      <xdr:rowOff>155181</xdr:rowOff>
    </xdr:to>
    <xdr:sp macro="" textlink="">
      <xdr:nvSpPr>
        <xdr:cNvPr id="475" name="楕円 474"/>
        <xdr:cNvSpPr/>
      </xdr:nvSpPr>
      <xdr:spPr>
        <a:xfrm>
          <a:off x="9588500" y="1582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91</xdr:row>
      <xdr:rowOff>258</xdr:rowOff>
    </xdr:from>
    <xdr:ext cx="534377" cy="259045"/>
    <xdr:sp macro="" textlink="">
      <xdr:nvSpPr>
        <xdr:cNvPr id="476" name="テキスト ボックス 475"/>
        <xdr:cNvSpPr txBox="1"/>
      </xdr:nvSpPr>
      <xdr:spPr>
        <a:xfrm>
          <a:off x="9372111" y="1560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92</xdr:row>
      <xdr:rowOff>122086</xdr:rowOff>
    </xdr:from>
    <xdr:to>
      <xdr:col>46</xdr:col>
      <xdr:colOff>38100</xdr:colOff>
      <xdr:row>93</xdr:row>
      <xdr:rowOff>52236</xdr:rowOff>
    </xdr:to>
    <xdr:sp macro="" textlink="">
      <xdr:nvSpPr>
        <xdr:cNvPr id="477" name="楕円 476"/>
        <xdr:cNvSpPr/>
      </xdr:nvSpPr>
      <xdr:spPr>
        <a:xfrm>
          <a:off x="8699500" y="15895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91</xdr:row>
      <xdr:rowOff>68763</xdr:rowOff>
    </xdr:from>
    <xdr:ext cx="534377" cy="259045"/>
    <xdr:sp macro="" textlink="">
      <xdr:nvSpPr>
        <xdr:cNvPr id="478" name="テキスト ボックス 477"/>
        <xdr:cNvSpPr txBox="1"/>
      </xdr:nvSpPr>
      <xdr:spPr>
        <a:xfrm>
          <a:off x="8483111" y="1567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90</xdr:row>
      <xdr:rowOff>170205</xdr:rowOff>
    </xdr:from>
    <xdr:to>
      <xdr:col>41</xdr:col>
      <xdr:colOff>101600</xdr:colOff>
      <xdr:row>91</xdr:row>
      <xdr:rowOff>100355</xdr:rowOff>
    </xdr:to>
    <xdr:sp macro="" textlink="">
      <xdr:nvSpPr>
        <xdr:cNvPr id="479" name="楕円 478"/>
        <xdr:cNvSpPr/>
      </xdr:nvSpPr>
      <xdr:spPr>
        <a:xfrm>
          <a:off x="7810500" y="15600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89</xdr:row>
      <xdr:rowOff>116882</xdr:rowOff>
    </xdr:from>
    <xdr:ext cx="534377" cy="259045"/>
    <xdr:sp macro="" textlink="">
      <xdr:nvSpPr>
        <xdr:cNvPr id="480" name="テキスト ボックス 479"/>
        <xdr:cNvSpPr txBox="1"/>
      </xdr:nvSpPr>
      <xdr:spPr>
        <a:xfrm>
          <a:off x="7594111" y="1537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1" name="正方形/長方形 48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2" name="正方形/長方形 48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3" name="正方形/長方形 48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4" name="正方形/長方形 48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5" name="正方形/長方形 48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6" name="正方形/長方形 48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7" name="正方形/長方形 48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8" name="正方形/長方形 48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9" name="テキスト ボックス 48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0" name="直線コネクタ 48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25400</xdr:rowOff>
    </xdr:from>
    <xdr:to>
      <xdr:col>89</xdr:col>
      <xdr:colOff>177800</xdr:colOff>
      <xdr:row>38</xdr:row>
      <xdr:rowOff>25400</xdr:rowOff>
    </xdr:to>
    <xdr:cxnSp macro="">
      <xdr:nvCxnSpPr>
        <xdr:cNvPr id="491" name="直線コネクタ 490"/>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54627</xdr:rowOff>
    </xdr:from>
    <xdr:ext cx="248786" cy="259045"/>
    <xdr:sp macro="" textlink="">
      <xdr:nvSpPr>
        <xdr:cNvPr id="492" name="テキスト ボックス 491"/>
        <xdr:cNvSpPr txBox="1"/>
      </xdr:nvSpPr>
      <xdr:spPr>
        <a:xfrm>
          <a:off x="12197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82550</xdr:rowOff>
    </xdr:from>
    <xdr:to>
      <xdr:col>89</xdr:col>
      <xdr:colOff>177800</xdr:colOff>
      <xdr:row>31</xdr:row>
      <xdr:rowOff>82550</xdr:rowOff>
    </xdr:to>
    <xdr:cxnSp macro="">
      <xdr:nvCxnSpPr>
        <xdr:cNvPr id="495" name="直線コネクタ 494"/>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30</xdr:row>
      <xdr:rowOff>111777</xdr:rowOff>
    </xdr:from>
    <xdr:ext cx="531299" cy="259045"/>
    <xdr:sp macro="" textlink="">
      <xdr:nvSpPr>
        <xdr:cNvPr id="496" name="テキスト ボックス 495"/>
        <xdr:cNvSpPr txBox="1"/>
      </xdr:nvSpPr>
      <xdr:spPr>
        <a:xfrm>
          <a:off x="11914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8" name="テキスト ボックス 49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19514</xdr:rowOff>
    </xdr:from>
    <xdr:to>
      <xdr:col>85</xdr:col>
      <xdr:colOff>126364</xdr:colOff>
      <xdr:row>38</xdr:row>
      <xdr:rowOff>25400</xdr:rowOff>
    </xdr:to>
    <xdr:cxnSp macro="">
      <xdr:nvCxnSpPr>
        <xdr:cNvPr id="500" name="直線コネクタ 499"/>
        <xdr:cNvCxnSpPr/>
      </xdr:nvCxnSpPr>
      <xdr:spPr>
        <a:xfrm flipV="1">
          <a:off x="16317595" y="5334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33564</xdr:rowOff>
    </xdr:from>
    <xdr:ext cx="249299" cy="259045"/>
    <xdr:sp macro="" textlink="">
      <xdr:nvSpPr>
        <xdr:cNvPr id="501" name="災害復旧事業費最小値テキスト"/>
        <xdr:cNvSpPr txBox="1"/>
      </xdr:nvSpPr>
      <xdr:spPr>
        <a:xfrm>
          <a:off x="16370300" y="6548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25400</xdr:rowOff>
    </xdr:from>
    <xdr:to>
      <xdr:col>86</xdr:col>
      <xdr:colOff>25400</xdr:colOff>
      <xdr:row>38</xdr:row>
      <xdr:rowOff>25400</xdr:rowOff>
    </xdr:to>
    <xdr:cxnSp macro="">
      <xdr:nvCxnSpPr>
        <xdr:cNvPr id="502" name="直線コネクタ 501"/>
        <xdr:cNvCxnSpPr/>
      </xdr:nvCxnSpPr>
      <xdr:spPr>
        <a:xfrm>
          <a:off x="16230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137641</xdr:rowOff>
    </xdr:from>
    <xdr:ext cx="534377" cy="259045"/>
    <xdr:sp macro="" textlink="">
      <xdr:nvSpPr>
        <xdr:cNvPr id="503" name="災害復旧事業費最大値テキスト"/>
        <xdr:cNvSpPr txBox="1"/>
      </xdr:nvSpPr>
      <xdr:spPr>
        <a:xfrm>
          <a:off x="16370300" y="510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19514</xdr:rowOff>
    </xdr:from>
    <xdr:to>
      <xdr:col>86</xdr:col>
      <xdr:colOff>25400</xdr:colOff>
      <xdr:row>31</xdr:row>
      <xdr:rowOff>19514</xdr:rowOff>
    </xdr:to>
    <xdr:cxnSp macro="">
      <xdr:nvCxnSpPr>
        <xdr:cNvPr id="504" name="直線コネクタ 503"/>
        <xdr:cNvCxnSpPr/>
      </xdr:nvCxnSpPr>
      <xdr:spPr>
        <a:xfrm>
          <a:off x="16230600" y="5334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16428</xdr:rowOff>
    </xdr:from>
    <xdr:to>
      <xdr:col>85</xdr:col>
      <xdr:colOff>127000</xdr:colOff>
      <xdr:row>38</xdr:row>
      <xdr:rowOff>21971</xdr:rowOff>
    </xdr:to>
    <xdr:cxnSp macro="">
      <xdr:nvCxnSpPr>
        <xdr:cNvPr id="505" name="直線コネクタ 504"/>
        <xdr:cNvCxnSpPr/>
      </xdr:nvCxnSpPr>
      <xdr:spPr>
        <a:xfrm flipV="1">
          <a:off x="15481300" y="6531528"/>
          <a:ext cx="838200" cy="5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122464</xdr:rowOff>
    </xdr:from>
    <xdr:ext cx="378565" cy="259045"/>
    <xdr:sp macro="" textlink="">
      <xdr:nvSpPr>
        <xdr:cNvPr id="506" name="災害復旧事業費平均値テキスト"/>
        <xdr:cNvSpPr txBox="1"/>
      </xdr:nvSpPr>
      <xdr:spPr>
        <a:xfrm>
          <a:off x="16370300" y="62946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99587</xdr:rowOff>
    </xdr:from>
    <xdr:to>
      <xdr:col>85</xdr:col>
      <xdr:colOff>177800</xdr:colOff>
      <xdr:row>38</xdr:row>
      <xdr:rowOff>29737</xdr:rowOff>
    </xdr:to>
    <xdr:sp macro="" textlink="">
      <xdr:nvSpPr>
        <xdr:cNvPr id="507" name="フローチャート: 判断 506"/>
        <xdr:cNvSpPr/>
      </xdr:nvSpPr>
      <xdr:spPr>
        <a:xfrm>
          <a:off x="16268700" y="6443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21971</xdr:rowOff>
    </xdr:from>
    <xdr:to>
      <xdr:col>81</xdr:col>
      <xdr:colOff>50800</xdr:colOff>
      <xdr:row>38</xdr:row>
      <xdr:rowOff>22428</xdr:rowOff>
    </xdr:to>
    <xdr:cxnSp macro="">
      <xdr:nvCxnSpPr>
        <xdr:cNvPr id="508" name="直線コネクタ 507"/>
        <xdr:cNvCxnSpPr/>
      </xdr:nvCxnSpPr>
      <xdr:spPr>
        <a:xfrm flipV="1">
          <a:off x="14592300" y="65370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99816</xdr:rowOff>
    </xdr:from>
    <xdr:to>
      <xdr:col>81</xdr:col>
      <xdr:colOff>101600</xdr:colOff>
      <xdr:row>38</xdr:row>
      <xdr:rowOff>29966</xdr:rowOff>
    </xdr:to>
    <xdr:sp macro="" textlink="">
      <xdr:nvSpPr>
        <xdr:cNvPr id="509" name="フローチャート: 判断 508"/>
        <xdr:cNvSpPr/>
      </xdr:nvSpPr>
      <xdr:spPr>
        <a:xfrm>
          <a:off x="15430500" y="6443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46493</xdr:rowOff>
    </xdr:from>
    <xdr:ext cx="378565" cy="259045"/>
    <xdr:sp macro="" textlink="">
      <xdr:nvSpPr>
        <xdr:cNvPr id="510" name="テキスト ボックス 509"/>
        <xdr:cNvSpPr txBox="1"/>
      </xdr:nvSpPr>
      <xdr:spPr>
        <a:xfrm>
          <a:off x="15292017" y="6218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21228</xdr:rowOff>
    </xdr:from>
    <xdr:to>
      <xdr:col>76</xdr:col>
      <xdr:colOff>114300</xdr:colOff>
      <xdr:row>38</xdr:row>
      <xdr:rowOff>22428</xdr:rowOff>
    </xdr:to>
    <xdr:cxnSp macro="">
      <xdr:nvCxnSpPr>
        <xdr:cNvPr id="511" name="直線コネクタ 510"/>
        <xdr:cNvCxnSpPr/>
      </xdr:nvCxnSpPr>
      <xdr:spPr>
        <a:xfrm>
          <a:off x="13703300" y="6536328"/>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112388</xdr:rowOff>
    </xdr:from>
    <xdr:to>
      <xdr:col>76</xdr:col>
      <xdr:colOff>165100</xdr:colOff>
      <xdr:row>38</xdr:row>
      <xdr:rowOff>42538</xdr:rowOff>
    </xdr:to>
    <xdr:sp macro="" textlink="">
      <xdr:nvSpPr>
        <xdr:cNvPr id="512" name="フローチャート: 判断 511"/>
        <xdr:cNvSpPr/>
      </xdr:nvSpPr>
      <xdr:spPr>
        <a:xfrm>
          <a:off x="14541500" y="6456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59065</xdr:rowOff>
    </xdr:from>
    <xdr:ext cx="378565" cy="259045"/>
    <xdr:sp macro="" textlink="">
      <xdr:nvSpPr>
        <xdr:cNvPr id="513" name="テキスト ボックス 512"/>
        <xdr:cNvSpPr txBox="1"/>
      </xdr:nvSpPr>
      <xdr:spPr>
        <a:xfrm>
          <a:off x="14403017" y="6231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21228</xdr:rowOff>
    </xdr:from>
    <xdr:to>
      <xdr:col>71</xdr:col>
      <xdr:colOff>177800</xdr:colOff>
      <xdr:row>38</xdr:row>
      <xdr:rowOff>23914</xdr:rowOff>
    </xdr:to>
    <xdr:cxnSp macro="">
      <xdr:nvCxnSpPr>
        <xdr:cNvPr id="514" name="直線コネクタ 513"/>
        <xdr:cNvCxnSpPr/>
      </xdr:nvCxnSpPr>
      <xdr:spPr>
        <a:xfrm flipV="1">
          <a:off x="12814300" y="6536328"/>
          <a:ext cx="889000" cy="2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106045</xdr:rowOff>
    </xdr:from>
    <xdr:to>
      <xdr:col>72</xdr:col>
      <xdr:colOff>38100</xdr:colOff>
      <xdr:row>38</xdr:row>
      <xdr:rowOff>36195</xdr:rowOff>
    </xdr:to>
    <xdr:sp macro="" textlink="">
      <xdr:nvSpPr>
        <xdr:cNvPr id="515" name="フローチャート: 判断 514"/>
        <xdr:cNvSpPr/>
      </xdr:nvSpPr>
      <xdr:spPr>
        <a:xfrm>
          <a:off x="13652500" y="6449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36</xdr:row>
      <xdr:rowOff>52722</xdr:rowOff>
    </xdr:from>
    <xdr:ext cx="378565" cy="259045"/>
    <xdr:sp macro="" textlink="">
      <xdr:nvSpPr>
        <xdr:cNvPr id="516" name="テキスト ボックス 515"/>
        <xdr:cNvSpPr txBox="1"/>
      </xdr:nvSpPr>
      <xdr:spPr>
        <a:xfrm>
          <a:off x="13514017" y="62249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71641</xdr:rowOff>
    </xdr:from>
    <xdr:to>
      <xdr:col>67</xdr:col>
      <xdr:colOff>101600</xdr:colOff>
      <xdr:row>38</xdr:row>
      <xdr:rowOff>1791</xdr:rowOff>
    </xdr:to>
    <xdr:sp macro="" textlink="">
      <xdr:nvSpPr>
        <xdr:cNvPr id="517" name="フローチャート: 判断 516"/>
        <xdr:cNvSpPr/>
      </xdr:nvSpPr>
      <xdr:spPr>
        <a:xfrm>
          <a:off x="12763500" y="641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18318</xdr:rowOff>
    </xdr:from>
    <xdr:ext cx="469744" cy="259045"/>
    <xdr:sp macro="" textlink="">
      <xdr:nvSpPr>
        <xdr:cNvPr id="518" name="テキスト ボックス 517"/>
        <xdr:cNvSpPr txBox="1"/>
      </xdr:nvSpPr>
      <xdr:spPr>
        <a:xfrm>
          <a:off x="12579428" y="619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137077</xdr:rowOff>
    </xdr:from>
    <xdr:to>
      <xdr:col>85</xdr:col>
      <xdr:colOff>177800</xdr:colOff>
      <xdr:row>38</xdr:row>
      <xdr:rowOff>67227</xdr:rowOff>
    </xdr:to>
    <xdr:sp macro="" textlink="">
      <xdr:nvSpPr>
        <xdr:cNvPr id="524" name="楕円 523"/>
        <xdr:cNvSpPr/>
      </xdr:nvSpPr>
      <xdr:spPr>
        <a:xfrm>
          <a:off x="16268700" y="648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78014</xdr:rowOff>
    </xdr:from>
    <xdr:ext cx="378565" cy="259045"/>
    <xdr:sp macro="" textlink="">
      <xdr:nvSpPr>
        <xdr:cNvPr id="525" name="災害復旧事業費該当値テキスト"/>
        <xdr:cNvSpPr txBox="1"/>
      </xdr:nvSpPr>
      <xdr:spPr>
        <a:xfrm>
          <a:off x="16370300" y="6421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142621</xdr:rowOff>
    </xdr:from>
    <xdr:to>
      <xdr:col>81</xdr:col>
      <xdr:colOff>101600</xdr:colOff>
      <xdr:row>38</xdr:row>
      <xdr:rowOff>72771</xdr:rowOff>
    </xdr:to>
    <xdr:sp macro="" textlink="">
      <xdr:nvSpPr>
        <xdr:cNvPr id="526" name="楕円 525"/>
        <xdr:cNvSpPr/>
      </xdr:nvSpPr>
      <xdr:spPr>
        <a:xfrm>
          <a:off x="154305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38</xdr:row>
      <xdr:rowOff>63898</xdr:rowOff>
    </xdr:from>
    <xdr:ext cx="313932" cy="259045"/>
    <xdr:sp macro="" textlink="">
      <xdr:nvSpPr>
        <xdr:cNvPr id="527" name="テキスト ボックス 526"/>
        <xdr:cNvSpPr txBox="1"/>
      </xdr:nvSpPr>
      <xdr:spPr>
        <a:xfrm>
          <a:off x="15324333" y="6578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143078</xdr:rowOff>
    </xdr:from>
    <xdr:to>
      <xdr:col>76</xdr:col>
      <xdr:colOff>165100</xdr:colOff>
      <xdr:row>38</xdr:row>
      <xdr:rowOff>73228</xdr:rowOff>
    </xdr:to>
    <xdr:sp macro="" textlink="">
      <xdr:nvSpPr>
        <xdr:cNvPr id="528" name="楕円 527"/>
        <xdr:cNvSpPr/>
      </xdr:nvSpPr>
      <xdr:spPr>
        <a:xfrm>
          <a:off x="14541500" y="6486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38</xdr:row>
      <xdr:rowOff>64355</xdr:rowOff>
    </xdr:from>
    <xdr:ext cx="313932" cy="259045"/>
    <xdr:sp macro="" textlink="">
      <xdr:nvSpPr>
        <xdr:cNvPr id="529" name="テキスト ボックス 528"/>
        <xdr:cNvSpPr txBox="1"/>
      </xdr:nvSpPr>
      <xdr:spPr>
        <a:xfrm>
          <a:off x="14435333" y="6579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141878</xdr:rowOff>
    </xdr:from>
    <xdr:to>
      <xdr:col>72</xdr:col>
      <xdr:colOff>38100</xdr:colOff>
      <xdr:row>38</xdr:row>
      <xdr:rowOff>72028</xdr:rowOff>
    </xdr:to>
    <xdr:sp macro="" textlink="">
      <xdr:nvSpPr>
        <xdr:cNvPr id="530" name="楕円 529"/>
        <xdr:cNvSpPr/>
      </xdr:nvSpPr>
      <xdr:spPr>
        <a:xfrm>
          <a:off x="13652500" y="648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38</xdr:row>
      <xdr:rowOff>63155</xdr:rowOff>
    </xdr:from>
    <xdr:ext cx="313932" cy="259045"/>
    <xdr:sp macro="" textlink="">
      <xdr:nvSpPr>
        <xdr:cNvPr id="531" name="テキスト ボックス 530"/>
        <xdr:cNvSpPr txBox="1"/>
      </xdr:nvSpPr>
      <xdr:spPr>
        <a:xfrm>
          <a:off x="13546333" y="6578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144564</xdr:rowOff>
    </xdr:from>
    <xdr:to>
      <xdr:col>67</xdr:col>
      <xdr:colOff>101600</xdr:colOff>
      <xdr:row>38</xdr:row>
      <xdr:rowOff>74714</xdr:rowOff>
    </xdr:to>
    <xdr:sp macro="" textlink="">
      <xdr:nvSpPr>
        <xdr:cNvPr id="532" name="楕円 531"/>
        <xdr:cNvSpPr/>
      </xdr:nvSpPr>
      <xdr:spPr>
        <a:xfrm>
          <a:off x="12763500" y="6488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65841</xdr:rowOff>
    </xdr:from>
    <xdr:ext cx="313932" cy="259045"/>
    <xdr:sp macro="" textlink="">
      <xdr:nvSpPr>
        <xdr:cNvPr id="533" name="テキスト ボックス 532"/>
        <xdr:cNvSpPr txBox="1"/>
      </xdr:nvSpPr>
      <xdr:spPr>
        <a:xfrm>
          <a:off x="12657333" y="65809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6" name="フローチャート: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8" name="フローチャート: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9" name="テキスト ボックス 55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1" name="フローチャート: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2" name="テキスト ボックス 56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4" name="フローチャート: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5" name="テキスト ボックス 56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6" name="フローチャート: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7" name="テキスト ボックス 56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3" name="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5" name="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6" name="テキスト ボックス 57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7" name="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8" name="テキスト ボックス 57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9" name="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0" name="テキスト ボックス 57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1" name="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2" name="テキスト ボックス 58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93" name="テキスト ボックス 592"/>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94" name="直線コネクタ 593"/>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5" name="テキスト ボックス 594"/>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6" name="直線コネクタ 595"/>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7" name="テキスト ボックス 596"/>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8" name="直線コネクタ 597"/>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9" name="テキスト ボックス 598"/>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0" name="直線コネクタ 599"/>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01" name="テキスト ボックス 600"/>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2" name="直線コネクタ 60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3" name="テキスト ボックス 60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4"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29697</xdr:rowOff>
    </xdr:from>
    <xdr:to>
      <xdr:col>85</xdr:col>
      <xdr:colOff>126364</xdr:colOff>
      <xdr:row>79</xdr:row>
      <xdr:rowOff>73794</xdr:rowOff>
    </xdr:to>
    <xdr:cxnSp macro="">
      <xdr:nvCxnSpPr>
        <xdr:cNvPr id="605" name="直線コネクタ 604"/>
        <xdr:cNvCxnSpPr/>
      </xdr:nvCxnSpPr>
      <xdr:spPr>
        <a:xfrm flipV="1">
          <a:off x="16317595" y="12202647"/>
          <a:ext cx="1269" cy="1415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77621</xdr:rowOff>
    </xdr:from>
    <xdr:ext cx="534377" cy="259045"/>
    <xdr:sp macro="" textlink="">
      <xdr:nvSpPr>
        <xdr:cNvPr id="606" name="公債費最小値テキスト"/>
        <xdr:cNvSpPr txBox="1"/>
      </xdr:nvSpPr>
      <xdr:spPr>
        <a:xfrm>
          <a:off x="16370300" y="13622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73794</xdr:rowOff>
    </xdr:from>
    <xdr:to>
      <xdr:col>86</xdr:col>
      <xdr:colOff>25400</xdr:colOff>
      <xdr:row>79</xdr:row>
      <xdr:rowOff>73794</xdr:rowOff>
    </xdr:to>
    <xdr:cxnSp macro="">
      <xdr:nvCxnSpPr>
        <xdr:cNvPr id="607" name="直線コネクタ 606"/>
        <xdr:cNvCxnSpPr/>
      </xdr:nvCxnSpPr>
      <xdr:spPr>
        <a:xfrm>
          <a:off x="16230600" y="136183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147824</xdr:rowOff>
    </xdr:from>
    <xdr:ext cx="534377" cy="259045"/>
    <xdr:sp macro="" textlink="">
      <xdr:nvSpPr>
        <xdr:cNvPr id="608" name="公債費最大値テキスト"/>
        <xdr:cNvSpPr txBox="1"/>
      </xdr:nvSpPr>
      <xdr:spPr>
        <a:xfrm>
          <a:off x="16370300" y="11977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29697</xdr:rowOff>
    </xdr:from>
    <xdr:to>
      <xdr:col>86</xdr:col>
      <xdr:colOff>25400</xdr:colOff>
      <xdr:row>71</xdr:row>
      <xdr:rowOff>29697</xdr:rowOff>
    </xdr:to>
    <xdr:cxnSp macro="">
      <xdr:nvCxnSpPr>
        <xdr:cNvPr id="609" name="直線コネクタ 608"/>
        <xdr:cNvCxnSpPr/>
      </xdr:nvCxnSpPr>
      <xdr:spPr>
        <a:xfrm>
          <a:off x="16230600" y="12202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74</xdr:row>
      <xdr:rowOff>118920</xdr:rowOff>
    </xdr:from>
    <xdr:to>
      <xdr:col>85</xdr:col>
      <xdr:colOff>127000</xdr:colOff>
      <xdr:row>74</xdr:row>
      <xdr:rowOff>131653</xdr:rowOff>
    </xdr:to>
    <xdr:cxnSp macro="">
      <xdr:nvCxnSpPr>
        <xdr:cNvPr id="610" name="直線コネクタ 609"/>
        <xdr:cNvCxnSpPr/>
      </xdr:nvCxnSpPr>
      <xdr:spPr>
        <a:xfrm flipV="1">
          <a:off x="15481300" y="12806220"/>
          <a:ext cx="838200" cy="12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170471</xdr:rowOff>
    </xdr:from>
    <xdr:ext cx="534377" cy="259045"/>
    <xdr:sp macro="" textlink="">
      <xdr:nvSpPr>
        <xdr:cNvPr id="611" name="公債費平均値テキスト"/>
        <xdr:cNvSpPr txBox="1"/>
      </xdr:nvSpPr>
      <xdr:spPr>
        <a:xfrm>
          <a:off x="16370300" y="130292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20594</xdr:rowOff>
    </xdr:from>
    <xdr:to>
      <xdr:col>85</xdr:col>
      <xdr:colOff>177800</xdr:colOff>
      <xdr:row>76</xdr:row>
      <xdr:rowOff>122194</xdr:rowOff>
    </xdr:to>
    <xdr:sp macro="" textlink="">
      <xdr:nvSpPr>
        <xdr:cNvPr id="612" name="フローチャート: 判断 611"/>
        <xdr:cNvSpPr/>
      </xdr:nvSpPr>
      <xdr:spPr>
        <a:xfrm>
          <a:off x="16268700" y="13050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131653</xdr:rowOff>
    </xdr:from>
    <xdr:to>
      <xdr:col>81</xdr:col>
      <xdr:colOff>50800</xdr:colOff>
      <xdr:row>75</xdr:row>
      <xdr:rowOff>17514</xdr:rowOff>
    </xdr:to>
    <xdr:cxnSp macro="">
      <xdr:nvCxnSpPr>
        <xdr:cNvPr id="613" name="直線コネクタ 612"/>
        <xdr:cNvCxnSpPr/>
      </xdr:nvCxnSpPr>
      <xdr:spPr>
        <a:xfrm flipV="1">
          <a:off x="14592300" y="12818953"/>
          <a:ext cx="889000" cy="57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5896</xdr:rowOff>
    </xdr:from>
    <xdr:to>
      <xdr:col>81</xdr:col>
      <xdr:colOff>101600</xdr:colOff>
      <xdr:row>76</xdr:row>
      <xdr:rowOff>107496</xdr:rowOff>
    </xdr:to>
    <xdr:sp macro="" textlink="">
      <xdr:nvSpPr>
        <xdr:cNvPr id="614" name="フローチャート: 判断 613"/>
        <xdr:cNvSpPr/>
      </xdr:nvSpPr>
      <xdr:spPr>
        <a:xfrm>
          <a:off x="15430500" y="13036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98623</xdr:rowOff>
    </xdr:from>
    <xdr:ext cx="534377" cy="259045"/>
    <xdr:sp macro="" textlink="">
      <xdr:nvSpPr>
        <xdr:cNvPr id="615" name="テキスト ボックス 614"/>
        <xdr:cNvSpPr txBox="1"/>
      </xdr:nvSpPr>
      <xdr:spPr>
        <a:xfrm>
          <a:off x="15214111" y="13128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14473</xdr:rowOff>
    </xdr:from>
    <xdr:to>
      <xdr:col>76</xdr:col>
      <xdr:colOff>114300</xdr:colOff>
      <xdr:row>75</xdr:row>
      <xdr:rowOff>17514</xdr:rowOff>
    </xdr:to>
    <xdr:cxnSp macro="">
      <xdr:nvCxnSpPr>
        <xdr:cNvPr id="616" name="直線コネクタ 615"/>
        <xdr:cNvCxnSpPr/>
      </xdr:nvCxnSpPr>
      <xdr:spPr>
        <a:xfrm>
          <a:off x="13703300" y="12873223"/>
          <a:ext cx="8890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164726</xdr:rowOff>
    </xdr:from>
    <xdr:to>
      <xdr:col>76</xdr:col>
      <xdr:colOff>165100</xdr:colOff>
      <xdr:row>76</xdr:row>
      <xdr:rowOff>94876</xdr:rowOff>
    </xdr:to>
    <xdr:sp macro="" textlink="">
      <xdr:nvSpPr>
        <xdr:cNvPr id="617" name="フローチャート: 判断 616"/>
        <xdr:cNvSpPr/>
      </xdr:nvSpPr>
      <xdr:spPr>
        <a:xfrm>
          <a:off x="14541500" y="13023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86003</xdr:rowOff>
    </xdr:from>
    <xdr:ext cx="534377" cy="259045"/>
    <xdr:sp macro="" textlink="">
      <xdr:nvSpPr>
        <xdr:cNvPr id="618" name="テキスト ボックス 617"/>
        <xdr:cNvSpPr txBox="1"/>
      </xdr:nvSpPr>
      <xdr:spPr>
        <a:xfrm>
          <a:off x="14325111" y="13116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146627</xdr:rowOff>
    </xdr:from>
    <xdr:to>
      <xdr:col>71</xdr:col>
      <xdr:colOff>177800</xdr:colOff>
      <xdr:row>75</xdr:row>
      <xdr:rowOff>14473</xdr:rowOff>
    </xdr:to>
    <xdr:cxnSp macro="">
      <xdr:nvCxnSpPr>
        <xdr:cNvPr id="619" name="直線コネクタ 618"/>
        <xdr:cNvCxnSpPr/>
      </xdr:nvCxnSpPr>
      <xdr:spPr>
        <a:xfrm>
          <a:off x="12814300" y="12833927"/>
          <a:ext cx="889000" cy="39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1118</xdr:rowOff>
    </xdr:from>
    <xdr:to>
      <xdr:col>72</xdr:col>
      <xdr:colOff>38100</xdr:colOff>
      <xdr:row>76</xdr:row>
      <xdr:rowOff>102718</xdr:rowOff>
    </xdr:to>
    <xdr:sp macro="" textlink="">
      <xdr:nvSpPr>
        <xdr:cNvPr id="620" name="フローチャート: 判断 619"/>
        <xdr:cNvSpPr/>
      </xdr:nvSpPr>
      <xdr:spPr>
        <a:xfrm>
          <a:off x="13652500" y="1303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93845</xdr:rowOff>
    </xdr:from>
    <xdr:ext cx="534377" cy="259045"/>
    <xdr:sp macro="" textlink="">
      <xdr:nvSpPr>
        <xdr:cNvPr id="621" name="テキスト ボックス 620"/>
        <xdr:cNvSpPr txBox="1"/>
      </xdr:nvSpPr>
      <xdr:spPr>
        <a:xfrm>
          <a:off x="13436111" y="1312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149822</xdr:rowOff>
    </xdr:from>
    <xdr:to>
      <xdr:col>67</xdr:col>
      <xdr:colOff>101600</xdr:colOff>
      <xdr:row>76</xdr:row>
      <xdr:rowOff>79972</xdr:rowOff>
    </xdr:to>
    <xdr:sp macro="" textlink="">
      <xdr:nvSpPr>
        <xdr:cNvPr id="622" name="フローチャート: 判断 621"/>
        <xdr:cNvSpPr/>
      </xdr:nvSpPr>
      <xdr:spPr>
        <a:xfrm>
          <a:off x="12763500" y="13008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71099</xdr:rowOff>
    </xdr:from>
    <xdr:ext cx="534377" cy="259045"/>
    <xdr:sp macro="" textlink="">
      <xdr:nvSpPr>
        <xdr:cNvPr id="623" name="テキスト ボックス 622"/>
        <xdr:cNvSpPr txBox="1"/>
      </xdr:nvSpPr>
      <xdr:spPr>
        <a:xfrm>
          <a:off x="12547111" y="13101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4" name="テキスト ボックス 62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5" name="テキスト ボックス 62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6" name="テキスト ボックス 62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7" name="テキスト ボックス 62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8" name="テキスト ボックス 62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68120</xdr:rowOff>
    </xdr:from>
    <xdr:to>
      <xdr:col>85</xdr:col>
      <xdr:colOff>177800</xdr:colOff>
      <xdr:row>74</xdr:row>
      <xdr:rowOff>169720</xdr:rowOff>
    </xdr:to>
    <xdr:sp macro="" textlink="">
      <xdr:nvSpPr>
        <xdr:cNvPr id="629" name="楕円 628"/>
        <xdr:cNvSpPr/>
      </xdr:nvSpPr>
      <xdr:spPr>
        <a:xfrm>
          <a:off x="16268700" y="12755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90997</xdr:rowOff>
    </xdr:from>
    <xdr:ext cx="534377" cy="259045"/>
    <xdr:sp macro="" textlink="">
      <xdr:nvSpPr>
        <xdr:cNvPr id="630" name="公債費該当値テキスト"/>
        <xdr:cNvSpPr txBox="1"/>
      </xdr:nvSpPr>
      <xdr:spPr>
        <a:xfrm>
          <a:off x="16370300" y="1260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80853</xdr:rowOff>
    </xdr:from>
    <xdr:to>
      <xdr:col>81</xdr:col>
      <xdr:colOff>101600</xdr:colOff>
      <xdr:row>75</xdr:row>
      <xdr:rowOff>11003</xdr:rowOff>
    </xdr:to>
    <xdr:sp macro="" textlink="">
      <xdr:nvSpPr>
        <xdr:cNvPr id="631" name="楕円 630"/>
        <xdr:cNvSpPr/>
      </xdr:nvSpPr>
      <xdr:spPr>
        <a:xfrm>
          <a:off x="15430500" y="1276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27530</xdr:rowOff>
    </xdr:from>
    <xdr:ext cx="534377" cy="259045"/>
    <xdr:sp macro="" textlink="">
      <xdr:nvSpPr>
        <xdr:cNvPr id="632" name="テキスト ボックス 631"/>
        <xdr:cNvSpPr txBox="1"/>
      </xdr:nvSpPr>
      <xdr:spPr>
        <a:xfrm>
          <a:off x="15214111" y="1254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138164</xdr:rowOff>
    </xdr:from>
    <xdr:to>
      <xdr:col>76</xdr:col>
      <xdr:colOff>165100</xdr:colOff>
      <xdr:row>75</xdr:row>
      <xdr:rowOff>68314</xdr:rowOff>
    </xdr:to>
    <xdr:sp macro="" textlink="">
      <xdr:nvSpPr>
        <xdr:cNvPr id="633" name="楕円 632"/>
        <xdr:cNvSpPr/>
      </xdr:nvSpPr>
      <xdr:spPr>
        <a:xfrm>
          <a:off x="14541500" y="12825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84841</xdr:rowOff>
    </xdr:from>
    <xdr:ext cx="534377" cy="259045"/>
    <xdr:sp macro="" textlink="">
      <xdr:nvSpPr>
        <xdr:cNvPr id="634" name="テキスト ボックス 633"/>
        <xdr:cNvSpPr txBox="1"/>
      </xdr:nvSpPr>
      <xdr:spPr>
        <a:xfrm>
          <a:off x="14325111" y="12600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135123</xdr:rowOff>
    </xdr:from>
    <xdr:to>
      <xdr:col>72</xdr:col>
      <xdr:colOff>38100</xdr:colOff>
      <xdr:row>75</xdr:row>
      <xdr:rowOff>65273</xdr:rowOff>
    </xdr:to>
    <xdr:sp macro="" textlink="">
      <xdr:nvSpPr>
        <xdr:cNvPr id="635" name="楕円 634"/>
        <xdr:cNvSpPr/>
      </xdr:nvSpPr>
      <xdr:spPr>
        <a:xfrm>
          <a:off x="13652500" y="1282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81800</xdr:rowOff>
    </xdr:from>
    <xdr:ext cx="534377" cy="259045"/>
    <xdr:sp macro="" textlink="">
      <xdr:nvSpPr>
        <xdr:cNvPr id="636" name="テキスト ボックス 635"/>
        <xdr:cNvSpPr txBox="1"/>
      </xdr:nvSpPr>
      <xdr:spPr>
        <a:xfrm>
          <a:off x="13436111" y="12597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95827</xdr:rowOff>
    </xdr:from>
    <xdr:to>
      <xdr:col>67</xdr:col>
      <xdr:colOff>101600</xdr:colOff>
      <xdr:row>75</xdr:row>
      <xdr:rowOff>25977</xdr:rowOff>
    </xdr:to>
    <xdr:sp macro="" textlink="">
      <xdr:nvSpPr>
        <xdr:cNvPr id="637" name="楕円 636"/>
        <xdr:cNvSpPr/>
      </xdr:nvSpPr>
      <xdr:spPr>
        <a:xfrm>
          <a:off x="12763500" y="12783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42504</xdr:rowOff>
    </xdr:from>
    <xdr:ext cx="534377" cy="259045"/>
    <xdr:sp macro="" textlink="">
      <xdr:nvSpPr>
        <xdr:cNvPr id="638" name="テキスト ボックス 637"/>
        <xdr:cNvSpPr txBox="1"/>
      </xdr:nvSpPr>
      <xdr:spPr>
        <a:xfrm>
          <a:off x="12547111" y="12558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9" name="正方形/長方形 63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0" name="正方形/長方形 63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1" name="正方形/長方形 64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2" name="正方形/長方形 64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3" name="正方形/長方形 64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4" name="正方形/長方形 64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5" name="正方形/長方形 64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6" name="正方形/長方形 64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7" name="テキスト ボックス 64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8" name="直線コネクタ 64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9" name="直線コネクタ 64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0" name="テキスト ボックス 64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1" name="直線コネクタ 65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35577</xdr:rowOff>
    </xdr:from>
    <xdr:ext cx="467179" cy="259045"/>
    <xdr:sp macro="" textlink="">
      <xdr:nvSpPr>
        <xdr:cNvPr id="652" name="テキスト ボックス 651"/>
        <xdr:cNvSpPr txBox="1"/>
      </xdr:nvSpPr>
      <xdr:spPr>
        <a:xfrm>
          <a:off x="11978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3" name="直線コネクタ 65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54" name="テキスト ボックス 65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5" name="直線コネクタ 65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56" name="テキスト ボックス 65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7" name="直線コネクタ 65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58" name="テキスト ボックス 657"/>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9" name="直線コネクタ 65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0" name="テキスト ボックス 65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1"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126746</xdr:rowOff>
    </xdr:from>
    <xdr:to>
      <xdr:col>85</xdr:col>
      <xdr:colOff>126364</xdr:colOff>
      <xdr:row>99</xdr:row>
      <xdr:rowOff>43078</xdr:rowOff>
    </xdr:to>
    <xdr:cxnSp macro="">
      <xdr:nvCxnSpPr>
        <xdr:cNvPr id="662" name="直線コネクタ 661"/>
        <xdr:cNvCxnSpPr/>
      </xdr:nvCxnSpPr>
      <xdr:spPr>
        <a:xfrm flipV="1">
          <a:off x="16317595" y="15728696"/>
          <a:ext cx="1269" cy="12879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46905</xdr:rowOff>
    </xdr:from>
    <xdr:ext cx="313932" cy="259045"/>
    <xdr:sp macro="" textlink="">
      <xdr:nvSpPr>
        <xdr:cNvPr id="663" name="積立金最小値テキスト"/>
        <xdr:cNvSpPr txBox="1"/>
      </xdr:nvSpPr>
      <xdr:spPr>
        <a:xfrm>
          <a:off x="16370300" y="17020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43078</xdr:rowOff>
    </xdr:from>
    <xdr:to>
      <xdr:col>86</xdr:col>
      <xdr:colOff>25400</xdr:colOff>
      <xdr:row>99</xdr:row>
      <xdr:rowOff>43078</xdr:rowOff>
    </xdr:to>
    <xdr:cxnSp macro="">
      <xdr:nvCxnSpPr>
        <xdr:cNvPr id="664" name="直線コネクタ 663"/>
        <xdr:cNvCxnSpPr/>
      </xdr:nvCxnSpPr>
      <xdr:spPr>
        <a:xfrm>
          <a:off x="16230600" y="1701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73423</xdr:rowOff>
    </xdr:from>
    <xdr:ext cx="534377" cy="259045"/>
    <xdr:sp macro="" textlink="">
      <xdr:nvSpPr>
        <xdr:cNvPr id="665" name="積立金最大値テキスト"/>
        <xdr:cNvSpPr txBox="1"/>
      </xdr:nvSpPr>
      <xdr:spPr>
        <a:xfrm>
          <a:off x="16370300" y="1550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126746</xdr:rowOff>
    </xdr:from>
    <xdr:to>
      <xdr:col>86</xdr:col>
      <xdr:colOff>25400</xdr:colOff>
      <xdr:row>91</xdr:row>
      <xdr:rowOff>126746</xdr:rowOff>
    </xdr:to>
    <xdr:cxnSp macro="">
      <xdr:nvCxnSpPr>
        <xdr:cNvPr id="666" name="直線コネクタ 665"/>
        <xdr:cNvCxnSpPr/>
      </xdr:nvCxnSpPr>
      <xdr:spPr>
        <a:xfrm>
          <a:off x="16230600" y="15728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70358</xdr:rowOff>
    </xdr:from>
    <xdr:to>
      <xdr:col>85</xdr:col>
      <xdr:colOff>127000</xdr:colOff>
      <xdr:row>96</xdr:row>
      <xdr:rowOff>149073</xdr:rowOff>
    </xdr:to>
    <xdr:cxnSp macro="">
      <xdr:nvCxnSpPr>
        <xdr:cNvPr id="667" name="直線コネクタ 666"/>
        <xdr:cNvCxnSpPr/>
      </xdr:nvCxnSpPr>
      <xdr:spPr>
        <a:xfrm flipV="1">
          <a:off x="15481300" y="16529558"/>
          <a:ext cx="838200" cy="7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47744</xdr:rowOff>
    </xdr:from>
    <xdr:ext cx="469744" cy="259045"/>
    <xdr:sp macro="" textlink="">
      <xdr:nvSpPr>
        <xdr:cNvPr id="668" name="積立金平均値テキスト"/>
        <xdr:cNvSpPr txBox="1"/>
      </xdr:nvSpPr>
      <xdr:spPr>
        <a:xfrm>
          <a:off x="16370300" y="1650694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69317</xdr:rowOff>
    </xdr:from>
    <xdr:to>
      <xdr:col>85</xdr:col>
      <xdr:colOff>177800</xdr:colOff>
      <xdr:row>96</xdr:row>
      <xdr:rowOff>170917</xdr:rowOff>
    </xdr:to>
    <xdr:sp macro="" textlink="">
      <xdr:nvSpPr>
        <xdr:cNvPr id="669" name="フローチャート: 判断 668"/>
        <xdr:cNvSpPr/>
      </xdr:nvSpPr>
      <xdr:spPr>
        <a:xfrm>
          <a:off x="16268700" y="16528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149073</xdr:rowOff>
    </xdr:from>
    <xdr:to>
      <xdr:col>81</xdr:col>
      <xdr:colOff>50800</xdr:colOff>
      <xdr:row>97</xdr:row>
      <xdr:rowOff>29972</xdr:rowOff>
    </xdr:to>
    <xdr:cxnSp macro="">
      <xdr:nvCxnSpPr>
        <xdr:cNvPr id="670" name="直線コネクタ 669"/>
        <xdr:cNvCxnSpPr/>
      </xdr:nvCxnSpPr>
      <xdr:spPr>
        <a:xfrm flipV="1">
          <a:off x="14592300" y="16608273"/>
          <a:ext cx="889000" cy="5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35255</xdr:rowOff>
    </xdr:from>
    <xdr:to>
      <xdr:col>81</xdr:col>
      <xdr:colOff>101600</xdr:colOff>
      <xdr:row>97</xdr:row>
      <xdr:rowOff>136855</xdr:rowOff>
    </xdr:to>
    <xdr:sp macro="" textlink="">
      <xdr:nvSpPr>
        <xdr:cNvPr id="671" name="フローチャート: 判断 670"/>
        <xdr:cNvSpPr/>
      </xdr:nvSpPr>
      <xdr:spPr>
        <a:xfrm>
          <a:off x="15430500" y="16665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127982</xdr:rowOff>
    </xdr:from>
    <xdr:ext cx="469744" cy="259045"/>
    <xdr:sp macro="" textlink="">
      <xdr:nvSpPr>
        <xdr:cNvPr id="672" name="テキスト ボックス 671"/>
        <xdr:cNvSpPr txBox="1"/>
      </xdr:nvSpPr>
      <xdr:spPr>
        <a:xfrm>
          <a:off x="15246428" y="16758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29972</xdr:rowOff>
    </xdr:from>
    <xdr:to>
      <xdr:col>76</xdr:col>
      <xdr:colOff>114300</xdr:colOff>
      <xdr:row>97</xdr:row>
      <xdr:rowOff>36373</xdr:rowOff>
    </xdr:to>
    <xdr:cxnSp macro="">
      <xdr:nvCxnSpPr>
        <xdr:cNvPr id="673" name="直線コネクタ 672"/>
        <xdr:cNvCxnSpPr/>
      </xdr:nvCxnSpPr>
      <xdr:spPr>
        <a:xfrm flipV="1">
          <a:off x="13703300" y="1666062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143763</xdr:rowOff>
    </xdr:from>
    <xdr:to>
      <xdr:col>76</xdr:col>
      <xdr:colOff>165100</xdr:colOff>
      <xdr:row>97</xdr:row>
      <xdr:rowOff>73913</xdr:rowOff>
    </xdr:to>
    <xdr:sp macro="" textlink="">
      <xdr:nvSpPr>
        <xdr:cNvPr id="674" name="フローチャート: 判断 673"/>
        <xdr:cNvSpPr/>
      </xdr:nvSpPr>
      <xdr:spPr>
        <a:xfrm>
          <a:off x="14541500" y="16602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90440</xdr:rowOff>
    </xdr:from>
    <xdr:ext cx="469744" cy="259045"/>
    <xdr:sp macro="" textlink="">
      <xdr:nvSpPr>
        <xdr:cNvPr id="675" name="テキスト ボックス 674"/>
        <xdr:cNvSpPr txBox="1"/>
      </xdr:nvSpPr>
      <xdr:spPr>
        <a:xfrm>
          <a:off x="14357428" y="16378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95275</xdr:rowOff>
    </xdr:from>
    <xdr:to>
      <xdr:col>71</xdr:col>
      <xdr:colOff>177800</xdr:colOff>
      <xdr:row>97</xdr:row>
      <xdr:rowOff>36373</xdr:rowOff>
    </xdr:to>
    <xdr:cxnSp macro="">
      <xdr:nvCxnSpPr>
        <xdr:cNvPr id="676" name="直線コネクタ 675"/>
        <xdr:cNvCxnSpPr/>
      </xdr:nvCxnSpPr>
      <xdr:spPr>
        <a:xfrm>
          <a:off x="12814300" y="16554475"/>
          <a:ext cx="889000" cy="112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119151</xdr:rowOff>
    </xdr:from>
    <xdr:to>
      <xdr:col>72</xdr:col>
      <xdr:colOff>38100</xdr:colOff>
      <xdr:row>97</xdr:row>
      <xdr:rowOff>49301</xdr:rowOff>
    </xdr:to>
    <xdr:sp macro="" textlink="">
      <xdr:nvSpPr>
        <xdr:cNvPr id="677" name="フローチャート: 判断 676"/>
        <xdr:cNvSpPr/>
      </xdr:nvSpPr>
      <xdr:spPr>
        <a:xfrm>
          <a:off x="13652500" y="16578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95</xdr:row>
      <xdr:rowOff>65828</xdr:rowOff>
    </xdr:from>
    <xdr:ext cx="469744" cy="259045"/>
    <xdr:sp macro="" textlink="">
      <xdr:nvSpPr>
        <xdr:cNvPr id="678" name="テキスト ボックス 677"/>
        <xdr:cNvSpPr txBox="1"/>
      </xdr:nvSpPr>
      <xdr:spPr>
        <a:xfrm>
          <a:off x="13468428" y="16353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63678</xdr:rowOff>
    </xdr:from>
    <xdr:to>
      <xdr:col>67</xdr:col>
      <xdr:colOff>101600</xdr:colOff>
      <xdr:row>95</xdr:row>
      <xdr:rowOff>165278</xdr:rowOff>
    </xdr:to>
    <xdr:sp macro="" textlink="">
      <xdr:nvSpPr>
        <xdr:cNvPr id="679" name="フローチャート: 判断 678"/>
        <xdr:cNvSpPr/>
      </xdr:nvSpPr>
      <xdr:spPr>
        <a:xfrm>
          <a:off x="12763500" y="1635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94</xdr:row>
      <xdr:rowOff>10355</xdr:rowOff>
    </xdr:from>
    <xdr:ext cx="469744" cy="259045"/>
    <xdr:sp macro="" textlink="">
      <xdr:nvSpPr>
        <xdr:cNvPr id="680" name="テキスト ボックス 679"/>
        <xdr:cNvSpPr txBox="1"/>
      </xdr:nvSpPr>
      <xdr:spPr>
        <a:xfrm>
          <a:off x="12579428" y="1612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1" name="テキスト ボックス 68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2" name="テキスト ボックス 68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3" name="テキスト ボックス 68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4" name="テキスト ボックス 68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5" name="テキスト ボックス 68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19558</xdr:rowOff>
    </xdr:from>
    <xdr:to>
      <xdr:col>85</xdr:col>
      <xdr:colOff>177800</xdr:colOff>
      <xdr:row>96</xdr:row>
      <xdr:rowOff>121158</xdr:rowOff>
    </xdr:to>
    <xdr:sp macro="" textlink="">
      <xdr:nvSpPr>
        <xdr:cNvPr id="686" name="楕円 685"/>
        <xdr:cNvSpPr/>
      </xdr:nvSpPr>
      <xdr:spPr>
        <a:xfrm>
          <a:off x="16268700" y="16478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42435</xdr:rowOff>
    </xdr:from>
    <xdr:ext cx="469744" cy="259045"/>
    <xdr:sp macro="" textlink="">
      <xdr:nvSpPr>
        <xdr:cNvPr id="687" name="積立金該当値テキスト"/>
        <xdr:cNvSpPr txBox="1"/>
      </xdr:nvSpPr>
      <xdr:spPr>
        <a:xfrm>
          <a:off x="16370300" y="16330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98273</xdr:rowOff>
    </xdr:from>
    <xdr:to>
      <xdr:col>81</xdr:col>
      <xdr:colOff>101600</xdr:colOff>
      <xdr:row>97</xdr:row>
      <xdr:rowOff>28423</xdr:rowOff>
    </xdr:to>
    <xdr:sp macro="" textlink="">
      <xdr:nvSpPr>
        <xdr:cNvPr id="688" name="楕円 687"/>
        <xdr:cNvSpPr/>
      </xdr:nvSpPr>
      <xdr:spPr>
        <a:xfrm>
          <a:off x="15430500" y="16557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95</xdr:row>
      <xdr:rowOff>44950</xdr:rowOff>
    </xdr:from>
    <xdr:ext cx="469744" cy="259045"/>
    <xdr:sp macro="" textlink="">
      <xdr:nvSpPr>
        <xdr:cNvPr id="689" name="テキスト ボックス 688"/>
        <xdr:cNvSpPr txBox="1"/>
      </xdr:nvSpPr>
      <xdr:spPr>
        <a:xfrm>
          <a:off x="15246428" y="1633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150622</xdr:rowOff>
    </xdr:from>
    <xdr:to>
      <xdr:col>76</xdr:col>
      <xdr:colOff>165100</xdr:colOff>
      <xdr:row>97</xdr:row>
      <xdr:rowOff>80772</xdr:rowOff>
    </xdr:to>
    <xdr:sp macro="" textlink="">
      <xdr:nvSpPr>
        <xdr:cNvPr id="690" name="楕円 689"/>
        <xdr:cNvSpPr/>
      </xdr:nvSpPr>
      <xdr:spPr>
        <a:xfrm>
          <a:off x="14541500" y="166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71899</xdr:rowOff>
    </xdr:from>
    <xdr:ext cx="469744" cy="259045"/>
    <xdr:sp macro="" textlink="">
      <xdr:nvSpPr>
        <xdr:cNvPr id="691" name="テキスト ボックス 690"/>
        <xdr:cNvSpPr txBox="1"/>
      </xdr:nvSpPr>
      <xdr:spPr>
        <a:xfrm>
          <a:off x="14357428" y="16702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157023</xdr:rowOff>
    </xdr:from>
    <xdr:to>
      <xdr:col>72</xdr:col>
      <xdr:colOff>38100</xdr:colOff>
      <xdr:row>97</xdr:row>
      <xdr:rowOff>87173</xdr:rowOff>
    </xdr:to>
    <xdr:sp macro="" textlink="">
      <xdr:nvSpPr>
        <xdr:cNvPr id="692" name="楕円 691"/>
        <xdr:cNvSpPr/>
      </xdr:nvSpPr>
      <xdr:spPr>
        <a:xfrm>
          <a:off x="13652500" y="16616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78300</xdr:rowOff>
    </xdr:from>
    <xdr:ext cx="469744" cy="259045"/>
    <xdr:sp macro="" textlink="">
      <xdr:nvSpPr>
        <xdr:cNvPr id="693" name="テキスト ボックス 692"/>
        <xdr:cNvSpPr txBox="1"/>
      </xdr:nvSpPr>
      <xdr:spPr>
        <a:xfrm>
          <a:off x="13468428" y="16708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44475</xdr:rowOff>
    </xdr:from>
    <xdr:to>
      <xdr:col>67</xdr:col>
      <xdr:colOff>101600</xdr:colOff>
      <xdr:row>96</xdr:row>
      <xdr:rowOff>146075</xdr:rowOff>
    </xdr:to>
    <xdr:sp macro="" textlink="">
      <xdr:nvSpPr>
        <xdr:cNvPr id="694" name="楕円 693"/>
        <xdr:cNvSpPr/>
      </xdr:nvSpPr>
      <xdr:spPr>
        <a:xfrm>
          <a:off x="12763500" y="16503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96</xdr:row>
      <xdr:rowOff>137202</xdr:rowOff>
    </xdr:from>
    <xdr:ext cx="469744" cy="259045"/>
    <xdr:sp macro="" textlink="">
      <xdr:nvSpPr>
        <xdr:cNvPr id="695" name="テキスト ボックス 694"/>
        <xdr:cNvSpPr txBox="1"/>
      </xdr:nvSpPr>
      <xdr:spPr>
        <a:xfrm>
          <a:off x="12579428" y="16596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6" name="正方形/長方形 69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7" name="正方形/長方形 69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8" name="正方形/長方形 69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9" name="正方形/長方形 69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0" name="正方形/長方形 69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1" name="正方形/長方形 70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2" name="正方形/長方形 70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06" name="直線コネクタ 70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07" name="テキスト ボックス 70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08" name="直線コネクタ 70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09" name="テキスト ボックス 708"/>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0" name="直線コネクタ 70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11" name="テキスト ボックス 710"/>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2" name="直線コネクタ 71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13" name="テキスト ボックス 712"/>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14" name="直線コネクタ 71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15" name="テキスト ボックス 71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6" name="直線コネクタ 71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7" name="テキスト ボックス 71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151321</xdr:rowOff>
    </xdr:from>
    <xdr:to>
      <xdr:col>116</xdr:col>
      <xdr:colOff>62864</xdr:colOff>
      <xdr:row>39</xdr:row>
      <xdr:rowOff>43117</xdr:rowOff>
    </xdr:to>
    <xdr:cxnSp macro="">
      <xdr:nvCxnSpPr>
        <xdr:cNvPr id="719" name="直線コネクタ 718"/>
        <xdr:cNvCxnSpPr/>
      </xdr:nvCxnSpPr>
      <xdr:spPr>
        <a:xfrm flipV="1">
          <a:off x="22159595" y="5294821"/>
          <a:ext cx="1269" cy="1434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46944</xdr:rowOff>
    </xdr:from>
    <xdr:ext cx="249299" cy="259045"/>
    <xdr:sp macro="" textlink="">
      <xdr:nvSpPr>
        <xdr:cNvPr id="720" name="投資及び出資金最小値テキスト"/>
        <xdr:cNvSpPr txBox="1"/>
      </xdr:nvSpPr>
      <xdr:spPr>
        <a:xfrm>
          <a:off x="22212300" y="67334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43117</xdr:rowOff>
    </xdr:from>
    <xdr:to>
      <xdr:col>116</xdr:col>
      <xdr:colOff>152400</xdr:colOff>
      <xdr:row>39</xdr:row>
      <xdr:rowOff>43117</xdr:rowOff>
    </xdr:to>
    <xdr:cxnSp macro="">
      <xdr:nvCxnSpPr>
        <xdr:cNvPr id="721" name="直線コネクタ 720"/>
        <xdr:cNvCxnSpPr/>
      </xdr:nvCxnSpPr>
      <xdr:spPr>
        <a:xfrm>
          <a:off x="22072600" y="6729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97998</xdr:rowOff>
    </xdr:from>
    <xdr:ext cx="469744" cy="259045"/>
    <xdr:sp macro="" textlink="">
      <xdr:nvSpPr>
        <xdr:cNvPr id="722" name="投資及び出資金最大値テキスト"/>
        <xdr:cNvSpPr txBox="1"/>
      </xdr:nvSpPr>
      <xdr:spPr>
        <a:xfrm>
          <a:off x="22212300" y="5070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151321</xdr:rowOff>
    </xdr:from>
    <xdr:to>
      <xdr:col>116</xdr:col>
      <xdr:colOff>152400</xdr:colOff>
      <xdr:row>30</xdr:row>
      <xdr:rowOff>151321</xdr:rowOff>
    </xdr:to>
    <xdr:cxnSp macro="">
      <xdr:nvCxnSpPr>
        <xdr:cNvPr id="723" name="直線コネクタ 722"/>
        <xdr:cNvCxnSpPr/>
      </xdr:nvCxnSpPr>
      <xdr:spPr>
        <a:xfrm>
          <a:off x="22072600" y="5294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150749</xdr:rowOff>
    </xdr:from>
    <xdr:to>
      <xdr:col>116</xdr:col>
      <xdr:colOff>63500</xdr:colOff>
      <xdr:row>37</xdr:row>
      <xdr:rowOff>169418</xdr:rowOff>
    </xdr:to>
    <xdr:cxnSp macro="">
      <xdr:nvCxnSpPr>
        <xdr:cNvPr id="724" name="直線コネクタ 723"/>
        <xdr:cNvCxnSpPr/>
      </xdr:nvCxnSpPr>
      <xdr:spPr>
        <a:xfrm flipV="1">
          <a:off x="21323300" y="6494399"/>
          <a:ext cx="8382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35</xdr:row>
      <xdr:rowOff>106253</xdr:rowOff>
    </xdr:from>
    <xdr:ext cx="469744" cy="259045"/>
    <xdr:sp macro="" textlink="">
      <xdr:nvSpPr>
        <xdr:cNvPr id="725" name="投資及び出資金平均値テキスト"/>
        <xdr:cNvSpPr txBox="1"/>
      </xdr:nvSpPr>
      <xdr:spPr>
        <a:xfrm>
          <a:off x="22212300" y="61070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83376</xdr:rowOff>
    </xdr:from>
    <xdr:to>
      <xdr:col>116</xdr:col>
      <xdr:colOff>114300</xdr:colOff>
      <xdr:row>37</xdr:row>
      <xdr:rowOff>13526</xdr:rowOff>
    </xdr:to>
    <xdr:sp macro="" textlink="">
      <xdr:nvSpPr>
        <xdr:cNvPr id="726" name="フローチャート: 判断 725"/>
        <xdr:cNvSpPr/>
      </xdr:nvSpPr>
      <xdr:spPr>
        <a:xfrm>
          <a:off x="22110700" y="6255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169418</xdr:rowOff>
    </xdr:from>
    <xdr:to>
      <xdr:col>111</xdr:col>
      <xdr:colOff>177800</xdr:colOff>
      <xdr:row>38</xdr:row>
      <xdr:rowOff>28067</xdr:rowOff>
    </xdr:to>
    <xdr:cxnSp macro="">
      <xdr:nvCxnSpPr>
        <xdr:cNvPr id="727" name="直線コネクタ 726"/>
        <xdr:cNvCxnSpPr/>
      </xdr:nvCxnSpPr>
      <xdr:spPr>
        <a:xfrm flipV="1">
          <a:off x="20434300" y="6513068"/>
          <a:ext cx="889000" cy="3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49276</xdr:rowOff>
    </xdr:from>
    <xdr:to>
      <xdr:col>112</xdr:col>
      <xdr:colOff>38100</xdr:colOff>
      <xdr:row>36</xdr:row>
      <xdr:rowOff>150876</xdr:rowOff>
    </xdr:to>
    <xdr:sp macro="" textlink="">
      <xdr:nvSpPr>
        <xdr:cNvPr id="728" name="フローチャート: 判断 727"/>
        <xdr:cNvSpPr/>
      </xdr:nvSpPr>
      <xdr:spPr>
        <a:xfrm>
          <a:off x="21272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167403</xdr:rowOff>
    </xdr:from>
    <xdr:ext cx="469744" cy="259045"/>
    <xdr:sp macro="" textlink="">
      <xdr:nvSpPr>
        <xdr:cNvPr id="729" name="テキスト ボックス 728"/>
        <xdr:cNvSpPr txBox="1"/>
      </xdr:nvSpPr>
      <xdr:spPr>
        <a:xfrm>
          <a:off x="21088428" y="59967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166942</xdr:rowOff>
    </xdr:from>
    <xdr:to>
      <xdr:col>107</xdr:col>
      <xdr:colOff>50800</xdr:colOff>
      <xdr:row>38</xdr:row>
      <xdr:rowOff>28067</xdr:rowOff>
    </xdr:to>
    <xdr:cxnSp macro="">
      <xdr:nvCxnSpPr>
        <xdr:cNvPr id="730" name="直線コネクタ 729"/>
        <xdr:cNvCxnSpPr/>
      </xdr:nvCxnSpPr>
      <xdr:spPr>
        <a:xfrm>
          <a:off x="19545300" y="6510592"/>
          <a:ext cx="889000" cy="32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139573</xdr:rowOff>
    </xdr:from>
    <xdr:to>
      <xdr:col>107</xdr:col>
      <xdr:colOff>101600</xdr:colOff>
      <xdr:row>36</xdr:row>
      <xdr:rowOff>69723</xdr:rowOff>
    </xdr:to>
    <xdr:sp macro="" textlink="">
      <xdr:nvSpPr>
        <xdr:cNvPr id="731" name="フローチャート: 判断 730"/>
        <xdr:cNvSpPr/>
      </xdr:nvSpPr>
      <xdr:spPr>
        <a:xfrm>
          <a:off x="20383500" y="6140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34</xdr:row>
      <xdr:rowOff>86250</xdr:rowOff>
    </xdr:from>
    <xdr:ext cx="469744" cy="259045"/>
    <xdr:sp macro="" textlink="">
      <xdr:nvSpPr>
        <xdr:cNvPr id="732" name="テキスト ボックス 731"/>
        <xdr:cNvSpPr txBox="1"/>
      </xdr:nvSpPr>
      <xdr:spPr>
        <a:xfrm>
          <a:off x="20199428" y="5915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149225</xdr:rowOff>
    </xdr:from>
    <xdr:to>
      <xdr:col>102</xdr:col>
      <xdr:colOff>114300</xdr:colOff>
      <xdr:row>37</xdr:row>
      <xdr:rowOff>166942</xdr:rowOff>
    </xdr:to>
    <xdr:cxnSp macro="">
      <xdr:nvCxnSpPr>
        <xdr:cNvPr id="733" name="直線コネクタ 732"/>
        <xdr:cNvCxnSpPr/>
      </xdr:nvCxnSpPr>
      <xdr:spPr>
        <a:xfrm>
          <a:off x="18656300" y="6492875"/>
          <a:ext cx="889000" cy="17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153098</xdr:rowOff>
    </xdr:from>
    <xdr:to>
      <xdr:col>102</xdr:col>
      <xdr:colOff>165100</xdr:colOff>
      <xdr:row>35</xdr:row>
      <xdr:rowOff>83248</xdr:rowOff>
    </xdr:to>
    <xdr:sp macro="" textlink="">
      <xdr:nvSpPr>
        <xdr:cNvPr id="734" name="フローチャート: 判断 733"/>
        <xdr:cNvSpPr/>
      </xdr:nvSpPr>
      <xdr:spPr>
        <a:xfrm>
          <a:off x="19494500" y="5982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33</xdr:row>
      <xdr:rowOff>99775</xdr:rowOff>
    </xdr:from>
    <xdr:ext cx="469744" cy="259045"/>
    <xdr:sp macro="" textlink="">
      <xdr:nvSpPr>
        <xdr:cNvPr id="735" name="テキスト ボックス 734"/>
        <xdr:cNvSpPr txBox="1"/>
      </xdr:nvSpPr>
      <xdr:spPr>
        <a:xfrm>
          <a:off x="19310428" y="5757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113665</xdr:rowOff>
    </xdr:from>
    <xdr:to>
      <xdr:col>98</xdr:col>
      <xdr:colOff>38100</xdr:colOff>
      <xdr:row>36</xdr:row>
      <xdr:rowOff>43815</xdr:rowOff>
    </xdr:to>
    <xdr:sp macro="" textlink="">
      <xdr:nvSpPr>
        <xdr:cNvPr id="736" name="フローチャート: 判断 735"/>
        <xdr:cNvSpPr/>
      </xdr:nvSpPr>
      <xdr:spPr>
        <a:xfrm>
          <a:off x="18605500" y="611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60342</xdr:rowOff>
    </xdr:from>
    <xdr:ext cx="469744" cy="259045"/>
    <xdr:sp macro="" textlink="">
      <xdr:nvSpPr>
        <xdr:cNvPr id="737" name="テキスト ボックス 736"/>
        <xdr:cNvSpPr txBox="1"/>
      </xdr:nvSpPr>
      <xdr:spPr>
        <a:xfrm>
          <a:off x="18421428" y="5889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8" name="テキスト ボックス 73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9" name="テキスト ボックス 73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0" name="テキスト ボックス 73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1" name="テキスト ボックス 74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2" name="テキスト ボックス 74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99949</xdr:rowOff>
    </xdr:from>
    <xdr:to>
      <xdr:col>116</xdr:col>
      <xdr:colOff>114300</xdr:colOff>
      <xdr:row>38</xdr:row>
      <xdr:rowOff>30099</xdr:rowOff>
    </xdr:to>
    <xdr:sp macro="" textlink="">
      <xdr:nvSpPr>
        <xdr:cNvPr id="743" name="楕円 742"/>
        <xdr:cNvSpPr/>
      </xdr:nvSpPr>
      <xdr:spPr>
        <a:xfrm>
          <a:off x="22110700" y="644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78376</xdr:rowOff>
    </xdr:from>
    <xdr:ext cx="469744" cy="259045"/>
    <xdr:sp macro="" textlink="">
      <xdr:nvSpPr>
        <xdr:cNvPr id="744" name="投資及び出資金該当値テキスト"/>
        <xdr:cNvSpPr txBox="1"/>
      </xdr:nvSpPr>
      <xdr:spPr>
        <a:xfrm>
          <a:off x="22212300" y="6422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118618</xdr:rowOff>
    </xdr:from>
    <xdr:to>
      <xdr:col>112</xdr:col>
      <xdr:colOff>38100</xdr:colOff>
      <xdr:row>38</xdr:row>
      <xdr:rowOff>48768</xdr:rowOff>
    </xdr:to>
    <xdr:sp macro="" textlink="">
      <xdr:nvSpPr>
        <xdr:cNvPr id="745" name="楕円 744"/>
        <xdr:cNvSpPr/>
      </xdr:nvSpPr>
      <xdr:spPr>
        <a:xfrm>
          <a:off x="21272500" y="6462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39895</xdr:rowOff>
    </xdr:from>
    <xdr:ext cx="469744" cy="259045"/>
    <xdr:sp macro="" textlink="">
      <xdr:nvSpPr>
        <xdr:cNvPr id="746" name="テキスト ボックス 745"/>
        <xdr:cNvSpPr txBox="1"/>
      </xdr:nvSpPr>
      <xdr:spPr>
        <a:xfrm>
          <a:off x="21088428" y="65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148717</xdr:rowOff>
    </xdr:from>
    <xdr:to>
      <xdr:col>107</xdr:col>
      <xdr:colOff>101600</xdr:colOff>
      <xdr:row>38</xdr:row>
      <xdr:rowOff>78867</xdr:rowOff>
    </xdr:to>
    <xdr:sp macro="" textlink="">
      <xdr:nvSpPr>
        <xdr:cNvPr id="747" name="楕円 746"/>
        <xdr:cNvSpPr/>
      </xdr:nvSpPr>
      <xdr:spPr>
        <a:xfrm>
          <a:off x="20383500" y="64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69994</xdr:rowOff>
    </xdr:from>
    <xdr:ext cx="378565" cy="259045"/>
    <xdr:sp macro="" textlink="">
      <xdr:nvSpPr>
        <xdr:cNvPr id="748" name="テキスト ボックス 747"/>
        <xdr:cNvSpPr txBox="1"/>
      </xdr:nvSpPr>
      <xdr:spPr>
        <a:xfrm>
          <a:off x="20245017" y="65850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116141</xdr:rowOff>
    </xdr:from>
    <xdr:to>
      <xdr:col>102</xdr:col>
      <xdr:colOff>165100</xdr:colOff>
      <xdr:row>38</xdr:row>
      <xdr:rowOff>46292</xdr:rowOff>
    </xdr:to>
    <xdr:sp macro="" textlink="">
      <xdr:nvSpPr>
        <xdr:cNvPr id="749" name="楕円 748"/>
        <xdr:cNvSpPr/>
      </xdr:nvSpPr>
      <xdr:spPr>
        <a:xfrm>
          <a:off x="19494500" y="645979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37419</xdr:rowOff>
    </xdr:from>
    <xdr:ext cx="469744" cy="259045"/>
    <xdr:sp macro="" textlink="">
      <xdr:nvSpPr>
        <xdr:cNvPr id="750" name="テキスト ボックス 749"/>
        <xdr:cNvSpPr txBox="1"/>
      </xdr:nvSpPr>
      <xdr:spPr>
        <a:xfrm>
          <a:off x="19310428" y="6552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98425</xdr:rowOff>
    </xdr:from>
    <xdr:to>
      <xdr:col>98</xdr:col>
      <xdr:colOff>38100</xdr:colOff>
      <xdr:row>38</xdr:row>
      <xdr:rowOff>28575</xdr:rowOff>
    </xdr:to>
    <xdr:sp macro="" textlink="">
      <xdr:nvSpPr>
        <xdr:cNvPr id="751" name="楕円 750"/>
        <xdr:cNvSpPr/>
      </xdr:nvSpPr>
      <xdr:spPr>
        <a:xfrm>
          <a:off x="18605500" y="6442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19702</xdr:rowOff>
    </xdr:from>
    <xdr:ext cx="469744" cy="259045"/>
    <xdr:sp macro="" textlink="">
      <xdr:nvSpPr>
        <xdr:cNvPr id="752" name="テキスト ボックス 751"/>
        <xdr:cNvSpPr txBox="1"/>
      </xdr:nvSpPr>
      <xdr:spPr>
        <a:xfrm>
          <a:off x="18421428" y="6534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3" name="正方形/長方形 75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4" name="正方形/長方形 75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5" name="正方形/長方形 75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6" name="正方形/長方形 75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7" name="正方形/長方形 75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8" name="正方形/長方形 75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9" name="正方形/長方形 75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63" name="直線コネクタ 76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64" name="テキスト ボックス 76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65" name="直線コネクタ 76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66" name="テキスト ボックス 76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67" name="直線コネクタ 76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68" name="テキスト ボックス 76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69" name="直線コネクタ 76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0" name="テキスト ボックス 76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2" name="テキスト ボックス 77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117389</xdr:rowOff>
    </xdr:from>
    <xdr:to>
      <xdr:col>116</xdr:col>
      <xdr:colOff>62864</xdr:colOff>
      <xdr:row>58</xdr:row>
      <xdr:rowOff>130808</xdr:rowOff>
    </xdr:to>
    <xdr:cxnSp macro="">
      <xdr:nvCxnSpPr>
        <xdr:cNvPr id="774" name="直線コネクタ 773"/>
        <xdr:cNvCxnSpPr/>
      </xdr:nvCxnSpPr>
      <xdr:spPr>
        <a:xfrm flipV="1">
          <a:off x="22159595" y="8689889"/>
          <a:ext cx="1269" cy="1385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134635</xdr:rowOff>
    </xdr:from>
    <xdr:ext cx="378565" cy="259045"/>
    <xdr:sp macro="" textlink="">
      <xdr:nvSpPr>
        <xdr:cNvPr id="775" name="貸付金最小値テキスト"/>
        <xdr:cNvSpPr txBox="1"/>
      </xdr:nvSpPr>
      <xdr:spPr>
        <a:xfrm>
          <a:off x="22212300" y="100787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130808</xdr:rowOff>
    </xdr:from>
    <xdr:to>
      <xdr:col>116</xdr:col>
      <xdr:colOff>152400</xdr:colOff>
      <xdr:row>58</xdr:row>
      <xdr:rowOff>130808</xdr:rowOff>
    </xdr:to>
    <xdr:cxnSp macro="">
      <xdr:nvCxnSpPr>
        <xdr:cNvPr id="776" name="直線コネクタ 775"/>
        <xdr:cNvCxnSpPr/>
      </xdr:nvCxnSpPr>
      <xdr:spPr>
        <a:xfrm>
          <a:off x="22072600" y="10074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64066</xdr:rowOff>
    </xdr:from>
    <xdr:ext cx="534377" cy="259045"/>
    <xdr:sp macro="" textlink="">
      <xdr:nvSpPr>
        <xdr:cNvPr id="777" name="貸付金最大値テキスト"/>
        <xdr:cNvSpPr txBox="1"/>
      </xdr:nvSpPr>
      <xdr:spPr>
        <a:xfrm>
          <a:off x="22212300" y="846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117389</xdr:rowOff>
    </xdr:from>
    <xdr:to>
      <xdr:col>116</xdr:col>
      <xdr:colOff>152400</xdr:colOff>
      <xdr:row>50</xdr:row>
      <xdr:rowOff>117389</xdr:rowOff>
    </xdr:to>
    <xdr:cxnSp macro="">
      <xdr:nvCxnSpPr>
        <xdr:cNvPr id="778" name="直線コネクタ 777"/>
        <xdr:cNvCxnSpPr/>
      </xdr:nvCxnSpPr>
      <xdr:spPr>
        <a:xfrm>
          <a:off x="22072600" y="8689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53</xdr:row>
      <xdr:rowOff>146078</xdr:rowOff>
    </xdr:from>
    <xdr:to>
      <xdr:col>116</xdr:col>
      <xdr:colOff>63500</xdr:colOff>
      <xdr:row>54</xdr:row>
      <xdr:rowOff>100609</xdr:rowOff>
    </xdr:to>
    <xdr:cxnSp macro="">
      <xdr:nvCxnSpPr>
        <xdr:cNvPr id="779" name="直線コネクタ 778"/>
        <xdr:cNvCxnSpPr/>
      </xdr:nvCxnSpPr>
      <xdr:spPr>
        <a:xfrm>
          <a:off x="21323300" y="9232928"/>
          <a:ext cx="838200" cy="12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53291</xdr:rowOff>
    </xdr:from>
    <xdr:ext cx="534377" cy="259045"/>
    <xdr:sp macro="" textlink="">
      <xdr:nvSpPr>
        <xdr:cNvPr id="780" name="貸付金平均値テキスト"/>
        <xdr:cNvSpPr txBox="1"/>
      </xdr:nvSpPr>
      <xdr:spPr>
        <a:xfrm>
          <a:off x="22212300" y="94830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74864</xdr:rowOff>
    </xdr:from>
    <xdr:to>
      <xdr:col>116</xdr:col>
      <xdr:colOff>114300</xdr:colOff>
      <xdr:row>56</xdr:row>
      <xdr:rowOff>5014</xdr:rowOff>
    </xdr:to>
    <xdr:sp macro="" textlink="">
      <xdr:nvSpPr>
        <xdr:cNvPr id="781" name="フローチャート: 判断 780"/>
        <xdr:cNvSpPr/>
      </xdr:nvSpPr>
      <xdr:spPr>
        <a:xfrm>
          <a:off x="22110700" y="950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77498</xdr:rowOff>
    </xdr:from>
    <xdr:to>
      <xdr:col>111</xdr:col>
      <xdr:colOff>177800</xdr:colOff>
      <xdr:row>53</xdr:row>
      <xdr:rowOff>146078</xdr:rowOff>
    </xdr:to>
    <xdr:cxnSp macro="">
      <xdr:nvCxnSpPr>
        <xdr:cNvPr id="782" name="直線コネクタ 781"/>
        <xdr:cNvCxnSpPr/>
      </xdr:nvCxnSpPr>
      <xdr:spPr>
        <a:xfrm>
          <a:off x="20434300" y="91643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45238</xdr:rowOff>
    </xdr:from>
    <xdr:to>
      <xdr:col>112</xdr:col>
      <xdr:colOff>38100</xdr:colOff>
      <xdr:row>55</xdr:row>
      <xdr:rowOff>146838</xdr:rowOff>
    </xdr:to>
    <xdr:sp macro="" textlink="">
      <xdr:nvSpPr>
        <xdr:cNvPr id="783" name="フローチャート: 判断 782"/>
        <xdr:cNvSpPr/>
      </xdr:nvSpPr>
      <xdr:spPr>
        <a:xfrm>
          <a:off x="21272500" y="9474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55</xdr:row>
      <xdr:rowOff>137965</xdr:rowOff>
    </xdr:from>
    <xdr:ext cx="534377" cy="259045"/>
    <xdr:sp macro="" textlink="">
      <xdr:nvSpPr>
        <xdr:cNvPr id="784" name="テキスト ボックス 783"/>
        <xdr:cNvSpPr txBox="1"/>
      </xdr:nvSpPr>
      <xdr:spPr>
        <a:xfrm>
          <a:off x="21056111" y="9567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134031</xdr:rowOff>
    </xdr:from>
    <xdr:to>
      <xdr:col>107</xdr:col>
      <xdr:colOff>50800</xdr:colOff>
      <xdr:row>53</xdr:row>
      <xdr:rowOff>77498</xdr:rowOff>
    </xdr:to>
    <xdr:cxnSp macro="">
      <xdr:nvCxnSpPr>
        <xdr:cNvPr id="785" name="直線コネクタ 784"/>
        <xdr:cNvCxnSpPr/>
      </xdr:nvCxnSpPr>
      <xdr:spPr>
        <a:xfrm>
          <a:off x="19545300" y="8877981"/>
          <a:ext cx="889000" cy="2863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6947</xdr:rowOff>
    </xdr:from>
    <xdr:to>
      <xdr:col>107</xdr:col>
      <xdr:colOff>101600</xdr:colOff>
      <xdr:row>55</xdr:row>
      <xdr:rowOff>108547</xdr:rowOff>
    </xdr:to>
    <xdr:sp macro="" textlink="">
      <xdr:nvSpPr>
        <xdr:cNvPr id="786" name="フローチャート: 判断 785"/>
        <xdr:cNvSpPr/>
      </xdr:nvSpPr>
      <xdr:spPr>
        <a:xfrm>
          <a:off x="20383500" y="9436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99674</xdr:rowOff>
    </xdr:from>
    <xdr:ext cx="534377" cy="259045"/>
    <xdr:sp macro="" textlink="">
      <xdr:nvSpPr>
        <xdr:cNvPr id="787" name="テキスト ボックス 786"/>
        <xdr:cNvSpPr txBox="1"/>
      </xdr:nvSpPr>
      <xdr:spPr>
        <a:xfrm>
          <a:off x="20167111" y="9529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139860</xdr:rowOff>
    </xdr:from>
    <xdr:to>
      <xdr:col>102</xdr:col>
      <xdr:colOff>114300</xdr:colOff>
      <xdr:row>51</xdr:row>
      <xdr:rowOff>134031</xdr:rowOff>
    </xdr:to>
    <xdr:cxnSp macro="">
      <xdr:nvCxnSpPr>
        <xdr:cNvPr id="788" name="直線コネクタ 787"/>
        <xdr:cNvCxnSpPr/>
      </xdr:nvCxnSpPr>
      <xdr:spPr>
        <a:xfrm>
          <a:off x="18656300" y="8712360"/>
          <a:ext cx="889000" cy="16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117635</xdr:rowOff>
    </xdr:from>
    <xdr:to>
      <xdr:col>102</xdr:col>
      <xdr:colOff>165100</xdr:colOff>
      <xdr:row>55</xdr:row>
      <xdr:rowOff>47785</xdr:rowOff>
    </xdr:to>
    <xdr:sp macro="" textlink="">
      <xdr:nvSpPr>
        <xdr:cNvPr id="789" name="フローチャート: 判断 788"/>
        <xdr:cNvSpPr/>
      </xdr:nvSpPr>
      <xdr:spPr>
        <a:xfrm>
          <a:off x="19494500" y="9375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38912</xdr:rowOff>
    </xdr:from>
    <xdr:ext cx="534377" cy="259045"/>
    <xdr:sp macro="" textlink="">
      <xdr:nvSpPr>
        <xdr:cNvPr id="790" name="テキスト ボックス 789"/>
        <xdr:cNvSpPr txBox="1"/>
      </xdr:nvSpPr>
      <xdr:spPr>
        <a:xfrm>
          <a:off x="19278111" y="9468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61262</xdr:rowOff>
    </xdr:from>
    <xdr:to>
      <xdr:col>98</xdr:col>
      <xdr:colOff>38100</xdr:colOff>
      <xdr:row>54</xdr:row>
      <xdr:rowOff>162862</xdr:rowOff>
    </xdr:to>
    <xdr:sp macro="" textlink="">
      <xdr:nvSpPr>
        <xdr:cNvPr id="791" name="フローチャート: 判断 790"/>
        <xdr:cNvSpPr/>
      </xdr:nvSpPr>
      <xdr:spPr>
        <a:xfrm>
          <a:off x="18605500" y="9319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153989</xdr:rowOff>
    </xdr:from>
    <xdr:ext cx="534377" cy="259045"/>
    <xdr:sp macro="" textlink="">
      <xdr:nvSpPr>
        <xdr:cNvPr id="792" name="テキスト ボックス 791"/>
        <xdr:cNvSpPr txBox="1"/>
      </xdr:nvSpPr>
      <xdr:spPr>
        <a:xfrm>
          <a:off x="18389111" y="9412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49809</xdr:rowOff>
    </xdr:from>
    <xdr:to>
      <xdr:col>116</xdr:col>
      <xdr:colOff>114300</xdr:colOff>
      <xdr:row>54</xdr:row>
      <xdr:rowOff>151409</xdr:rowOff>
    </xdr:to>
    <xdr:sp macro="" textlink="">
      <xdr:nvSpPr>
        <xdr:cNvPr id="798" name="楕円 797"/>
        <xdr:cNvSpPr/>
      </xdr:nvSpPr>
      <xdr:spPr>
        <a:xfrm>
          <a:off x="22110700" y="930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72686</xdr:rowOff>
    </xdr:from>
    <xdr:ext cx="534377" cy="259045"/>
    <xdr:sp macro="" textlink="">
      <xdr:nvSpPr>
        <xdr:cNvPr id="799" name="貸付金該当値テキスト"/>
        <xdr:cNvSpPr txBox="1"/>
      </xdr:nvSpPr>
      <xdr:spPr>
        <a:xfrm>
          <a:off x="22212300" y="9159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53</xdr:row>
      <xdr:rowOff>95278</xdr:rowOff>
    </xdr:from>
    <xdr:to>
      <xdr:col>112</xdr:col>
      <xdr:colOff>38100</xdr:colOff>
      <xdr:row>54</xdr:row>
      <xdr:rowOff>25428</xdr:rowOff>
    </xdr:to>
    <xdr:sp macro="" textlink="">
      <xdr:nvSpPr>
        <xdr:cNvPr id="800" name="楕円 799"/>
        <xdr:cNvSpPr/>
      </xdr:nvSpPr>
      <xdr:spPr>
        <a:xfrm>
          <a:off x="21272500" y="918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52</xdr:row>
      <xdr:rowOff>41955</xdr:rowOff>
    </xdr:from>
    <xdr:ext cx="534377" cy="259045"/>
    <xdr:sp macro="" textlink="">
      <xdr:nvSpPr>
        <xdr:cNvPr id="801" name="テキスト ボックス 800"/>
        <xdr:cNvSpPr txBox="1"/>
      </xdr:nvSpPr>
      <xdr:spPr>
        <a:xfrm>
          <a:off x="21056111" y="895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26698</xdr:rowOff>
    </xdr:from>
    <xdr:to>
      <xdr:col>107</xdr:col>
      <xdr:colOff>101600</xdr:colOff>
      <xdr:row>53</xdr:row>
      <xdr:rowOff>128298</xdr:rowOff>
    </xdr:to>
    <xdr:sp macro="" textlink="">
      <xdr:nvSpPr>
        <xdr:cNvPr id="802" name="楕円 801"/>
        <xdr:cNvSpPr/>
      </xdr:nvSpPr>
      <xdr:spPr>
        <a:xfrm>
          <a:off x="20383500" y="9113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144825</xdr:rowOff>
    </xdr:from>
    <xdr:ext cx="534377" cy="259045"/>
    <xdr:sp macro="" textlink="">
      <xdr:nvSpPr>
        <xdr:cNvPr id="803" name="テキスト ボックス 802"/>
        <xdr:cNvSpPr txBox="1"/>
      </xdr:nvSpPr>
      <xdr:spPr>
        <a:xfrm>
          <a:off x="20167111" y="888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83231</xdr:rowOff>
    </xdr:from>
    <xdr:to>
      <xdr:col>102</xdr:col>
      <xdr:colOff>165100</xdr:colOff>
      <xdr:row>52</xdr:row>
      <xdr:rowOff>13381</xdr:rowOff>
    </xdr:to>
    <xdr:sp macro="" textlink="">
      <xdr:nvSpPr>
        <xdr:cNvPr id="804" name="楕円 803"/>
        <xdr:cNvSpPr/>
      </xdr:nvSpPr>
      <xdr:spPr>
        <a:xfrm>
          <a:off x="19494500" y="8827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50</xdr:row>
      <xdr:rowOff>29908</xdr:rowOff>
    </xdr:from>
    <xdr:ext cx="534377" cy="259045"/>
    <xdr:sp macro="" textlink="">
      <xdr:nvSpPr>
        <xdr:cNvPr id="805" name="テキスト ボックス 804"/>
        <xdr:cNvSpPr txBox="1"/>
      </xdr:nvSpPr>
      <xdr:spPr>
        <a:xfrm>
          <a:off x="19278111" y="8602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89060</xdr:rowOff>
    </xdr:from>
    <xdr:to>
      <xdr:col>98</xdr:col>
      <xdr:colOff>38100</xdr:colOff>
      <xdr:row>51</xdr:row>
      <xdr:rowOff>19210</xdr:rowOff>
    </xdr:to>
    <xdr:sp macro="" textlink="">
      <xdr:nvSpPr>
        <xdr:cNvPr id="806" name="楕円 805"/>
        <xdr:cNvSpPr/>
      </xdr:nvSpPr>
      <xdr:spPr>
        <a:xfrm>
          <a:off x="18605500" y="8661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35737</xdr:rowOff>
    </xdr:from>
    <xdr:ext cx="534377" cy="259045"/>
    <xdr:sp macro="" textlink="">
      <xdr:nvSpPr>
        <xdr:cNvPr id="807" name="テキスト ボックス 806"/>
        <xdr:cNvSpPr txBox="1"/>
      </xdr:nvSpPr>
      <xdr:spPr>
        <a:xfrm>
          <a:off x="18389111" y="8436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26" name="テキスト ボックス 825"/>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76</xdr:row>
      <xdr:rowOff>27876</xdr:rowOff>
    </xdr:from>
    <xdr:to>
      <xdr:col>116</xdr:col>
      <xdr:colOff>62864</xdr:colOff>
      <xdr:row>78</xdr:row>
      <xdr:rowOff>132575</xdr:rowOff>
    </xdr:to>
    <xdr:cxnSp macro="">
      <xdr:nvCxnSpPr>
        <xdr:cNvPr id="832" name="直線コネクタ 831"/>
        <xdr:cNvCxnSpPr/>
      </xdr:nvCxnSpPr>
      <xdr:spPr>
        <a:xfrm flipV="1">
          <a:off x="22159595" y="13058076"/>
          <a:ext cx="1269" cy="4475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136402</xdr:rowOff>
    </xdr:from>
    <xdr:ext cx="534377" cy="259045"/>
    <xdr:sp macro="" textlink="">
      <xdr:nvSpPr>
        <xdr:cNvPr id="833" name="繰出金最小値テキスト"/>
        <xdr:cNvSpPr txBox="1"/>
      </xdr:nvSpPr>
      <xdr:spPr>
        <a:xfrm>
          <a:off x="22212300" y="13509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132575</xdr:rowOff>
    </xdr:from>
    <xdr:to>
      <xdr:col>116</xdr:col>
      <xdr:colOff>152400</xdr:colOff>
      <xdr:row>78</xdr:row>
      <xdr:rowOff>132575</xdr:rowOff>
    </xdr:to>
    <xdr:cxnSp macro="">
      <xdr:nvCxnSpPr>
        <xdr:cNvPr id="834" name="直線コネクタ 833"/>
        <xdr:cNvCxnSpPr/>
      </xdr:nvCxnSpPr>
      <xdr:spPr>
        <a:xfrm>
          <a:off x="22072600" y="13505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146004</xdr:rowOff>
    </xdr:from>
    <xdr:ext cx="534377" cy="259045"/>
    <xdr:sp macro="" textlink="">
      <xdr:nvSpPr>
        <xdr:cNvPr id="835" name="繰出金最大値テキスト"/>
        <xdr:cNvSpPr txBox="1"/>
      </xdr:nvSpPr>
      <xdr:spPr>
        <a:xfrm>
          <a:off x="22212300" y="12833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76</xdr:row>
      <xdr:rowOff>27876</xdr:rowOff>
    </xdr:from>
    <xdr:to>
      <xdr:col>116</xdr:col>
      <xdr:colOff>152400</xdr:colOff>
      <xdr:row>76</xdr:row>
      <xdr:rowOff>27876</xdr:rowOff>
    </xdr:to>
    <xdr:cxnSp macro="">
      <xdr:nvCxnSpPr>
        <xdr:cNvPr id="836" name="直線コネクタ 835"/>
        <xdr:cNvCxnSpPr/>
      </xdr:nvCxnSpPr>
      <xdr:spPr>
        <a:xfrm>
          <a:off x="22072600" y="1305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30335</xdr:rowOff>
    </xdr:from>
    <xdr:to>
      <xdr:col>116</xdr:col>
      <xdr:colOff>63500</xdr:colOff>
      <xdr:row>76</xdr:row>
      <xdr:rowOff>62204</xdr:rowOff>
    </xdr:to>
    <xdr:cxnSp macro="">
      <xdr:nvCxnSpPr>
        <xdr:cNvPr id="837" name="直線コネクタ 836"/>
        <xdr:cNvCxnSpPr/>
      </xdr:nvCxnSpPr>
      <xdr:spPr>
        <a:xfrm>
          <a:off x="21323300" y="13060535"/>
          <a:ext cx="838200" cy="3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77</xdr:row>
      <xdr:rowOff>33875</xdr:rowOff>
    </xdr:from>
    <xdr:ext cx="534377" cy="259045"/>
    <xdr:sp macro="" textlink="">
      <xdr:nvSpPr>
        <xdr:cNvPr id="838" name="繰出金平均値テキスト"/>
        <xdr:cNvSpPr txBox="1"/>
      </xdr:nvSpPr>
      <xdr:spPr>
        <a:xfrm>
          <a:off x="22212300" y="132355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55448</xdr:rowOff>
    </xdr:from>
    <xdr:to>
      <xdr:col>116</xdr:col>
      <xdr:colOff>114300</xdr:colOff>
      <xdr:row>77</xdr:row>
      <xdr:rowOff>157048</xdr:rowOff>
    </xdr:to>
    <xdr:sp macro="" textlink="">
      <xdr:nvSpPr>
        <xdr:cNvPr id="839" name="フローチャート: 判断 838"/>
        <xdr:cNvSpPr/>
      </xdr:nvSpPr>
      <xdr:spPr>
        <a:xfrm>
          <a:off x="22110700" y="1325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71</xdr:row>
      <xdr:rowOff>117697</xdr:rowOff>
    </xdr:from>
    <xdr:to>
      <xdr:col>111</xdr:col>
      <xdr:colOff>177800</xdr:colOff>
      <xdr:row>76</xdr:row>
      <xdr:rowOff>30335</xdr:rowOff>
    </xdr:to>
    <xdr:cxnSp macro="">
      <xdr:nvCxnSpPr>
        <xdr:cNvPr id="840" name="直線コネクタ 839"/>
        <xdr:cNvCxnSpPr/>
      </xdr:nvCxnSpPr>
      <xdr:spPr>
        <a:xfrm>
          <a:off x="20434300" y="12290647"/>
          <a:ext cx="889000" cy="769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60516</xdr:rowOff>
    </xdr:from>
    <xdr:to>
      <xdr:col>112</xdr:col>
      <xdr:colOff>38100</xdr:colOff>
      <xdr:row>77</xdr:row>
      <xdr:rowOff>162116</xdr:rowOff>
    </xdr:to>
    <xdr:sp macro="" textlink="">
      <xdr:nvSpPr>
        <xdr:cNvPr id="841" name="フローチャート: 判断 840"/>
        <xdr:cNvSpPr/>
      </xdr:nvSpPr>
      <xdr:spPr>
        <a:xfrm>
          <a:off x="21272500" y="13262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153243</xdr:rowOff>
    </xdr:from>
    <xdr:ext cx="534377" cy="259045"/>
    <xdr:sp macro="" textlink="">
      <xdr:nvSpPr>
        <xdr:cNvPr id="842" name="テキスト ボックス 841"/>
        <xdr:cNvSpPr txBox="1"/>
      </xdr:nvSpPr>
      <xdr:spPr>
        <a:xfrm>
          <a:off x="21056111" y="1335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71</xdr:row>
      <xdr:rowOff>117697</xdr:rowOff>
    </xdr:from>
    <xdr:to>
      <xdr:col>107</xdr:col>
      <xdr:colOff>50800</xdr:colOff>
      <xdr:row>76</xdr:row>
      <xdr:rowOff>100609</xdr:rowOff>
    </xdr:to>
    <xdr:cxnSp macro="">
      <xdr:nvCxnSpPr>
        <xdr:cNvPr id="843" name="直線コネクタ 842"/>
        <xdr:cNvCxnSpPr/>
      </xdr:nvCxnSpPr>
      <xdr:spPr>
        <a:xfrm flipV="1">
          <a:off x="19545300" y="12290647"/>
          <a:ext cx="889000" cy="840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7443</xdr:rowOff>
    </xdr:from>
    <xdr:to>
      <xdr:col>107</xdr:col>
      <xdr:colOff>101600</xdr:colOff>
      <xdr:row>77</xdr:row>
      <xdr:rowOff>109043</xdr:rowOff>
    </xdr:to>
    <xdr:sp macro="" textlink="">
      <xdr:nvSpPr>
        <xdr:cNvPr id="844" name="フローチャート: 判断 843"/>
        <xdr:cNvSpPr/>
      </xdr:nvSpPr>
      <xdr:spPr>
        <a:xfrm>
          <a:off x="20383500" y="1320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100170</xdr:rowOff>
    </xdr:from>
    <xdr:ext cx="534377" cy="259045"/>
    <xdr:sp macro="" textlink="">
      <xdr:nvSpPr>
        <xdr:cNvPr id="845" name="テキスト ボックス 844"/>
        <xdr:cNvSpPr txBox="1"/>
      </xdr:nvSpPr>
      <xdr:spPr>
        <a:xfrm>
          <a:off x="20167111" y="1330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100609</xdr:rowOff>
    </xdr:from>
    <xdr:to>
      <xdr:col>102</xdr:col>
      <xdr:colOff>114300</xdr:colOff>
      <xdr:row>76</xdr:row>
      <xdr:rowOff>129451</xdr:rowOff>
    </xdr:to>
    <xdr:cxnSp macro="">
      <xdr:nvCxnSpPr>
        <xdr:cNvPr id="846" name="直線コネクタ 845"/>
        <xdr:cNvCxnSpPr/>
      </xdr:nvCxnSpPr>
      <xdr:spPr>
        <a:xfrm flipV="1">
          <a:off x="18656300" y="13130809"/>
          <a:ext cx="889000" cy="28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84843</xdr:rowOff>
    </xdr:from>
    <xdr:to>
      <xdr:col>102</xdr:col>
      <xdr:colOff>165100</xdr:colOff>
      <xdr:row>78</xdr:row>
      <xdr:rowOff>14993</xdr:rowOff>
    </xdr:to>
    <xdr:sp macro="" textlink="">
      <xdr:nvSpPr>
        <xdr:cNvPr id="847" name="フローチャート: 判断 846"/>
        <xdr:cNvSpPr/>
      </xdr:nvSpPr>
      <xdr:spPr>
        <a:xfrm>
          <a:off x="19494500" y="1328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6120</xdr:rowOff>
    </xdr:from>
    <xdr:ext cx="534377" cy="259045"/>
    <xdr:sp macro="" textlink="">
      <xdr:nvSpPr>
        <xdr:cNvPr id="848" name="テキスト ボックス 847"/>
        <xdr:cNvSpPr txBox="1"/>
      </xdr:nvSpPr>
      <xdr:spPr>
        <a:xfrm>
          <a:off x="19278111" y="13379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109379</xdr:rowOff>
    </xdr:from>
    <xdr:to>
      <xdr:col>98</xdr:col>
      <xdr:colOff>38100</xdr:colOff>
      <xdr:row>78</xdr:row>
      <xdr:rowOff>39529</xdr:rowOff>
    </xdr:to>
    <xdr:sp macro="" textlink="">
      <xdr:nvSpPr>
        <xdr:cNvPr id="849" name="フローチャート: 判断 848"/>
        <xdr:cNvSpPr/>
      </xdr:nvSpPr>
      <xdr:spPr>
        <a:xfrm>
          <a:off x="18605500" y="1331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30656</xdr:rowOff>
    </xdr:from>
    <xdr:ext cx="534377" cy="259045"/>
    <xdr:sp macro="" textlink="">
      <xdr:nvSpPr>
        <xdr:cNvPr id="850" name="テキスト ボックス 849"/>
        <xdr:cNvSpPr txBox="1"/>
      </xdr:nvSpPr>
      <xdr:spPr>
        <a:xfrm>
          <a:off x="18389111" y="134037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11404</xdr:rowOff>
    </xdr:from>
    <xdr:to>
      <xdr:col>116</xdr:col>
      <xdr:colOff>114300</xdr:colOff>
      <xdr:row>76</xdr:row>
      <xdr:rowOff>113004</xdr:rowOff>
    </xdr:to>
    <xdr:sp macro="" textlink="">
      <xdr:nvSpPr>
        <xdr:cNvPr id="856" name="楕円 855"/>
        <xdr:cNvSpPr/>
      </xdr:nvSpPr>
      <xdr:spPr>
        <a:xfrm>
          <a:off x="22110700" y="13041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101554</xdr:rowOff>
    </xdr:from>
    <xdr:ext cx="534377" cy="259045"/>
    <xdr:sp macro="" textlink="">
      <xdr:nvSpPr>
        <xdr:cNvPr id="857" name="繰出金該当値テキスト"/>
        <xdr:cNvSpPr txBox="1"/>
      </xdr:nvSpPr>
      <xdr:spPr>
        <a:xfrm>
          <a:off x="22212300" y="1296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150985</xdr:rowOff>
    </xdr:from>
    <xdr:to>
      <xdr:col>112</xdr:col>
      <xdr:colOff>38100</xdr:colOff>
      <xdr:row>76</xdr:row>
      <xdr:rowOff>81135</xdr:rowOff>
    </xdr:to>
    <xdr:sp macro="" textlink="">
      <xdr:nvSpPr>
        <xdr:cNvPr id="858" name="楕円 857"/>
        <xdr:cNvSpPr/>
      </xdr:nvSpPr>
      <xdr:spPr>
        <a:xfrm>
          <a:off x="21272500" y="13009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97661</xdr:rowOff>
    </xdr:from>
    <xdr:ext cx="534377" cy="259045"/>
    <xdr:sp macro="" textlink="">
      <xdr:nvSpPr>
        <xdr:cNvPr id="859" name="テキスト ボックス 858"/>
        <xdr:cNvSpPr txBox="1"/>
      </xdr:nvSpPr>
      <xdr:spPr>
        <a:xfrm>
          <a:off x="21056111" y="12784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71</xdr:row>
      <xdr:rowOff>66897</xdr:rowOff>
    </xdr:from>
    <xdr:to>
      <xdr:col>107</xdr:col>
      <xdr:colOff>101600</xdr:colOff>
      <xdr:row>71</xdr:row>
      <xdr:rowOff>168497</xdr:rowOff>
    </xdr:to>
    <xdr:sp macro="" textlink="">
      <xdr:nvSpPr>
        <xdr:cNvPr id="860" name="楕円 859"/>
        <xdr:cNvSpPr/>
      </xdr:nvSpPr>
      <xdr:spPr>
        <a:xfrm>
          <a:off x="20383500" y="1223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70</xdr:row>
      <xdr:rowOff>13574</xdr:rowOff>
    </xdr:from>
    <xdr:ext cx="534377" cy="259045"/>
    <xdr:sp macro="" textlink="">
      <xdr:nvSpPr>
        <xdr:cNvPr id="861" name="テキスト ボックス 860"/>
        <xdr:cNvSpPr txBox="1"/>
      </xdr:nvSpPr>
      <xdr:spPr>
        <a:xfrm>
          <a:off x="20167111" y="1201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49809</xdr:rowOff>
    </xdr:from>
    <xdr:to>
      <xdr:col>102</xdr:col>
      <xdr:colOff>165100</xdr:colOff>
      <xdr:row>76</xdr:row>
      <xdr:rowOff>151409</xdr:rowOff>
    </xdr:to>
    <xdr:sp macro="" textlink="">
      <xdr:nvSpPr>
        <xdr:cNvPr id="862" name="楕円 861"/>
        <xdr:cNvSpPr/>
      </xdr:nvSpPr>
      <xdr:spPr>
        <a:xfrm>
          <a:off x="19494500" y="13080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167936</xdr:rowOff>
    </xdr:from>
    <xdr:ext cx="534377" cy="259045"/>
    <xdr:sp macro="" textlink="">
      <xdr:nvSpPr>
        <xdr:cNvPr id="863" name="テキスト ボックス 862"/>
        <xdr:cNvSpPr txBox="1"/>
      </xdr:nvSpPr>
      <xdr:spPr>
        <a:xfrm>
          <a:off x="19278111" y="12855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78651</xdr:rowOff>
    </xdr:from>
    <xdr:to>
      <xdr:col>98</xdr:col>
      <xdr:colOff>38100</xdr:colOff>
      <xdr:row>77</xdr:row>
      <xdr:rowOff>8801</xdr:rowOff>
    </xdr:to>
    <xdr:sp macro="" textlink="">
      <xdr:nvSpPr>
        <xdr:cNvPr id="864" name="楕円 863"/>
        <xdr:cNvSpPr/>
      </xdr:nvSpPr>
      <xdr:spPr>
        <a:xfrm>
          <a:off x="18605500" y="13108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25328</xdr:rowOff>
    </xdr:from>
    <xdr:ext cx="534377" cy="259045"/>
    <xdr:sp macro="" textlink="">
      <xdr:nvSpPr>
        <xdr:cNvPr id="865" name="テキスト ボックス 864"/>
        <xdr:cNvSpPr txBox="1"/>
      </xdr:nvSpPr>
      <xdr:spPr>
        <a:xfrm>
          <a:off x="18389111" y="128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574,347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41,029</a:t>
          </a:r>
          <a:r>
            <a:rPr kumimoji="1" lang="ja-JP" altLang="en-US" sz="1300">
              <a:latin typeface="ＭＳ Ｐゴシック" panose="020B0600070205080204" pitchFamily="50" charset="-128"/>
              <a:ea typeface="ＭＳ Ｐゴシック" panose="020B0600070205080204" pitchFamily="50" charset="-128"/>
            </a:rPr>
            <a:t>円の増となっています。その主な要因としては、人件費が県費負担教職員の給与負担等の権限移譲に伴う増加等により、前年度</a:t>
          </a:r>
          <a:r>
            <a:rPr kumimoji="1" lang="en-US" altLang="ja-JP" sz="1300">
              <a:latin typeface="ＭＳ Ｐゴシック" panose="020B0600070205080204" pitchFamily="50" charset="-128"/>
              <a:ea typeface="ＭＳ Ｐゴシック" panose="020B0600070205080204" pitchFamily="50" charset="-128"/>
            </a:rPr>
            <a:t>48,661</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115,249</a:t>
          </a:r>
          <a:r>
            <a:rPr kumimoji="1" lang="ja-JP" altLang="en-US" sz="1300">
              <a:latin typeface="ＭＳ Ｐゴシック" panose="020B0600070205080204" pitchFamily="50" charset="-128"/>
              <a:ea typeface="ＭＳ Ｐゴシック" panose="020B0600070205080204" pitchFamily="50" charset="-128"/>
            </a:rPr>
            <a:t>円と大幅に増加しています。</a:t>
          </a:r>
        </a:p>
        <a:p>
          <a:r>
            <a:rPr kumimoji="1" lang="ja-JP" altLang="en-US" sz="1300">
              <a:latin typeface="ＭＳ Ｐゴシック" panose="020B0600070205080204" pitchFamily="50" charset="-128"/>
              <a:ea typeface="ＭＳ Ｐゴシック" panose="020B0600070205080204" pitchFamily="50" charset="-128"/>
            </a:rPr>
            <a:t>　その他の要因としては、普通建設事業費がスタジアム整備事業の皆減（</a:t>
          </a:r>
          <a:r>
            <a:rPr kumimoji="1" lang="en-US" altLang="ja-JP" sz="1300">
              <a:latin typeface="ＭＳ Ｐゴシック" panose="020B0600070205080204" pitchFamily="50" charset="-128"/>
              <a:ea typeface="ＭＳ Ｐゴシック" panose="020B0600070205080204" pitchFamily="50" charset="-128"/>
            </a:rPr>
            <a:t>10,596</a:t>
          </a:r>
          <a:r>
            <a:rPr kumimoji="1" lang="ja-JP" altLang="en-US" sz="1300">
              <a:latin typeface="ＭＳ Ｐゴシック" panose="020B0600070205080204" pitchFamily="50" charset="-128"/>
              <a:ea typeface="ＭＳ Ｐゴシック" panose="020B0600070205080204" pitchFamily="50" charset="-128"/>
            </a:rPr>
            <a:t>円）により前年度</a:t>
          </a:r>
          <a:r>
            <a:rPr kumimoji="1" lang="en-US" altLang="ja-JP" sz="1300">
              <a:latin typeface="ＭＳ Ｐゴシック" panose="020B0600070205080204" pitchFamily="50" charset="-128"/>
              <a:ea typeface="ＭＳ Ｐゴシック" panose="020B0600070205080204" pitchFamily="50" charset="-128"/>
            </a:rPr>
            <a:t>7,878</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70,113</a:t>
          </a:r>
          <a:r>
            <a:rPr kumimoji="1" lang="ja-JP" altLang="en-US" sz="1300">
              <a:latin typeface="ＭＳ Ｐゴシック" panose="020B0600070205080204" pitchFamily="50" charset="-128"/>
              <a:ea typeface="ＭＳ Ｐゴシック" panose="020B0600070205080204" pitchFamily="50" charset="-128"/>
            </a:rPr>
            <a:t>円と減少しています。また、扶助費は</a:t>
          </a:r>
          <a:r>
            <a:rPr kumimoji="1" lang="en-US" altLang="ja-JP" sz="1300">
              <a:latin typeface="ＭＳ Ｐゴシック" panose="020B0600070205080204" pitchFamily="50" charset="-128"/>
              <a:ea typeface="ＭＳ Ｐゴシック" panose="020B0600070205080204" pitchFamily="50" charset="-128"/>
            </a:rPr>
            <a:t>139,638</a:t>
          </a:r>
          <a:r>
            <a:rPr kumimoji="1" lang="ja-JP" altLang="en-US" sz="1300">
              <a:latin typeface="ＭＳ Ｐゴシック" panose="020B0600070205080204" pitchFamily="50" charset="-128"/>
              <a:ea typeface="ＭＳ Ｐゴシック" panose="020B0600070205080204" pitchFamily="50" charset="-128"/>
            </a:rPr>
            <a:t>円で毎年増加傾向にあり、前年度からは</a:t>
          </a:r>
          <a:r>
            <a:rPr kumimoji="1" lang="en-US" altLang="ja-JP" sz="1300">
              <a:latin typeface="ＭＳ Ｐゴシック" panose="020B0600070205080204" pitchFamily="50" charset="-128"/>
              <a:ea typeface="ＭＳ Ｐゴシック" panose="020B0600070205080204" pitchFamily="50" charset="-128"/>
            </a:rPr>
            <a:t>3,979</a:t>
          </a:r>
          <a:r>
            <a:rPr kumimoji="1" lang="ja-JP" altLang="en-US" sz="1300">
              <a:latin typeface="ＭＳ Ｐゴシック" panose="020B0600070205080204" pitchFamily="50" charset="-128"/>
              <a:ea typeface="ＭＳ Ｐゴシック" panose="020B0600070205080204" pitchFamily="50" charset="-128"/>
            </a:rPr>
            <a:t>円増加しています。扶助費の約</a:t>
          </a:r>
          <a:r>
            <a:rPr kumimoji="1" lang="en-US" altLang="ja-JP" sz="1300">
              <a:latin typeface="ＭＳ Ｐゴシック" panose="020B0600070205080204" pitchFamily="50" charset="-128"/>
              <a:ea typeface="ＭＳ Ｐゴシック" panose="020B0600070205080204" pitchFamily="50" charset="-128"/>
            </a:rPr>
            <a:t>33.4</a:t>
          </a:r>
          <a:r>
            <a:rPr kumimoji="1" lang="ja-JP" altLang="en-US" sz="1300">
              <a:latin typeface="ＭＳ Ｐゴシック" panose="020B0600070205080204" pitchFamily="50" charset="-128"/>
              <a:ea typeface="ＭＳ Ｐゴシック" panose="020B0600070205080204" pitchFamily="50" charset="-128"/>
            </a:rPr>
            <a:t>％を占めている生活保護費は前年度から</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46,620</a:t>
          </a:r>
          <a:r>
            <a:rPr kumimoji="1" lang="ja-JP" altLang="en-US" sz="1300">
              <a:latin typeface="ＭＳ Ｐゴシック" panose="020B0600070205080204" pitchFamily="50" charset="-128"/>
              <a:ea typeface="ＭＳ Ｐゴシック" panose="020B0600070205080204" pitchFamily="50" charset="-128"/>
            </a:rPr>
            <a:t>円となっている一方、保育所の運営に係る経費である施設型給付については、</a:t>
          </a:r>
          <a:r>
            <a:rPr kumimoji="1" lang="en-US" altLang="ja-JP" sz="1300">
              <a:latin typeface="ＭＳ Ｐゴシック" panose="020B0600070205080204" pitchFamily="50" charset="-128"/>
              <a:ea typeface="ＭＳ Ｐゴシック" panose="020B0600070205080204" pitchFamily="50" charset="-128"/>
            </a:rPr>
            <a:t>913</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17,232</a:t>
          </a:r>
          <a:r>
            <a:rPr kumimoji="1" lang="ja-JP" altLang="en-US" sz="1300">
              <a:latin typeface="ＭＳ Ｐゴシック" panose="020B0600070205080204" pitchFamily="50" charset="-128"/>
              <a:ea typeface="ＭＳ Ｐゴシック" panose="020B0600070205080204" pitchFamily="50" charset="-128"/>
            </a:rPr>
            <a:t>円となっています。貸付金は、中小企業融資の減（</a:t>
          </a:r>
          <a:r>
            <a:rPr kumimoji="1" lang="en-US" altLang="ja-JP" sz="1300">
              <a:latin typeface="ＭＳ Ｐゴシック" panose="020B0600070205080204" pitchFamily="50" charset="-128"/>
              <a:ea typeface="ＭＳ Ｐゴシック" panose="020B0600070205080204" pitchFamily="50" charset="-128"/>
            </a:rPr>
            <a:t>4,893</a:t>
          </a:r>
          <a:r>
            <a:rPr kumimoji="1" lang="ja-JP" altLang="en-US" sz="1300">
              <a:latin typeface="ＭＳ Ｐゴシック" panose="020B0600070205080204" pitchFamily="50" charset="-128"/>
              <a:ea typeface="ＭＳ Ｐゴシック" panose="020B0600070205080204" pitchFamily="50" charset="-128"/>
            </a:rPr>
            <a:t>円）などにより、前年度から</a:t>
          </a:r>
          <a:r>
            <a:rPr kumimoji="1" lang="en-US" altLang="ja-JP" sz="1300">
              <a:latin typeface="ＭＳ Ｐゴシック" panose="020B0600070205080204" pitchFamily="50" charset="-128"/>
              <a:ea typeface="ＭＳ Ｐゴシック" panose="020B0600070205080204" pitchFamily="50" charset="-128"/>
            </a:rPr>
            <a:t>5,511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31,710</a:t>
          </a:r>
          <a:r>
            <a:rPr kumimoji="1" lang="ja-JP" altLang="en-US" sz="1300">
              <a:latin typeface="ＭＳ Ｐゴシック" panose="020B0600070205080204" pitchFamily="50" charset="-128"/>
              <a:ea typeface="ＭＳ Ｐゴシック" panose="020B0600070205080204" pitchFamily="50" charset="-128"/>
            </a:rPr>
            <a:t>円となっています。</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福岡県北九州市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961,024
948,319
491.95
556,353,158
551,960,914
2,114,145
279,711,958
995,173,275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12.2
175.6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政令市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34290</xdr:rowOff>
    </xdr:from>
    <xdr:to>
      <xdr:col>24</xdr:col>
      <xdr:colOff>62865</xdr:colOff>
      <xdr:row>37</xdr:row>
      <xdr:rowOff>127000</xdr:rowOff>
    </xdr:to>
    <xdr:cxnSp macro="">
      <xdr:nvCxnSpPr>
        <xdr:cNvPr id="56" name="直線コネクタ 55"/>
        <xdr:cNvCxnSpPr/>
      </xdr:nvCxnSpPr>
      <xdr:spPr>
        <a:xfrm flipV="1">
          <a:off x="4633595" y="5349240"/>
          <a:ext cx="1270" cy="11214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130827</xdr:rowOff>
    </xdr:from>
    <xdr:ext cx="378565" cy="259045"/>
    <xdr:sp macro="" textlink="">
      <xdr:nvSpPr>
        <xdr:cNvPr id="57" name="議会費最小値テキスト"/>
        <xdr:cNvSpPr txBox="1"/>
      </xdr:nvSpPr>
      <xdr:spPr>
        <a:xfrm>
          <a:off x="4686300" y="6474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127000</xdr:rowOff>
    </xdr:from>
    <xdr:to>
      <xdr:col>24</xdr:col>
      <xdr:colOff>152400</xdr:colOff>
      <xdr:row>37</xdr:row>
      <xdr:rowOff>127000</xdr:rowOff>
    </xdr:to>
    <xdr:cxnSp macro="">
      <xdr:nvCxnSpPr>
        <xdr:cNvPr id="58" name="直線コネクタ 57"/>
        <xdr:cNvCxnSpPr/>
      </xdr:nvCxnSpPr>
      <xdr:spPr>
        <a:xfrm>
          <a:off x="4546600" y="6470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152417</xdr:rowOff>
    </xdr:from>
    <xdr:ext cx="469744" cy="259045"/>
    <xdr:sp macro="" textlink="">
      <xdr:nvSpPr>
        <xdr:cNvPr id="59" name="議会費最大値テキスト"/>
        <xdr:cNvSpPr txBox="1"/>
      </xdr:nvSpPr>
      <xdr:spPr>
        <a:xfrm>
          <a:off x="4686300" y="5124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34290</xdr:rowOff>
    </xdr:from>
    <xdr:to>
      <xdr:col>24</xdr:col>
      <xdr:colOff>152400</xdr:colOff>
      <xdr:row>31</xdr:row>
      <xdr:rowOff>34290</xdr:rowOff>
    </xdr:to>
    <xdr:cxnSp macro="">
      <xdr:nvCxnSpPr>
        <xdr:cNvPr id="60" name="直線コネクタ 59"/>
        <xdr:cNvCxnSpPr/>
      </xdr:nvCxnSpPr>
      <xdr:spPr>
        <a:xfrm>
          <a:off x="4546600" y="534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113030</xdr:rowOff>
    </xdr:from>
    <xdr:to>
      <xdr:col>24</xdr:col>
      <xdr:colOff>63500</xdr:colOff>
      <xdr:row>31</xdr:row>
      <xdr:rowOff>34290</xdr:rowOff>
    </xdr:to>
    <xdr:cxnSp macro="">
      <xdr:nvCxnSpPr>
        <xdr:cNvPr id="61" name="直線コネクタ 60"/>
        <xdr:cNvCxnSpPr/>
      </xdr:nvCxnSpPr>
      <xdr:spPr>
        <a:xfrm>
          <a:off x="3797300" y="5256530"/>
          <a:ext cx="838200" cy="9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104157</xdr:rowOff>
    </xdr:from>
    <xdr:ext cx="469744" cy="259045"/>
    <xdr:sp macro="" textlink="">
      <xdr:nvSpPr>
        <xdr:cNvPr id="62" name="議会費平均値テキスト"/>
        <xdr:cNvSpPr txBox="1"/>
      </xdr:nvSpPr>
      <xdr:spPr>
        <a:xfrm>
          <a:off x="4686300" y="5933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125730</xdr:rowOff>
    </xdr:from>
    <xdr:to>
      <xdr:col>24</xdr:col>
      <xdr:colOff>114300</xdr:colOff>
      <xdr:row>35</xdr:row>
      <xdr:rowOff>55880</xdr:rowOff>
    </xdr:to>
    <xdr:sp macro="" textlink="">
      <xdr:nvSpPr>
        <xdr:cNvPr id="63" name="フローチャート: 判断 62"/>
        <xdr:cNvSpPr/>
      </xdr:nvSpPr>
      <xdr:spPr>
        <a:xfrm>
          <a:off x="4584700" y="5955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29</xdr:row>
      <xdr:rowOff>158750</xdr:rowOff>
    </xdr:from>
    <xdr:to>
      <xdr:col>19</xdr:col>
      <xdr:colOff>177800</xdr:colOff>
      <xdr:row>30</xdr:row>
      <xdr:rowOff>113030</xdr:rowOff>
    </xdr:to>
    <xdr:cxnSp macro="">
      <xdr:nvCxnSpPr>
        <xdr:cNvPr id="64" name="直線コネクタ 63"/>
        <xdr:cNvCxnSpPr/>
      </xdr:nvCxnSpPr>
      <xdr:spPr>
        <a:xfrm>
          <a:off x="2908300" y="5130800"/>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118110</xdr:rowOff>
    </xdr:from>
    <xdr:to>
      <xdr:col>20</xdr:col>
      <xdr:colOff>38100</xdr:colOff>
      <xdr:row>35</xdr:row>
      <xdr:rowOff>48260</xdr:rowOff>
    </xdr:to>
    <xdr:sp macro="" textlink="">
      <xdr:nvSpPr>
        <xdr:cNvPr id="65" name="フローチャート: 判断 64"/>
        <xdr:cNvSpPr/>
      </xdr:nvSpPr>
      <xdr:spPr>
        <a:xfrm>
          <a:off x="3746500" y="5947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39387</xdr:rowOff>
    </xdr:from>
    <xdr:ext cx="469744" cy="259045"/>
    <xdr:sp macro="" textlink="">
      <xdr:nvSpPr>
        <xdr:cNvPr id="66" name="テキスト ボックス 65"/>
        <xdr:cNvSpPr txBox="1"/>
      </xdr:nvSpPr>
      <xdr:spPr>
        <a:xfrm>
          <a:off x="3562428" y="6040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29</xdr:row>
      <xdr:rowOff>158750</xdr:rowOff>
    </xdr:from>
    <xdr:to>
      <xdr:col>15</xdr:col>
      <xdr:colOff>50800</xdr:colOff>
      <xdr:row>31</xdr:row>
      <xdr:rowOff>17780</xdr:rowOff>
    </xdr:to>
    <xdr:cxnSp macro="">
      <xdr:nvCxnSpPr>
        <xdr:cNvPr id="67" name="直線コネクタ 66"/>
        <xdr:cNvCxnSpPr/>
      </xdr:nvCxnSpPr>
      <xdr:spPr>
        <a:xfrm flipV="1">
          <a:off x="2019300" y="5130800"/>
          <a:ext cx="889000" cy="201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57150</xdr:rowOff>
    </xdr:from>
    <xdr:to>
      <xdr:col>15</xdr:col>
      <xdr:colOff>101600</xdr:colOff>
      <xdr:row>34</xdr:row>
      <xdr:rowOff>158750</xdr:rowOff>
    </xdr:to>
    <xdr:sp macro="" textlink="">
      <xdr:nvSpPr>
        <xdr:cNvPr id="68" name="フローチャート: 判断 67"/>
        <xdr:cNvSpPr/>
      </xdr:nvSpPr>
      <xdr:spPr>
        <a:xfrm>
          <a:off x="2857500" y="5886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149877</xdr:rowOff>
    </xdr:from>
    <xdr:ext cx="469744" cy="259045"/>
    <xdr:sp macro="" textlink="">
      <xdr:nvSpPr>
        <xdr:cNvPr id="69" name="テキスト ボックス 68"/>
        <xdr:cNvSpPr txBox="1"/>
      </xdr:nvSpPr>
      <xdr:spPr>
        <a:xfrm>
          <a:off x="2673428" y="5979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17780</xdr:rowOff>
    </xdr:from>
    <xdr:to>
      <xdr:col>10</xdr:col>
      <xdr:colOff>114300</xdr:colOff>
      <xdr:row>31</xdr:row>
      <xdr:rowOff>71120</xdr:rowOff>
    </xdr:to>
    <xdr:cxnSp macro="">
      <xdr:nvCxnSpPr>
        <xdr:cNvPr id="70" name="直線コネクタ 69"/>
        <xdr:cNvCxnSpPr/>
      </xdr:nvCxnSpPr>
      <xdr:spPr>
        <a:xfrm flipV="1">
          <a:off x="1130300" y="533273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100330</xdr:rowOff>
    </xdr:from>
    <xdr:to>
      <xdr:col>10</xdr:col>
      <xdr:colOff>165100</xdr:colOff>
      <xdr:row>35</xdr:row>
      <xdr:rowOff>30480</xdr:rowOff>
    </xdr:to>
    <xdr:sp macro="" textlink="">
      <xdr:nvSpPr>
        <xdr:cNvPr id="71" name="フローチャート: 判断 70"/>
        <xdr:cNvSpPr/>
      </xdr:nvSpPr>
      <xdr:spPr>
        <a:xfrm>
          <a:off x="1968500" y="592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21607</xdr:rowOff>
    </xdr:from>
    <xdr:ext cx="469744" cy="259045"/>
    <xdr:sp macro="" textlink="">
      <xdr:nvSpPr>
        <xdr:cNvPr id="72" name="テキスト ボックス 71"/>
        <xdr:cNvSpPr txBox="1"/>
      </xdr:nvSpPr>
      <xdr:spPr>
        <a:xfrm>
          <a:off x="1784428" y="6022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121920</xdr:rowOff>
    </xdr:from>
    <xdr:to>
      <xdr:col>6</xdr:col>
      <xdr:colOff>38100</xdr:colOff>
      <xdr:row>35</xdr:row>
      <xdr:rowOff>52070</xdr:rowOff>
    </xdr:to>
    <xdr:sp macro="" textlink="">
      <xdr:nvSpPr>
        <xdr:cNvPr id="73" name="フローチャート: 判断 72"/>
        <xdr:cNvSpPr/>
      </xdr:nvSpPr>
      <xdr:spPr>
        <a:xfrm>
          <a:off x="1079500" y="595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43197</xdr:rowOff>
    </xdr:from>
    <xdr:ext cx="469744" cy="259045"/>
    <xdr:sp macro="" textlink="">
      <xdr:nvSpPr>
        <xdr:cNvPr id="74" name="テキスト ボックス 73"/>
        <xdr:cNvSpPr txBox="1"/>
      </xdr:nvSpPr>
      <xdr:spPr>
        <a:xfrm>
          <a:off x="895428" y="6043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154940</xdr:rowOff>
    </xdr:from>
    <xdr:to>
      <xdr:col>24</xdr:col>
      <xdr:colOff>114300</xdr:colOff>
      <xdr:row>31</xdr:row>
      <xdr:rowOff>85090</xdr:rowOff>
    </xdr:to>
    <xdr:sp macro="" textlink="">
      <xdr:nvSpPr>
        <xdr:cNvPr id="80" name="楕円 79"/>
        <xdr:cNvSpPr/>
      </xdr:nvSpPr>
      <xdr:spPr>
        <a:xfrm>
          <a:off x="4584700" y="529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107967</xdr:rowOff>
    </xdr:from>
    <xdr:ext cx="469744" cy="259045"/>
    <xdr:sp macro="" textlink="">
      <xdr:nvSpPr>
        <xdr:cNvPr id="81" name="議会費該当値テキスト"/>
        <xdr:cNvSpPr txBox="1"/>
      </xdr:nvSpPr>
      <xdr:spPr>
        <a:xfrm>
          <a:off x="4686300" y="525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30</xdr:row>
      <xdr:rowOff>62230</xdr:rowOff>
    </xdr:from>
    <xdr:to>
      <xdr:col>20</xdr:col>
      <xdr:colOff>38100</xdr:colOff>
      <xdr:row>30</xdr:row>
      <xdr:rowOff>163830</xdr:rowOff>
    </xdr:to>
    <xdr:sp macro="" textlink="">
      <xdr:nvSpPr>
        <xdr:cNvPr id="82" name="楕円 81"/>
        <xdr:cNvSpPr/>
      </xdr:nvSpPr>
      <xdr:spPr>
        <a:xfrm>
          <a:off x="3746500" y="5205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8907</xdr:rowOff>
    </xdr:from>
    <xdr:ext cx="469744" cy="259045"/>
    <xdr:sp macro="" textlink="">
      <xdr:nvSpPr>
        <xdr:cNvPr id="83" name="テキスト ボックス 82"/>
        <xdr:cNvSpPr txBox="1"/>
      </xdr:nvSpPr>
      <xdr:spPr>
        <a:xfrm>
          <a:off x="3562428" y="49809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29</xdr:row>
      <xdr:rowOff>107950</xdr:rowOff>
    </xdr:from>
    <xdr:to>
      <xdr:col>15</xdr:col>
      <xdr:colOff>101600</xdr:colOff>
      <xdr:row>30</xdr:row>
      <xdr:rowOff>38100</xdr:rowOff>
    </xdr:to>
    <xdr:sp macro="" textlink="">
      <xdr:nvSpPr>
        <xdr:cNvPr id="84" name="楕円 83"/>
        <xdr:cNvSpPr/>
      </xdr:nvSpPr>
      <xdr:spPr>
        <a:xfrm>
          <a:off x="2857500" y="508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28</xdr:row>
      <xdr:rowOff>54627</xdr:rowOff>
    </xdr:from>
    <xdr:ext cx="469744" cy="259045"/>
    <xdr:sp macro="" textlink="">
      <xdr:nvSpPr>
        <xdr:cNvPr id="85" name="テキスト ボックス 84"/>
        <xdr:cNvSpPr txBox="1"/>
      </xdr:nvSpPr>
      <xdr:spPr>
        <a:xfrm>
          <a:off x="2673428" y="4855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30</xdr:row>
      <xdr:rowOff>138430</xdr:rowOff>
    </xdr:from>
    <xdr:to>
      <xdr:col>10</xdr:col>
      <xdr:colOff>165100</xdr:colOff>
      <xdr:row>31</xdr:row>
      <xdr:rowOff>68580</xdr:rowOff>
    </xdr:to>
    <xdr:sp macro="" textlink="">
      <xdr:nvSpPr>
        <xdr:cNvPr id="86" name="楕円 85"/>
        <xdr:cNvSpPr/>
      </xdr:nvSpPr>
      <xdr:spPr>
        <a:xfrm>
          <a:off x="1968500" y="528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85107</xdr:rowOff>
    </xdr:from>
    <xdr:ext cx="469744" cy="259045"/>
    <xdr:sp macro="" textlink="">
      <xdr:nvSpPr>
        <xdr:cNvPr id="87" name="テキスト ボックス 86"/>
        <xdr:cNvSpPr txBox="1"/>
      </xdr:nvSpPr>
      <xdr:spPr>
        <a:xfrm>
          <a:off x="1784428" y="5057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20320</xdr:rowOff>
    </xdr:from>
    <xdr:to>
      <xdr:col>6</xdr:col>
      <xdr:colOff>38100</xdr:colOff>
      <xdr:row>31</xdr:row>
      <xdr:rowOff>121920</xdr:rowOff>
    </xdr:to>
    <xdr:sp macro="" textlink="">
      <xdr:nvSpPr>
        <xdr:cNvPr id="88" name="楕円 87"/>
        <xdr:cNvSpPr/>
      </xdr:nvSpPr>
      <xdr:spPr>
        <a:xfrm>
          <a:off x="1079500" y="533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138447</xdr:rowOff>
    </xdr:from>
    <xdr:ext cx="469744" cy="259045"/>
    <xdr:sp macro="" textlink="">
      <xdr:nvSpPr>
        <xdr:cNvPr id="89" name="テキスト ボックス 88"/>
        <xdr:cNvSpPr txBox="1"/>
      </xdr:nvSpPr>
      <xdr:spPr>
        <a:xfrm>
          <a:off x="895428" y="5110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113457</xdr:rowOff>
    </xdr:from>
    <xdr:to>
      <xdr:col>24</xdr:col>
      <xdr:colOff>62865</xdr:colOff>
      <xdr:row>58</xdr:row>
      <xdr:rowOff>15067</xdr:rowOff>
    </xdr:to>
    <xdr:cxnSp macro="">
      <xdr:nvCxnSpPr>
        <xdr:cNvPr id="112" name="直線コネクタ 111"/>
        <xdr:cNvCxnSpPr/>
      </xdr:nvCxnSpPr>
      <xdr:spPr>
        <a:xfrm flipV="1">
          <a:off x="4633595" y="9028857"/>
          <a:ext cx="1270" cy="9303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18894</xdr:rowOff>
    </xdr:from>
    <xdr:ext cx="534377" cy="259045"/>
    <xdr:sp macro="" textlink="">
      <xdr:nvSpPr>
        <xdr:cNvPr id="113" name="総務費最小値テキスト"/>
        <xdr:cNvSpPr txBox="1"/>
      </xdr:nvSpPr>
      <xdr:spPr>
        <a:xfrm>
          <a:off x="4686300" y="9962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15067</xdr:rowOff>
    </xdr:from>
    <xdr:to>
      <xdr:col>24</xdr:col>
      <xdr:colOff>152400</xdr:colOff>
      <xdr:row>58</xdr:row>
      <xdr:rowOff>15067</xdr:rowOff>
    </xdr:to>
    <xdr:cxnSp macro="">
      <xdr:nvCxnSpPr>
        <xdr:cNvPr id="114" name="直線コネクタ 113"/>
        <xdr:cNvCxnSpPr/>
      </xdr:nvCxnSpPr>
      <xdr:spPr>
        <a:xfrm>
          <a:off x="4546600" y="9959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60134</xdr:rowOff>
    </xdr:from>
    <xdr:ext cx="534377" cy="259045"/>
    <xdr:sp macro="" textlink="">
      <xdr:nvSpPr>
        <xdr:cNvPr id="115" name="総務費最大値テキスト"/>
        <xdr:cNvSpPr txBox="1"/>
      </xdr:nvSpPr>
      <xdr:spPr>
        <a:xfrm>
          <a:off x="4686300" y="8804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43,074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113457</xdr:rowOff>
    </xdr:from>
    <xdr:to>
      <xdr:col>24</xdr:col>
      <xdr:colOff>152400</xdr:colOff>
      <xdr:row>52</xdr:row>
      <xdr:rowOff>113457</xdr:rowOff>
    </xdr:to>
    <xdr:cxnSp macro="">
      <xdr:nvCxnSpPr>
        <xdr:cNvPr id="116" name="直線コネクタ 115"/>
        <xdr:cNvCxnSpPr/>
      </xdr:nvCxnSpPr>
      <xdr:spPr>
        <a:xfrm>
          <a:off x="4546600" y="9028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119995</xdr:rowOff>
    </xdr:from>
    <xdr:to>
      <xdr:col>24</xdr:col>
      <xdr:colOff>63500</xdr:colOff>
      <xdr:row>54</xdr:row>
      <xdr:rowOff>113731</xdr:rowOff>
    </xdr:to>
    <xdr:cxnSp macro="">
      <xdr:nvCxnSpPr>
        <xdr:cNvPr id="117" name="直線コネクタ 116"/>
        <xdr:cNvCxnSpPr/>
      </xdr:nvCxnSpPr>
      <xdr:spPr>
        <a:xfrm flipV="1">
          <a:off x="3797300" y="9206845"/>
          <a:ext cx="838200" cy="16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68516</xdr:rowOff>
    </xdr:from>
    <xdr:ext cx="534377" cy="259045"/>
    <xdr:sp macro="" textlink="">
      <xdr:nvSpPr>
        <xdr:cNvPr id="118" name="総務費平均値テキスト"/>
        <xdr:cNvSpPr txBox="1"/>
      </xdr:nvSpPr>
      <xdr:spPr>
        <a:xfrm>
          <a:off x="4686300" y="94982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90089</xdr:rowOff>
    </xdr:from>
    <xdr:to>
      <xdr:col>24</xdr:col>
      <xdr:colOff>114300</xdr:colOff>
      <xdr:row>56</xdr:row>
      <xdr:rowOff>20239</xdr:rowOff>
    </xdr:to>
    <xdr:sp macro="" textlink="">
      <xdr:nvSpPr>
        <xdr:cNvPr id="119" name="フローチャート: 判断 118"/>
        <xdr:cNvSpPr/>
      </xdr:nvSpPr>
      <xdr:spPr>
        <a:xfrm>
          <a:off x="4584700" y="9519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80950</xdr:rowOff>
    </xdr:from>
    <xdr:to>
      <xdr:col>19</xdr:col>
      <xdr:colOff>177800</xdr:colOff>
      <xdr:row>54</xdr:row>
      <xdr:rowOff>113731</xdr:rowOff>
    </xdr:to>
    <xdr:cxnSp macro="">
      <xdr:nvCxnSpPr>
        <xdr:cNvPr id="120" name="直線コネクタ 119"/>
        <xdr:cNvCxnSpPr/>
      </xdr:nvCxnSpPr>
      <xdr:spPr>
        <a:xfrm>
          <a:off x="2908300" y="9339250"/>
          <a:ext cx="889000" cy="3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118756</xdr:rowOff>
    </xdr:from>
    <xdr:to>
      <xdr:col>20</xdr:col>
      <xdr:colOff>38100</xdr:colOff>
      <xdr:row>56</xdr:row>
      <xdr:rowOff>48906</xdr:rowOff>
    </xdr:to>
    <xdr:sp macro="" textlink="">
      <xdr:nvSpPr>
        <xdr:cNvPr id="121" name="フローチャート: 判断 120"/>
        <xdr:cNvSpPr/>
      </xdr:nvSpPr>
      <xdr:spPr>
        <a:xfrm>
          <a:off x="3746500" y="954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40033</xdr:rowOff>
    </xdr:from>
    <xdr:ext cx="534377" cy="259045"/>
    <xdr:sp macro="" textlink="">
      <xdr:nvSpPr>
        <xdr:cNvPr id="122" name="テキスト ボックス 121"/>
        <xdr:cNvSpPr txBox="1"/>
      </xdr:nvSpPr>
      <xdr:spPr>
        <a:xfrm>
          <a:off x="3530111" y="9641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80950</xdr:rowOff>
    </xdr:from>
    <xdr:to>
      <xdr:col>15</xdr:col>
      <xdr:colOff>50800</xdr:colOff>
      <xdr:row>54</xdr:row>
      <xdr:rowOff>160594</xdr:rowOff>
    </xdr:to>
    <xdr:cxnSp macro="">
      <xdr:nvCxnSpPr>
        <xdr:cNvPr id="123" name="直線コネクタ 122"/>
        <xdr:cNvCxnSpPr/>
      </xdr:nvCxnSpPr>
      <xdr:spPr>
        <a:xfrm flipV="1">
          <a:off x="2019300" y="9339250"/>
          <a:ext cx="889000" cy="79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21737</xdr:rowOff>
    </xdr:from>
    <xdr:to>
      <xdr:col>15</xdr:col>
      <xdr:colOff>101600</xdr:colOff>
      <xdr:row>55</xdr:row>
      <xdr:rowOff>123337</xdr:rowOff>
    </xdr:to>
    <xdr:sp macro="" textlink="">
      <xdr:nvSpPr>
        <xdr:cNvPr id="124" name="フローチャート: 判断 123"/>
        <xdr:cNvSpPr/>
      </xdr:nvSpPr>
      <xdr:spPr>
        <a:xfrm>
          <a:off x="2857500" y="9451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114464</xdr:rowOff>
    </xdr:from>
    <xdr:ext cx="534377" cy="259045"/>
    <xdr:sp macro="" textlink="">
      <xdr:nvSpPr>
        <xdr:cNvPr id="125" name="テキスト ボックス 124"/>
        <xdr:cNvSpPr txBox="1"/>
      </xdr:nvSpPr>
      <xdr:spPr>
        <a:xfrm>
          <a:off x="2641111" y="9544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59507</xdr:rowOff>
    </xdr:from>
    <xdr:to>
      <xdr:col>10</xdr:col>
      <xdr:colOff>114300</xdr:colOff>
      <xdr:row>54</xdr:row>
      <xdr:rowOff>160594</xdr:rowOff>
    </xdr:to>
    <xdr:cxnSp macro="">
      <xdr:nvCxnSpPr>
        <xdr:cNvPr id="126" name="直線コネクタ 125"/>
        <xdr:cNvCxnSpPr/>
      </xdr:nvCxnSpPr>
      <xdr:spPr>
        <a:xfrm>
          <a:off x="1130300" y="9317807"/>
          <a:ext cx="889000" cy="101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53101</xdr:rowOff>
    </xdr:from>
    <xdr:to>
      <xdr:col>10</xdr:col>
      <xdr:colOff>165100</xdr:colOff>
      <xdr:row>55</xdr:row>
      <xdr:rowOff>154701</xdr:rowOff>
    </xdr:to>
    <xdr:sp macro="" textlink="">
      <xdr:nvSpPr>
        <xdr:cNvPr id="127" name="フローチャート: 判断 126"/>
        <xdr:cNvSpPr/>
      </xdr:nvSpPr>
      <xdr:spPr>
        <a:xfrm>
          <a:off x="1968500" y="9482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145828</xdr:rowOff>
    </xdr:from>
    <xdr:ext cx="534377" cy="259045"/>
    <xdr:sp macro="" textlink="">
      <xdr:nvSpPr>
        <xdr:cNvPr id="128" name="テキスト ボックス 127"/>
        <xdr:cNvSpPr txBox="1"/>
      </xdr:nvSpPr>
      <xdr:spPr>
        <a:xfrm>
          <a:off x="1752111" y="9575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103713</xdr:rowOff>
    </xdr:from>
    <xdr:to>
      <xdr:col>6</xdr:col>
      <xdr:colOff>38100</xdr:colOff>
      <xdr:row>54</xdr:row>
      <xdr:rowOff>33863</xdr:rowOff>
    </xdr:to>
    <xdr:sp macro="" textlink="">
      <xdr:nvSpPr>
        <xdr:cNvPr id="129" name="フローチャート: 判断 128"/>
        <xdr:cNvSpPr/>
      </xdr:nvSpPr>
      <xdr:spPr>
        <a:xfrm>
          <a:off x="1079500" y="919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52</xdr:row>
      <xdr:rowOff>50390</xdr:rowOff>
    </xdr:from>
    <xdr:ext cx="534377" cy="259045"/>
    <xdr:sp macro="" textlink="">
      <xdr:nvSpPr>
        <xdr:cNvPr id="130" name="テキスト ボックス 129"/>
        <xdr:cNvSpPr txBox="1"/>
      </xdr:nvSpPr>
      <xdr:spPr>
        <a:xfrm>
          <a:off x="863111" y="896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69195</xdr:rowOff>
    </xdr:from>
    <xdr:to>
      <xdr:col>24</xdr:col>
      <xdr:colOff>114300</xdr:colOff>
      <xdr:row>53</xdr:row>
      <xdr:rowOff>170795</xdr:rowOff>
    </xdr:to>
    <xdr:sp macro="" textlink="">
      <xdr:nvSpPr>
        <xdr:cNvPr id="136" name="楕円 135"/>
        <xdr:cNvSpPr/>
      </xdr:nvSpPr>
      <xdr:spPr>
        <a:xfrm>
          <a:off x="4584700" y="9156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92072</xdr:rowOff>
    </xdr:from>
    <xdr:ext cx="534377" cy="259045"/>
    <xdr:sp macro="" textlink="">
      <xdr:nvSpPr>
        <xdr:cNvPr id="137" name="総務費該当値テキスト"/>
        <xdr:cNvSpPr txBox="1"/>
      </xdr:nvSpPr>
      <xdr:spPr>
        <a:xfrm>
          <a:off x="4686300" y="900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62931</xdr:rowOff>
    </xdr:from>
    <xdr:to>
      <xdr:col>20</xdr:col>
      <xdr:colOff>38100</xdr:colOff>
      <xdr:row>54</xdr:row>
      <xdr:rowOff>164531</xdr:rowOff>
    </xdr:to>
    <xdr:sp macro="" textlink="">
      <xdr:nvSpPr>
        <xdr:cNvPr id="138" name="楕円 137"/>
        <xdr:cNvSpPr/>
      </xdr:nvSpPr>
      <xdr:spPr>
        <a:xfrm>
          <a:off x="3746500" y="932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53</xdr:row>
      <xdr:rowOff>9608</xdr:rowOff>
    </xdr:from>
    <xdr:ext cx="534377" cy="259045"/>
    <xdr:sp macro="" textlink="">
      <xdr:nvSpPr>
        <xdr:cNvPr id="139" name="テキスト ボックス 138"/>
        <xdr:cNvSpPr txBox="1"/>
      </xdr:nvSpPr>
      <xdr:spPr>
        <a:xfrm>
          <a:off x="3530111" y="909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30150</xdr:rowOff>
    </xdr:from>
    <xdr:to>
      <xdr:col>15</xdr:col>
      <xdr:colOff>101600</xdr:colOff>
      <xdr:row>54</xdr:row>
      <xdr:rowOff>131750</xdr:rowOff>
    </xdr:to>
    <xdr:sp macro="" textlink="">
      <xdr:nvSpPr>
        <xdr:cNvPr id="140" name="楕円 139"/>
        <xdr:cNvSpPr/>
      </xdr:nvSpPr>
      <xdr:spPr>
        <a:xfrm>
          <a:off x="2857500" y="928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148277</xdr:rowOff>
    </xdr:from>
    <xdr:ext cx="534377" cy="259045"/>
    <xdr:sp macro="" textlink="">
      <xdr:nvSpPr>
        <xdr:cNvPr id="141" name="テキスト ボックス 140"/>
        <xdr:cNvSpPr txBox="1"/>
      </xdr:nvSpPr>
      <xdr:spPr>
        <a:xfrm>
          <a:off x="2641111" y="9063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109794</xdr:rowOff>
    </xdr:from>
    <xdr:to>
      <xdr:col>10</xdr:col>
      <xdr:colOff>165100</xdr:colOff>
      <xdr:row>55</xdr:row>
      <xdr:rowOff>39944</xdr:rowOff>
    </xdr:to>
    <xdr:sp macro="" textlink="">
      <xdr:nvSpPr>
        <xdr:cNvPr id="142" name="楕円 141"/>
        <xdr:cNvSpPr/>
      </xdr:nvSpPr>
      <xdr:spPr>
        <a:xfrm>
          <a:off x="1968500" y="9368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56471</xdr:rowOff>
    </xdr:from>
    <xdr:ext cx="534377" cy="259045"/>
    <xdr:sp macro="" textlink="">
      <xdr:nvSpPr>
        <xdr:cNvPr id="143" name="テキスト ボックス 142"/>
        <xdr:cNvSpPr txBox="1"/>
      </xdr:nvSpPr>
      <xdr:spPr>
        <a:xfrm>
          <a:off x="1752111" y="9143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8707</xdr:rowOff>
    </xdr:from>
    <xdr:to>
      <xdr:col>6</xdr:col>
      <xdr:colOff>38100</xdr:colOff>
      <xdr:row>54</xdr:row>
      <xdr:rowOff>110307</xdr:rowOff>
    </xdr:to>
    <xdr:sp macro="" textlink="">
      <xdr:nvSpPr>
        <xdr:cNvPr id="144" name="楕円 143"/>
        <xdr:cNvSpPr/>
      </xdr:nvSpPr>
      <xdr:spPr>
        <a:xfrm>
          <a:off x="1079500" y="9267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101434</xdr:rowOff>
    </xdr:from>
    <xdr:ext cx="534377" cy="259045"/>
    <xdr:sp macro="" textlink="">
      <xdr:nvSpPr>
        <xdr:cNvPr id="145" name="テキスト ボックス 144"/>
        <xdr:cNvSpPr txBox="1"/>
      </xdr:nvSpPr>
      <xdr:spPr>
        <a:xfrm>
          <a:off x="863111" y="935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7" name="直線コネクタ 156"/>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8" name="テキスト ボックス 157"/>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9" name="直線コネクタ 158"/>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0" name="テキスト ボックス 159"/>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1" name="直線コネクタ 160"/>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2" name="テキスト ボックス 161"/>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3" name="直線コネクタ 162"/>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4" name="テキスト ボックス 163"/>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5" name="直線コネクタ 164"/>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6" name="テキスト ボックス 165"/>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7" name="直線コネクタ 166"/>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8" name="テキスト ボックス 167"/>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143390</xdr:rowOff>
    </xdr:from>
    <xdr:to>
      <xdr:col>24</xdr:col>
      <xdr:colOff>62865</xdr:colOff>
      <xdr:row>79</xdr:row>
      <xdr:rowOff>30048</xdr:rowOff>
    </xdr:to>
    <xdr:cxnSp macro="">
      <xdr:nvCxnSpPr>
        <xdr:cNvPr id="172" name="直線コネクタ 171"/>
        <xdr:cNvCxnSpPr/>
      </xdr:nvCxnSpPr>
      <xdr:spPr>
        <a:xfrm flipV="1">
          <a:off x="4633595" y="11973440"/>
          <a:ext cx="1270" cy="1601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33875</xdr:rowOff>
    </xdr:from>
    <xdr:ext cx="599010" cy="259045"/>
    <xdr:sp macro="" textlink="">
      <xdr:nvSpPr>
        <xdr:cNvPr id="173" name="民生費最小値テキスト"/>
        <xdr:cNvSpPr txBox="1"/>
      </xdr:nvSpPr>
      <xdr:spPr>
        <a:xfrm>
          <a:off x="4686300" y="1357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30048</xdr:rowOff>
    </xdr:from>
    <xdr:to>
      <xdr:col>24</xdr:col>
      <xdr:colOff>152400</xdr:colOff>
      <xdr:row>79</xdr:row>
      <xdr:rowOff>30048</xdr:rowOff>
    </xdr:to>
    <xdr:cxnSp macro="">
      <xdr:nvCxnSpPr>
        <xdr:cNvPr id="174" name="直線コネクタ 173"/>
        <xdr:cNvCxnSpPr/>
      </xdr:nvCxnSpPr>
      <xdr:spPr>
        <a:xfrm>
          <a:off x="4546600" y="13574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90067</xdr:rowOff>
    </xdr:from>
    <xdr:ext cx="599010" cy="259045"/>
    <xdr:sp macro="" textlink="">
      <xdr:nvSpPr>
        <xdr:cNvPr id="175" name="民生費最大値テキスト"/>
        <xdr:cNvSpPr txBox="1"/>
      </xdr:nvSpPr>
      <xdr:spPr>
        <a:xfrm>
          <a:off x="4686300" y="117486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273,411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143390</xdr:rowOff>
    </xdr:from>
    <xdr:to>
      <xdr:col>24</xdr:col>
      <xdr:colOff>152400</xdr:colOff>
      <xdr:row>69</xdr:row>
      <xdr:rowOff>143390</xdr:rowOff>
    </xdr:to>
    <xdr:cxnSp macro="">
      <xdr:nvCxnSpPr>
        <xdr:cNvPr id="176" name="直線コネクタ 175"/>
        <xdr:cNvCxnSpPr/>
      </xdr:nvCxnSpPr>
      <xdr:spPr>
        <a:xfrm>
          <a:off x="4546600" y="11973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138677</xdr:rowOff>
    </xdr:from>
    <xdr:to>
      <xdr:col>24</xdr:col>
      <xdr:colOff>63500</xdr:colOff>
      <xdr:row>74</xdr:row>
      <xdr:rowOff>44341</xdr:rowOff>
    </xdr:to>
    <xdr:cxnSp macro="">
      <xdr:nvCxnSpPr>
        <xdr:cNvPr id="177" name="直線コネクタ 176"/>
        <xdr:cNvCxnSpPr/>
      </xdr:nvCxnSpPr>
      <xdr:spPr>
        <a:xfrm flipV="1">
          <a:off x="3797300" y="12654527"/>
          <a:ext cx="8382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146640</xdr:rowOff>
    </xdr:from>
    <xdr:ext cx="599010" cy="259045"/>
    <xdr:sp macro="" textlink="">
      <xdr:nvSpPr>
        <xdr:cNvPr id="178" name="民生費平均値テキスト"/>
        <xdr:cNvSpPr txBox="1"/>
      </xdr:nvSpPr>
      <xdr:spPr>
        <a:xfrm>
          <a:off x="4686300" y="128339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168213</xdr:rowOff>
    </xdr:from>
    <xdr:to>
      <xdr:col>24</xdr:col>
      <xdr:colOff>114300</xdr:colOff>
      <xdr:row>75</xdr:row>
      <xdr:rowOff>98363</xdr:rowOff>
    </xdr:to>
    <xdr:sp macro="" textlink="">
      <xdr:nvSpPr>
        <xdr:cNvPr id="179" name="フローチャート: 判断 178"/>
        <xdr:cNvSpPr/>
      </xdr:nvSpPr>
      <xdr:spPr>
        <a:xfrm>
          <a:off x="4584700" y="12855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44341</xdr:rowOff>
    </xdr:from>
    <xdr:to>
      <xdr:col>19</xdr:col>
      <xdr:colOff>177800</xdr:colOff>
      <xdr:row>74</xdr:row>
      <xdr:rowOff>102798</xdr:rowOff>
    </xdr:to>
    <xdr:cxnSp macro="">
      <xdr:nvCxnSpPr>
        <xdr:cNvPr id="180" name="直線コネクタ 179"/>
        <xdr:cNvCxnSpPr/>
      </xdr:nvCxnSpPr>
      <xdr:spPr>
        <a:xfrm flipV="1">
          <a:off x="2908300" y="12731641"/>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27831</xdr:rowOff>
    </xdr:from>
    <xdr:to>
      <xdr:col>20</xdr:col>
      <xdr:colOff>38100</xdr:colOff>
      <xdr:row>75</xdr:row>
      <xdr:rowOff>129431</xdr:rowOff>
    </xdr:to>
    <xdr:sp macro="" textlink="">
      <xdr:nvSpPr>
        <xdr:cNvPr id="181" name="フローチャート: 判断 180"/>
        <xdr:cNvSpPr/>
      </xdr:nvSpPr>
      <xdr:spPr>
        <a:xfrm>
          <a:off x="3746500" y="12886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120558</xdr:rowOff>
    </xdr:from>
    <xdr:ext cx="599010" cy="259045"/>
    <xdr:sp macro="" textlink="">
      <xdr:nvSpPr>
        <xdr:cNvPr id="182" name="テキスト ボックス 181"/>
        <xdr:cNvSpPr txBox="1"/>
      </xdr:nvSpPr>
      <xdr:spPr>
        <a:xfrm>
          <a:off x="3497795" y="12979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102798</xdr:rowOff>
    </xdr:from>
    <xdr:to>
      <xdr:col>15</xdr:col>
      <xdr:colOff>50800</xdr:colOff>
      <xdr:row>74</xdr:row>
      <xdr:rowOff>149203</xdr:rowOff>
    </xdr:to>
    <xdr:cxnSp macro="">
      <xdr:nvCxnSpPr>
        <xdr:cNvPr id="183" name="直線コネクタ 182"/>
        <xdr:cNvCxnSpPr/>
      </xdr:nvCxnSpPr>
      <xdr:spPr>
        <a:xfrm flipV="1">
          <a:off x="2019300" y="12790098"/>
          <a:ext cx="889000" cy="46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97761</xdr:rowOff>
    </xdr:from>
    <xdr:to>
      <xdr:col>15</xdr:col>
      <xdr:colOff>101600</xdr:colOff>
      <xdr:row>76</xdr:row>
      <xdr:rowOff>27911</xdr:rowOff>
    </xdr:to>
    <xdr:sp macro="" textlink="">
      <xdr:nvSpPr>
        <xdr:cNvPr id="184" name="フローチャート: 判断 183"/>
        <xdr:cNvSpPr/>
      </xdr:nvSpPr>
      <xdr:spPr>
        <a:xfrm>
          <a:off x="2857500" y="12956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19038</xdr:rowOff>
    </xdr:from>
    <xdr:ext cx="599010" cy="259045"/>
    <xdr:sp macro="" textlink="">
      <xdr:nvSpPr>
        <xdr:cNvPr id="185" name="テキスト ボックス 184"/>
        <xdr:cNvSpPr txBox="1"/>
      </xdr:nvSpPr>
      <xdr:spPr>
        <a:xfrm>
          <a:off x="2608795" y="13049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149203</xdr:rowOff>
    </xdr:from>
    <xdr:to>
      <xdr:col>10</xdr:col>
      <xdr:colOff>114300</xdr:colOff>
      <xdr:row>75</xdr:row>
      <xdr:rowOff>86186</xdr:rowOff>
    </xdr:to>
    <xdr:cxnSp macro="">
      <xdr:nvCxnSpPr>
        <xdr:cNvPr id="186" name="直線コネクタ 185"/>
        <xdr:cNvCxnSpPr/>
      </xdr:nvCxnSpPr>
      <xdr:spPr>
        <a:xfrm flipV="1">
          <a:off x="1130300" y="12836503"/>
          <a:ext cx="889000" cy="108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147650</xdr:rowOff>
    </xdr:from>
    <xdr:to>
      <xdr:col>10</xdr:col>
      <xdr:colOff>165100</xdr:colOff>
      <xdr:row>76</xdr:row>
      <xdr:rowOff>77800</xdr:rowOff>
    </xdr:to>
    <xdr:sp macro="" textlink="">
      <xdr:nvSpPr>
        <xdr:cNvPr id="187" name="フローチャート: 判断 186"/>
        <xdr:cNvSpPr/>
      </xdr:nvSpPr>
      <xdr:spPr>
        <a:xfrm>
          <a:off x="1968500" y="130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68927</xdr:rowOff>
    </xdr:from>
    <xdr:ext cx="599010" cy="259045"/>
    <xdr:sp macro="" textlink="">
      <xdr:nvSpPr>
        <xdr:cNvPr id="188" name="テキスト ボックス 187"/>
        <xdr:cNvSpPr txBox="1"/>
      </xdr:nvSpPr>
      <xdr:spPr>
        <a:xfrm>
          <a:off x="1719795" y="1309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74346</xdr:rowOff>
    </xdr:from>
    <xdr:to>
      <xdr:col>6</xdr:col>
      <xdr:colOff>38100</xdr:colOff>
      <xdr:row>77</xdr:row>
      <xdr:rowOff>4496</xdr:rowOff>
    </xdr:to>
    <xdr:sp macro="" textlink="">
      <xdr:nvSpPr>
        <xdr:cNvPr id="189" name="フローチャート: 判断 188"/>
        <xdr:cNvSpPr/>
      </xdr:nvSpPr>
      <xdr:spPr>
        <a:xfrm>
          <a:off x="1079500" y="13104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167073</xdr:rowOff>
    </xdr:from>
    <xdr:ext cx="599010" cy="259045"/>
    <xdr:sp macro="" textlink="">
      <xdr:nvSpPr>
        <xdr:cNvPr id="190" name="テキスト ボックス 189"/>
        <xdr:cNvSpPr txBox="1"/>
      </xdr:nvSpPr>
      <xdr:spPr>
        <a:xfrm>
          <a:off x="830795" y="13197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87877</xdr:rowOff>
    </xdr:from>
    <xdr:to>
      <xdr:col>24</xdr:col>
      <xdr:colOff>114300</xdr:colOff>
      <xdr:row>74</xdr:row>
      <xdr:rowOff>18027</xdr:rowOff>
    </xdr:to>
    <xdr:sp macro="" textlink="">
      <xdr:nvSpPr>
        <xdr:cNvPr id="196" name="楕円 195"/>
        <xdr:cNvSpPr/>
      </xdr:nvSpPr>
      <xdr:spPr>
        <a:xfrm>
          <a:off x="4584700" y="12603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110754</xdr:rowOff>
    </xdr:from>
    <xdr:ext cx="599010" cy="259045"/>
    <xdr:sp macro="" textlink="">
      <xdr:nvSpPr>
        <xdr:cNvPr id="197" name="民生費該当値テキスト"/>
        <xdr:cNvSpPr txBox="1"/>
      </xdr:nvSpPr>
      <xdr:spPr>
        <a:xfrm>
          <a:off x="4686300" y="124551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210,844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73</xdr:row>
      <xdr:rowOff>164991</xdr:rowOff>
    </xdr:from>
    <xdr:to>
      <xdr:col>20</xdr:col>
      <xdr:colOff>38100</xdr:colOff>
      <xdr:row>74</xdr:row>
      <xdr:rowOff>95141</xdr:rowOff>
    </xdr:to>
    <xdr:sp macro="" textlink="">
      <xdr:nvSpPr>
        <xdr:cNvPr id="198" name="楕円 197"/>
        <xdr:cNvSpPr/>
      </xdr:nvSpPr>
      <xdr:spPr>
        <a:xfrm>
          <a:off x="3746500" y="12680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111668</xdr:rowOff>
    </xdr:from>
    <xdr:ext cx="599010" cy="259045"/>
    <xdr:sp macro="" textlink="">
      <xdr:nvSpPr>
        <xdr:cNvPr id="199" name="テキスト ボックス 198"/>
        <xdr:cNvSpPr txBox="1"/>
      </xdr:nvSpPr>
      <xdr:spPr>
        <a:xfrm>
          <a:off x="3497795" y="12456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51998</xdr:rowOff>
    </xdr:from>
    <xdr:to>
      <xdr:col>15</xdr:col>
      <xdr:colOff>101600</xdr:colOff>
      <xdr:row>74</xdr:row>
      <xdr:rowOff>153598</xdr:rowOff>
    </xdr:to>
    <xdr:sp macro="" textlink="">
      <xdr:nvSpPr>
        <xdr:cNvPr id="200" name="楕円 199"/>
        <xdr:cNvSpPr/>
      </xdr:nvSpPr>
      <xdr:spPr>
        <a:xfrm>
          <a:off x="2857500" y="12739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170125</xdr:rowOff>
    </xdr:from>
    <xdr:ext cx="599010" cy="259045"/>
    <xdr:sp macro="" textlink="">
      <xdr:nvSpPr>
        <xdr:cNvPr id="201" name="テキスト ボックス 200"/>
        <xdr:cNvSpPr txBox="1"/>
      </xdr:nvSpPr>
      <xdr:spPr>
        <a:xfrm>
          <a:off x="2608795" y="12514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98403</xdr:rowOff>
    </xdr:from>
    <xdr:to>
      <xdr:col>10</xdr:col>
      <xdr:colOff>165100</xdr:colOff>
      <xdr:row>75</xdr:row>
      <xdr:rowOff>28553</xdr:rowOff>
    </xdr:to>
    <xdr:sp macro="" textlink="">
      <xdr:nvSpPr>
        <xdr:cNvPr id="202" name="楕円 201"/>
        <xdr:cNvSpPr/>
      </xdr:nvSpPr>
      <xdr:spPr>
        <a:xfrm>
          <a:off x="1968500" y="12785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45080</xdr:rowOff>
    </xdr:from>
    <xdr:ext cx="599010" cy="259045"/>
    <xdr:sp macro="" textlink="">
      <xdr:nvSpPr>
        <xdr:cNvPr id="203" name="テキスト ボックス 202"/>
        <xdr:cNvSpPr txBox="1"/>
      </xdr:nvSpPr>
      <xdr:spPr>
        <a:xfrm>
          <a:off x="1719795" y="125609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35386</xdr:rowOff>
    </xdr:from>
    <xdr:to>
      <xdr:col>6</xdr:col>
      <xdr:colOff>38100</xdr:colOff>
      <xdr:row>75</xdr:row>
      <xdr:rowOff>136986</xdr:rowOff>
    </xdr:to>
    <xdr:sp macro="" textlink="">
      <xdr:nvSpPr>
        <xdr:cNvPr id="204" name="楕円 203"/>
        <xdr:cNvSpPr/>
      </xdr:nvSpPr>
      <xdr:spPr>
        <a:xfrm>
          <a:off x="1079500" y="12894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73</xdr:row>
      <xdr:rowOff>153513</xdr:rowOff>
    </xdr:from>
    <xdr:ext cx="599010" cy="259045"/>
    <xdr:sp macro="" textlink="">
      <xdr:nvSpPr>
        <xdr:cNvPr id="205" name="テキスト ボックス 204"/>
        <xdr:cNvSpPr txBox="1"/>
      </xdr:nvSpPr>
      <xdr:spPr>
        <a:xfrm>
          <a:off x="830795" y="12669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6" name="テキスト ボックス 215"/>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7" name="直線コネクタ 216"/>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8" name="テキスト ボックス 217"/>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9" name="直線コネクタ 218"/>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0" name="テキスト ボックス 219"/>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1" name="直線コネクタ 220"/>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2" name="テキスト ボックス 221"/>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3" name="直線コネクタ 222"/>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4" name="テキスト ボックス 223"/>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5" name="直線コネクタ 224"/>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6" name="テキスト ボックス 225"/>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7" name="直線コネクタ 226"/>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8" name="テキスト ボックス 227"/>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0" name="テキスト ボックス 229"/>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60082</xdr:rowOff>
    </xdr:from>
    <xdr:to>
      <xdr:col>24</xdr:col>
      <xdr:colOff>62865</xdr:colOff>
      <xdr:row>98</xdr:row>
      <xdr:rowOff>136663</xdr:rowOff>
    </xdr:to>
    <xdr:cxnSp macro="">
      <xdr:nvCxnSpPr>
        <xdr:cNvPr id="232" name="直線コネクタ 231"/>
        <xdr:cNvCxnSpPr/>
      </xdr:nvCxnSpPr>
      <xdr:spPr>
        <a:xfrm flipV="1">
          <a:off x="4633595" y="15662032"/>
          <a:ext cx="1270" cy="1276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140490</xdr:rowOff>
    </xdr:from>
    <xdr:ext cx="534377" cy="259045"/>
    <xdr:sp macro="" textlink="">
      <xdr:nvSpPr>
        <xdr:cNvPr id="233" name="衛生費最小値テキスト"/>
        <xdr:cNvSpPr txBox="1"/>
      </xdr:nvSpPr>
      <xdr:spPr>
        <a:xfrm>
          <a:off x="4686300" y="16942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136663</xdr:rowOff>
    </xdr:from>
    <xdr:to>
      <xdr:col>24</xdr:col>
      <xdr:colOff>152400</xdr:colOff>
      <xdr:row>98</xdr:row>
      <xdr:rowOff>136663</xdr:rowOff>
    </xdr:to>
    <xdr:cxnSp macro="">
      <xdr:nvCxnSpPr>
        <xdr:cNvPr id="234" name="直線コネクタ 233"/>
        <xdr:cNvCxnSpPr/>
      </xdr:nvCxnSpPr>
      <xdr:spPr>
        <a:xfrm>
          <a:off x="4546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6759</xdr:rowOff>
    </xdr:from>
    <xdr:ext cx="534377" cy="259045"/>
    <xdr:sp macro="" textlink="">
      <xdr:nvSpPr>
        <xdr:cNvPr id="235" name="衛生費最大値テキスト"/>
        <xdr:cNvSpPr txBox="1"/>
      </xdr:nvSpPr>
      <xdr:spPr>
        <a:xfrm>
          <a:off x="4686300" y="15437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63,188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60082</xdr:rowOff>
    </xdr:from>
    <xdr:to>
      <xdr:col>24</xdr:col>
      <xdr:colOff>152400</xdr:colOff>
      <xdr:row>91</xdr:row>
      <xdr:rowOff>60082</xdr:rowOff>
    </xdr:to>
    <xdr:cxnSp macro="">
      <xdr:nvCxnSpPr>
        <xdr:cNvPr id="236" name="直線コネクタ 235"/>
        <xdr:cNvCxnSpPr/>
      </xdr:nvCxnSpPr>
      <xdr:spPr>
        <a:xfrm>
          <a:off x="4546600" y="1566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19391</xdr:rowOff>
    </xdr:from>
    <xdr:to>
      <xdr:col>24</xdr:col>
      <xdr:colOff>63500</xdr:colOff>
      <xdr:row>97</xdr:row>
      <xdr:rowOff>66385</xdr:rowOff>
    </xdr:to>
    <xdr:cxnSp macro="">
      <xdr:nvCxnSpPr>
        <xdr:cNvPr id="237" name="直線コネクタ 236"/>
        <xdr:cNvCxnSpPr/>
      </xdr:nvCxnSpPr>
      <xdr:spPr>
        <a:xfrm>
          <a:off x="3797300" y="16650041"/>
          <a:ext cx="838200" cy="469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140547</xdr:rowOff>
    </xdr:from>
    <xdr:ext cx="534377" cy="259045"/>
    <xdr:sp macro="" textlink="">
      <xdr:nvSpPr>
        <xdr:cNvPr id="238" name="衛生費平均値テキスト"/>
        <xdr:cNvSpPr txBox="1"/>
      </xdr:nvSpPr>
      <xdr:spPr>
        <a:xfrm>
          <a:off x="4686300" y="164282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117670</xdr:rowOff>
    </xdr:from>
    <xdr:to>
      <xdr:col>24</xdr:col>
      <xdr:colOff>114300</xdr:colOff>
      <xdr:row>97</xdr:row>
      <xdr:rowOff>47820</xdr:rowOff>
    </xdr:to>
    <xdr:sp macro="" textlink="">
      <xdr:nvSpPr>
        <xdr:cNvPr id="239" name="フローチャート: 判断 238"/>
        <xdr:cNvSpPr/>
      </xdr:nvSpPr>
      <xdr:spPr>
        <a:xfrm>
          <a:off x="4584700" y="16576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19391</xdr:rowOff>
    </xdr:from>
    <xdr:to>
      <xdr:col>19</xdr:col>
      <xdr:colOff>177800</xdr:colOff>
      <xdr:row>97</xdr:row>
      <xdr:rowOff>53355</xdr:rowOff>
    </xdr:to>
    <xdr:cxnSp macro="">
      <xdr:nvCxnSpPr>
        <xdr:cNvPr id="240" name="直線コネクタ 239"/>
        <xdr:cNvCxnSpPr/>
      </xdr:nvCxnSpPr>
      <xdr:spPr>
        <a:xfrm flipV="1">
          <a:off x="2908300" y="16650041"/>
          <a:ext cx="889000" cy="3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146638</xdr:rowOff>
    </xdr:from>
    <xdr:to>
      <xdr:col>20</xdr:col>
      <xdr:colOff>38100</xdr:colOff>
      <xdr:row>97</xdr:row>
      <xdr:rowOff>76788</xdr:rowOff>
    </xdr:to>
    <xdr:sp macro="" textlink="">
      <xdr:nvSpPr>
        <xdr:cNvPr id="241" name="フローチャート: 判断 240"/>
        <xdr:cNvSpPr/>
      </xdr:nvSpPr>
      <xdr:spPr>
        <a:xfrm>
          <a:off x="3746500" y="16605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67915</xdr:rowOff>
    </xdr:from>
    <xdr:ext cx="534377" cy="259045"/>
    <xdr:sp macro="" textlink="">
      <xdr:nvSpPr>
        <xdr:cNvPr id="242" name="テキスト ボックス 241"/>
        <xdr:cNvSpPr txBox="1"/>
      </xdr:nvSpPr>
      <xdr:spPr>
        <a:xfrm>
          <a:off x="3530111" y="16698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38822</xdr:rowOff>
    </xdr:from>
    <xdr:to>
      <xdr:col>15</xdr:col>
      <xdr:colOff>50800</xdr:colOff>
      <xdr:row>97</xdr:row>
      <xdr:rowOff>53355</xdr:rowOff>
    </xdr:to>
    <xdr:cxnSp macro="">
      <xdr:nvCxnSpPr>
        <xdr:cNvPr id="243" name="直線コネクタ 242"/>
        <xdr:cNvCxnSpPr/>
      </xdr:nvCxnSpPr>
      <xdr:spPr>
        <a:xfrm>
          <a:off x="2019300" y="16669472"/>
          <a:ext cx="889000" cy="14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151732</xdr:rowOff>
    </xdr:from>
    <xdr:to>
      <xdr:col>15</xdr:col>
      <xdr:colOff>101600</xdr:colOff>
      <xdr:row>97</xdr:row>
      <xdr:rowOff>81882</xdr:rowOff>
    </xdr:to>
    <xdr:sp macro="" textlink="">
      <xdr:nvSpPr>
        <xdr:cNvPr id="244" name="フローチャート: 判断 243"/>
        <xdr:cNvSpPr/>
      </xdr:nvSpPr>
      <xdr:spPr>
        <a:xfrm>
          <a:off x="2857500" y="16610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98409</xdr:rowOff>
    </xdr:from>
    <xdr:ext cx="534377" cy="259045"/>
    <xdr:sp macro="" textlink="">
      <xdr:nvSpPr>
        <xdr:cNvPr id="245" name="テキスト ボックス 244"/>
        <xdr:cNvSpPr txBox="1"/>
      </xdr:nvSpPr>
      <xdr:spPr>
        <a:xfrm>
          <a:off x="2641111" y="16386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36406</xdr:rowOff>
    </xdr:from>
    <xdr:to>
      <xdr:col>10</xdr:col>
      <xdr:colOff>114300</xdr:colOff>
      <xdr:row>97</xdr:row>
      <xdr:rowOff>38822</xdr:rowOff>
    </xdr:to>
    <xdr:cxnSp macro="">
      <xdr:nvCxnSpPr>
        <xdr:cNvPr id="246" name="直線コネクタ 245"/>
        <xdr:cNvCxnSpPr/>
      </xdr:nvCxnSpPr>
      <xdr:spPr>
        <a:xfrm>
          <a:off x="1130300" y="16667056"/>
          <a:ext cx="889000" cy="24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123811</xdr:rowOff>
    </xdr:from>
    <xdr:to>
      <xdr:col>10</xdr:col>
      <xdr:colOff>165100</xdr:colOff>
      <xdr:row>97</xdr:row>
      <xdr:rowOff>53961</xdr:rowOff>
    </xdr:to>
    <xdr:sp macro="" textlink="">
      <xdr:nvSpPr>
        <xdr:cNvPr id="247" name="フローチャート: 判断 246"/>
        <xdr:cNvSpPr/>
      </xdr:nvSpPr>
      <xdr:spPr>
        <a:xfrm>
          <a:off x="1968500" y="1658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70488</xdr:rowOff>
    </xdr:from>
    <xdr:ext cx="534377" cy="259045"/>
    <xdr:sp macro="" textlink="">
      <xdr:nvSpPr>
        <xdr:cNvPr id="248" name="テキスト ボックス 247"/>
        <xdr:cNvSpPr txBox="1"/>
      </xdr:nvSpPr>
      <xdr:spPr>
        <a:xfrm>
          <a:off x="1752111" y="16358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12483</xdr:rowOff>
    </xdr:from>
    <xdr:to>
      <xdr:col>6</xdr:col>
      <xdr:colOff>38100</xdr:colOff>
      <xdr:row>97</xdr:row>
      <xdr:rowOff>114083</xdr:rowOff>
    </xdr:to>
    <xdr:sp macro="" textlink="">
      <xdr:nvSpPr>
        <xdr:cNvPr id="249" name="フローチャート: 判断 248"/>
        <xdr:cNvSpPr/>
      </xdr:nvSpPr>
      <xdr:spPr>
        <a:xfrm>
          <a:off x="1079500" y="16643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105210</xdr:rowOff>
    </xdr:from>
    <xdr:ext cx="534377" cy="259045"/>
    <xdr:sp macro="" textlink="">
      <xdr:nvSpPr>
        <xdr:cNvPr id="250" name="テキスト ボックス 249"/>
        <xdr:cNvSpPr txBox="1"/>
      </xdr:nvSpPr>
      <xdr:spPr>
        <a:xfrm>
          <a:off x="863111" y="16735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15585</xdr:rowOff>
    </xdr:from>
    <xdr:to>
      <xdr:col>24</xdr:col>
      <xdr:colOff>114300</xdr:colOff>
      <xdr:row>97</xdr:row>
      <xdr:rowOff>117185</xdr:rowOff>
    </xdr:to>
    <xdr:sp macro="" textlink="">
      <xdr:nvSpPr>
        <xdr:cNvPr id="256" name="楕円 255"/>
        <xdr:cNvSpPr/>
      </xdr:nvSpPr>
      <xdr:spPr>
        <a:xfrm>
          <a:off x="4584700" y="1664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165462</xdr:rowOff>
    </xdr:from>
    <xdr:ext cx="534377" cy="259045"/>
    <xdr:sp macro="" textlink="">
      <xdr:nvSpPr>
        <xdr:cNvPr id="257" name="衛生費該当値テキスト"/>
        <xdr:cNvSpPr txBox="1"/>
      </xdr:nvSpPr>
      <xdr:spPr>
        <a:xfrm>
          <a:off x="4686300" y="16624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140041</xdr:rowOff>
    </xdr:from>
    <xdr:to>
      <xdr:col>20</xdr:col>
      <xdr:colOff>38100</xdr:colOff>
      <xdr:row>97</xdr:row>
      <xdr:rowOff>70191</xdr:rowOff>
    </xdr:to>
    <xdr:sp macro="" textlink="">
      <xdr:nvSpPr>
        <xdr:cNvPr id="258" name="楕円 257"/>
        <xdr:cNvSpPr/>
      </xdr:nvSpPr>
      <xdr:spPr>
        <a:xfrm>
          <a:off x="3746500" y="16599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86718</xdr:rowOff>
    </xdr:from>
    <xdr:ext cx="534377" cy="259045"/>
    <xdr:sp macro="" textlink="">
      <xdr:nvSpPr>
        <xdr:cNvPr id="259" name="テキスト ボックス 258"/>
        <xdr:cNvSpPr txBox="1"/>
      </xdr:nvSpPr>
      <xdr:spPr>
        <a:xfrm>
          <a:off x="3530111" y="16374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2555</xdr:rowOff>
    </xdr:from>
    <xdr:to>
      <xdr:col>15</xdr:col>
      <xdr:colOff>101600</xdr:colOff>
      <xdr:row>97</xdr:row>
      <xdr:rowOff>104155</xdr:rowOff>
    </xdr:to>
    <xdr:sp macro="" textlink="">
      <xdr:nvSpPr>
        <xdr:cNvPr id="260" name="楕円 259"/>
        <xdr:cNvSpPr/>
      </xdr:nvSpPr>
      <xdr:spPr>
        <a:xfrm>
          <a:off x="2857500" y="16633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95282</xdr:rowOff>
    </xdr:from>
    <xdr:ext cx="534377" cy="259045"/>
    <xdr:sp macro="" textlink="">
      <xdr:nvSpPr>
        <xdr:cNvPr id="261" name="テキスト ボックス 260"/>
        <xdr:cNvSpPr txBox="1"/>
      </xdr:nvSpPr>
      <xdr:spPr>
        <a:xfrm>
          <a:off x="2641111" y="16725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159472</xdr:rowOff>
    </xdr:from>
    <xdr:to>
      <xdr:col>10</xdr:col>
      <xdr:colOff>165100</xdr:colOff>
      <xdr:row>97</xdr:row>
      <xdr:rowOff>89622</xdr:rowOff>
    </xdr:to>
    <xdr:sp macro="" textlink="">
      <xdr:nvSpPr>
        <xdr:cNvPr id="262" name="楕円 261"/>
        <xdr:cNvSpPr/>
      </xdr:nvSpPr>
      <xdr:spPr>
        <a:xfrm>
          <a:off x="1968500" y="1661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80749</xdr:rowOff>
    </xdr:from>
    <xdr:ext cx="534377" cy="259045"/>
    <xdr:sp macro="" textlink="">
      <xdr:nvSpPr>
        <xdr:cNvPr id="263" name="テキスト ボックス 262"/>
        <xdr:cNvSpPr txBox="1"/>
      </xdr:nvSpPr>
      <xdr:spPr>
        <a:xfrm>
          <a:off x="1752111" y="16711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157056</xdr:rowOff>
    </xdr:from>
    <xdr:to>
      <xdr:col>6</xdr:col>
      <xdr:colOff>38100</xdr:colOff>
      <xdr:row>97</xdr:row>
      <xdr:rowOff>87206</xdr:rowOff>
    </xdr:to>
    <xdr:sp macro="" textlink="">
      <xdr:nvSpPr>
        <xdr:cNvPr id="264" name="楕円 263"/>
        <xdr:cNvSpPr/>
      </xdr:nvSpPr>
      <xdr:spPr>
        <a:xfrm>
          <a:off x="1079500" y="1661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103733</xdr:rowOff>
    </xdr:from>
    <xdr:ext cx="534377" cy="259045"/>
    <xdr:sp macro="" textlink="">
      <xdr:nvSpPr>
        <xdr:cNvPr id="265" name="テキスト ボックス 264"/>
        <xdr:cNvSpPr txBox="1"/>
      </xdr:nvSpPr>
      <xdr:spPr>
        <a:xfrm>
          <a:off x="863111" y="1639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6" name="直線コネクタ 275"/>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7" name="テキスト ボックス 276"/>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8" name="直線コネクタ 277"/>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130974</xdr:colOff>
      <xdr:row>36</xdr:row>
      <xdr:rowOff>35577</xdr:rowOff>
    </xdr:from>
    <xdr:ext cx="377026" cy="259045"/>
    <xdr:sp macro="" textlink="">
      <xdr:nvSpPr>
        <xdr:cNvPr id="279" name="テキスト ボックス 278"/>
        <xdr:cNvSpPr txBox="1"/>
      </xdr:nvSpPr>
      <xdr:spPr>
        <a:xfrm>
          <a:off x="6226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0" name="直線コネクタ 279"/>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1" name="テキスト ボックス 280"/>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2" name="直線コネクタ 281"/>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3" name="テキスト ボックス 282"/>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4" name="直線コネクタ 283"/>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5" name="テキスト ボックス 284"/>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39</xdr:row>
      <xdr:rowOff>14732</xdr:rowOff>
    </xdr:to>
    <xdr:cxnSp macro="">
      <xdr:nvCxnSpPr>
        <xdr:cNvPr id="289" name="直線コネクタ 288"/>
        <xdr:cNvCxnSpPr/>
      </xdr:nvCxnSpPr>
      <xdr:spPr>
        <a:xfrm flipV="1">
          <a:off x="10475595" y="5397500"/>
          <a:ext cx="1270" cy="13037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18559</xdr:rowOff>
    </xdr:from>
    <xdr:ext cx="313932" cy="259045"/>
    <xdr:sp macro="" textlink="">
      <xdr:nvSpPr>
        <xdr:cNvPr id="290" name="労働費最小値テキスト"/>
        <xdr:cNvSpPr txBox="1"/>
      </xdr:nvSpPr>
      <xdr:spPr>
        <a:xfrm>
          <a:off x="10528300" y="67051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14732</xdr:rowOff>
    </xdr:from>
    <xdr:to>
      <xdr:col>55</xdr:col>
      <xdr:colOff>88900</xdr:colOff>
      <xdr:row>39</xdr:row>
      <xdr:rowOff>14732</xdr:rowOff>
    </xdr:to>
    <xdr:cxnSp macro="">
      <xdr:nvCxnSpPr>
        <xdr:cNvPr id="291" name="直線コネクタ 290"/>
        <xdr:cNvCxnSpPr/>
      </xdr:nvCxnSpPr>
      <xdr:spPr>
        <a:xfrm>
          <a:off x="10388600" y="67012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92" name="労働費最大値テキスト"/>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93" name="直線コネクタ 292"/>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11684</xdr:rowOff>
    </xdr:from>
    <xdr:to>
      <xdr:col>55</xdr:col>
      <xdr:colOff>0</xdr:colOff>
      <xdr:row>37</xdr:row>
      <xdr:rowOff>25400</xdr:rowOff>
    </xdr:to>
    <xdr:cxnSp macro="">
      <xdr:nvCxnSpPr>
        <xdr:cNvPr id="294" name="直線コネクタ 293"/>
        <xdr:cNvCxnSpPr/>
      </xdr:nvCxnSpPr>
      <xdr:spPr>
        <a:xfrm>
          <a:off x="9639300" y="635533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10939</xdr:rowOff>
    </xdr:from>
    <xdr:ext cx="378565" cy="259045"/>
    <xdr:sp macro="" textlink="">
      <xdr:nvSpPr>
        <xdr:cNvPr id="295" name="労働費平均値テキスト"/>
        <xdr:cNvSpPr txBox="1"/>
      </xdr:nvSpPr>
      <xdr:spPr>
        <a:xfrm>
          <a:off x="10528300" y="635458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32512</xdr:rowOff>
    </xdr:from>
    <xdr:to>
      <xdr:col>55</xdr:col>
      <xdr:colOff>50800</xdr:colOff>
      <xdr:row>37</xdr:row>
      <xdr:rowOff>134112</xdr:rowOff>
    </xdr:to>
    <xdr:sp macro="" textlink="">
      <xdr:nvSpPr>
        <xdr:cNvPr id="296" name="フローチャート: 判断 295"/>
        <xdr:cNvSpPr/>
      </xdr:nvSpPr>
      <xdr:spPr>
        <a:xfrm>
          <a:off x="10426700" y="6376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85598</xdr:rowOff>
    </xdr:from>
    <xdr:to>
      <xdr:col>50</xdr:col>
      <xdr:colOff>114300</xdr:colOff>
      <xdr:row>37</xdr:row>
      <xdr:rowOff>11684</xdr:rowOff>
    </xdr:to>
    <xdr:cxnSp macro="">
      <xdr:nvCxnSpPr>
        <xdr:cNvPr id="297" name="直線コネクタ 296"/>
        <xdr:cNvCxnSpPr/>
      </xdr:nvCxnSpPr>
      <xdr:spPr>
        <a:xfrm>
          <a:off x="8750300" y="5914898"/>
          <a:ext cx="889000" cy="440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43180</xdr:rowOff>
    </xdr:from>
    <xdr:to>
      <xdr:col>50</xdr:col>
      <xdr:colOff>165100</xdr:colOff>
      <xdr:row>37</xdr:row>
      <xdr:rowOff>144780</xdr:rowOff>
    </xdr:to>
    <xdr:sp macro="" textlink="">
      <xdr:nvSpPr>
        <xdr:cNvPr id="298" name="フローチャート: 判断 297"/>
        <xdr:cNvSpPr/>
      </xdr:nvSpPr>
      <xdr:spPr>
        <a:xfrm>
          <a:off x="9588500" y="6386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135907</xdr:rowOff>
    </xdr:from>
    <xdr:ext cx="378565" cy="259045"/>
    <xdr:sp macro="" textlink="">
      <xdr:nvSpPr>
        <xdr:cNvPr id="299" name="テキスト ボックス 298"/>
        <xdr:cNvSpPr txBox="1"/>
      </xdr:nvSpPr>
      <xdr:spPr>
        <a:xfrm>
          <a:off x="9450017" y="6479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126746</xdr:rowOff>
    </xdr:from>
    <xdr:to>
      <xdr:col>45</xdr:col>
      <xdr:colOff>177800</xdr:colOff>
      <xdr:row>34</xdr:row>
      <xdr:rowOff>85598</xdr:rowOff>
    </xdr:to>
    <xdr:cxnSp macro="">
      <xdr:nvCxnSpPr>
        <xdr:cNvPr id="300" name="直線コネクタ 299"/>
        <xdr:cNvCxnSpPr/>
      </xdr:nvCxnSpPr>
      <xdr:spPr>
        <a:xfrm>
          <a:off x="7861300" y="5441696"/>
          <a:ext cx="889000" cy="473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109474</xdr:rowOff>
    </xdr:from>
    <xdr:to>
      <xdr:col>46</xdr:col>
      <xdr:colOff>38100</xdr:colOff>
      <xdr:row>37</xdr:row>
      <xdr:rowOff>39624</xdr:rowOff>
    </xdr:to>
    <xdr:sp macro="" textlink="">
      <xdr:nvSpPr>
        <xdr:cNvPr id="301" name="フローチャート: 判断 300"/>
        <xdr:cNvSpPr/>
      </xdr:nvSpPr>
      <xdr:spPr>
        <a:xfrm>
          <a:off x="8699500" y="6281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30751</xdr:rowOff>
    </xdr:from>
    <xdr:ext cx="378565" cy="259045"/>
    <xdr:sp macro="" textlink="">
      <xdr:nvSpPr>
        <xdr:cNvPr id="302" name="テキスト ボックス 301"/>
        <xdr:cNvSpPr txBox="1"/>
      </xdr:nvSpPr>
      <xdr:spPr>
        <a:xfrm>
          <a:off x="8561017" y="6374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126746</xdr:rowOff>
    </xdr:from>
    <xdr:to>
      <xdr:col>41</xdr:col>
      <xdr:colOff>50800</xdr:colOff>
      <xdr:row>32</xdr:row>
      <xdr:rowOff>67310</xdr:rowOff>
    </xdr:to>
    <xdr:cxnSp macro="">
      <xdr:nvCxnSpPr>
        <xdr:cNvPr id="303" name="直線コネクタ 302"/>
        <xdr:cNvCxnSpPr/>
      </xdr:nvCxnSpPr>
      <xdr:spPr>
        <a:xfrm flipV="1">
          <a:off x="6972300" y="5441696"/>
          <a:ext cx="889000" cy="112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70612</xdr:rowOff>
    </xdr:from>
    <xdr:to>
      <xdr:col>41</xdr:col>
      <xdr:colOff>101600</xdr:colOff>
      <xdr:row>36</xdr:row>
      <xdr:rowOff>762</xdr:rowOff>
    </xdr:to>
    <xdr:sp macro="" textlink="">
      <xdr:nvSpPr>
        <xdr:cNvPr id="304" name="フローチャート: 判断 303"/>
        <xdr:cNvSpPr/>
      </xdr:nvSpPr>
      <xdr:spPr>
        <a:xfrm>
          <a:off x="7810500" y="6071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163339</xdr:rowOff>
    </xdr:from>
    <xdr:ext cx="378565" cy="259045"/>
    <xdr:sp macro="" textlink="">
      <xdr:nvSpPr>
        <xdr:cNvPr id="305" name="テキスト ボックス 304"/>
        <xdr:cNvSpPr txBox="1"/>
      </xdr:nvSpPr>
      <xdr:spPr>
        <a:xfrm>
          <a:off x="7672017" y="6164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25654</xdr:rowOff>
    </xdr:from>
    <xdr:to>
      <xdr:col>36</xdr:col>
      <xdr:colOff>165100</xdr:colOff>
      <xdr:row>35</xdr:row>
      <xdr:rowOff>127254</xdr:rowOff>
    </xdr:to>
    <xdr:sp macro="" textlink="">
      <xdr:nvSpPr>
        <xdr:cNvPr id="306" name="フローチャート: 判断 305"/>
        <xdr:cNvSpPr/>
      </xdr:nvSpPr>
      <xdr:spPr>
        <a:xfrm>
          <a:off x="6921500" y="602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118381</xdr:rowOff>
    </xdr:from>
    <xdr:ext cx="378565" cy="259045"/>
    <xdr:sp macro="" textlink="">
      <xdr:nvSpPr>
        <xdr:cNvPr id="307" name="テキスト ボックス 306"/>
        <xdr:cNvSpPr txBox="1"/>
      </xdr:nvSpPr>
      <xdr:spPr>
        <a:xfrm>
          <a:off x="6783017" y="61191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146050</xdr:rowOff>
    </xdr:from>
    <xdr:to>
      <xdr:col>55</xdr:col>
      <xdr:colOff>50800</xdr:colOff>
      <xdr:row>37</xdr:row>
      <xdr:rowOff>76200</xdr:rowOff>
    </xdr:to>
    <xdr:sp macro="" textlink="">
      <xdr:nvSpPr>
        <xdr:cNvPr id="313" name="楕円 312"/>
        <xdr:cNvSpPr/>
      </xdr:nvSpPr>
      <xdr:spPr>
        <a:xfrm>
          <a:off x="10426700" y="6318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168927</xdr:rowOff>
    </xdr:from>
    <xdr:ext cx="378565" cy="259045"/>
    <xdr:sp macro="" textlink="">
      <xdr:nvSpPr>
        <xdr:cNvPr id="314" name="労働費該当値テキスト"/>
        <xdr:cNvSpPr txBox="1"/>
      </xdr:nvSpPr>
      <xdr:spPr>
        <a:xfrm>
          <a:off x="10528300" y="61696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132334</xdr:rowOff>
    </xdr:from>
    <xdr:to>
      <xdr:col>50</xdr:col>
      <xdr:colOff>165100</xdr:colOff>
      <xdr:row>37</xdr:row>
      <xdr:rowOff>62484</xdr:rowOff>
    </xdr:to>
    <xdr:sp macro="" textlink="">
      <xdr:nvSpPr>
        <xdr:cNvPr id="315" name="楕円 314"/>
        <xdr:cNvSpPr/>
      </xdr:nvSpPr>
      <xdr:spPr>
        <a:xfrm>
          <a:off x="9588500" y="6304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79011</xdr:rowOff>
    </xdr:from>
    <xdr:ext cx="378565" cy="259045"/>
    <xdr:sp macro="" textlink="">
      <xdr:nvSpPr>
        <xdr:cNvPr id="316" name="テキスト ボックス 315"/>
        <xdr:cNvSpPr txBox="1"/>
      </xdr:nvSpPr>
      <xdr:spPr>
        <a:xfrm>
          <a:off x="9450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34798</xdr:rowOff>
    </xdr:from>
    <xdr:to>
      <xdr:col>46</xdr:col>
      <xdr:colOff>38100</xdr:colOff>
      <xdr:row>34</xdr:row>
      <xdr:rowOff>136398</xdr:rowOff>
    </xdr:to>
    <xdr:sp macro="" textlink="">
      <xdr:nvSpPr>
        <xdr:cNvPr id="317" name="楕円 316"/>
        <xdr:cNvSpPr/>
      </xdr:nvSpPr>
      <xdr:spPr>
        <a:xfrm>
          <a:off x="8699500" y="5864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32</xdr:row>
      <xdr:rowOff>152925</xdr:rowOff>
    </xdr:from>
    <xdr:ext cx="469744" cy="259045"/>
    <xdr:sp macro="" textlink="">
      <xdr:nvSpPr>
        <xdr:cNvPr id="318" name="テキスト ボックス 317"/>
        <xdr:cNvSpPr txBox="1"/>
      </xdr:nvSpPr>
      <xdr:spPr>
        <a:xfrm>
          <a:off x="8515428" y="5639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75946</xdr:rowOff>
    </xdr:from>
    <xdr:to>
      <xdr:col>41</xdr:col>
      <xdr:colOff>101600</xdr:colOff>
      <xdr:row>32</xdr:row>
      <xdr:rowOff>6096</xdr:rowOff>
    </xdr:to>
    <xdr:sp macro="" textlink="">
      <xdr:nvSpPr>
        <xdr:cNvPr id="319" name="楕円 318"/>
        <xdr:cNvSpPr/>
      </xdr:nvSpPr>
      <xdr:spPr>
        <a:xfrm>
          <a:off x="7810500" y="539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22623</xdr:rowOff>
    </xdr:from>
    <xdr:ext cx="469744" cy="259045"/>
    <xdr:sp macro="" textlink="">
      <xdr:nvSpPr>
        <xdr:cNvPr id="320" name="テキスト ボックス 319"/>
        <xdr:cNvSpPr txBox="1"/>
      </xdr:nvSpPr>
      <xdr:spPr>
        <a:xfrm>
          <a:off x="7626428" y="5166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16510</xdr:rowOff>
    </xdr:from>
    <xdr:to>
      <xdr:col>36</xdr:col>
      <xdr:colOff>165100</xdr:colOff>
      <xdr:row>32</xdr:row>
      <xdr:rowOff>118110</xdr:rowOff>
    </xdr:to>
    <xdr:sp macro="" textlink="">
      <xdr:nvSpPr>
        <xdr:cNvPr id="321" name="楕円 320"/>
        <xdr:cNvSpPr/>
      </xdr:nvSpPr>
      <xdr:spPr>
        <a:xfrm>
          <a:off x="6921500" y="5502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134637</xdr:rowOff>
    </xdr:from>
    <xdr:ext cx="469744" cy="259045"/>
    <xdr:sp macro="" textlink="">
      <xdr:nvSpPr>
        <xdr:cNvPr id="322" name="テキスト ボックス 321"/>
        <xdr:cNvSpPr txBox="1"/>
      </xdr:nvSpPr>
      <xdr:spPr>
        <a:xfrm>
          <a:off x="6737428" y="52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6" name="テキスト ボックス 335"/>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53</xdr:row>
      <xdr:rowOff>168927</xdr:rowOff>
    </xdr:from>
    <xdr:ext cx="467179" cy="259045"/>
    <xdr:sp macro="" textlink="">
      <xdr:nvSpPr>
        <xdr:cNvPr id="338" name="テキスト ボックス 337"/>
        <xdr:cNvSpPr txBox="1"/>
      </xdr:nvSpPr>
      <xdr:spPr>
        <a:xfrm>
          <a:off x="6136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51</xdr:row>
      <xdr:rowOff>130827</xdr:rowOff>
    </xdr:from>
    <xdr:ext cx="467179" cy="259045"/>
    <xdr:sp macro="" textlink="">
      <xdr:nvSpPr>
        <xdr:cNvPr id="340" name="テキスト ボックス 339"/>
        <xdr:cNvSpPr txBox="1"/>
      </xdr:nvSpPr>
      <xdr:spPr>
        <a:xfrm>
          <a:off x="6136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2" name="テキスト ボックス 341"/>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4" name="テキスト ボックス 343"/>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128270</xdr:rowOff>
    </xdr:from>
    <xdr:to>
      <xdr:col>54</xdr:col>
      <xdr:colOff>189865</xdr:colOff>
      <xdr:row>59</xdr:row>
      <xdr:rowOff>40132</xdr:rowOff>
    </xdr:to>
    <xdr:cxnSp macro="">
      <xdr:nvCxnSpPr>
        <xdr:cNvPr id="346" name="直線コネクタ 345"/>
        <xdr:cNvCxnSpPr/>
      </xdr:nvCxnSpPr>
      <xdr:spPr>
        <a:xfrm flipV="1">
          <a:off x="10475595" y="8529320"/>
          <a:ext cx="1270" cy="1626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43959</xdr:rowOff>
    </xdr:from>
    <xdr:ext cx="313932" cy="259045"/>
    <xdr:sp macro="" textlink="">
      <xdr:nvSpPr>
        <xdr:cNvPr id="347" name="農林水産業費最小値テキスト"/>
        <xdr:cNvSpPr txBox="1"/>
      </xdr:nvSpPr>
      <xdr:spPr>
        <a:xfrm>
          <a:off x="10528300" y="101595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40132</xdr:rowOff>
    </xdr:from>
    <xdr:to>
      <xdr:col>55</xdr:col>
      <xdr:colOff>88900</xdr:colOff>
      <xdr:row>59</xdr:row>
      <xdr:rowOff>40132</xdr:rowOff>
    </xdr:to>
    <xdr:cxnSp macro="">
      <xdr:nvCxnSpPr>
        <xdr:cNvPr id="348" name="直線コネクタ 347"/>
        <xdr:cNvCxnSpPr/>
      </xdr:nvCxnSpPr>
      <xdr:spPr>
        <a:xfrm>
          <a:off x="10388600" y="101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74947</xdr:rowOff>
    </xdr:from>
    <xdr:ext cx="534377" cy="259045"/>
    <xdr:sp macro="" textlink="">
      <xdr:nvSpPr>
        <xdr:cNvPr id="349" name="農林水産業費最大値テキスト"/>
        <xdr:cNvSpPr txBox="1"/>
      </xdr:nvSpPr>
      <xdr:spPr>
        <a:xfrm>
          <a:off x="10528300" y="8304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128270</xdr:rowOff>
    </xdr:from>
    <xdr:to>
      <xdr:col>55</xdr:col>
      <xdr:colOff>88900</xdr:colOff>
      <xdr:row>49</xdr:row>
      <xdr:rowOff>128270</xdr:rowOff>
    </xdr:to>
    <xdr:cxnSp macro="">
      <xdr:nvCxnSpPr>
        <xdr:cNvPr id="350" name="直線コネクタ 349"/>
        <xdr:cNvCxnSpPr/>
      </xdr:nvCxnSpPr>
      <xdr:spPr>
        <a:xfrm>
          <a:off x="10388600" y="852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118364</xdr:rowOff>
    </xdr:from>
    <xdr:to>
      <xdr:col>55</xdr:col>
      <xdr:colOff>0</xdr:colOff>
      <xdr:row>57</xdr:row>
      <xdr:rowOff>131699</xdr:rowOff>
    </xdr:to>
    <xdr:cxnSp macro="">
      <xdr:nvCxnSpPr>
        <xdr:cNvPr id="351" name="直線コネクタ 350"/>
        <xdr:cNvCxnSpPr/>
      </xdr:nvCxnSpPr>
      <xdr:spPr>
        <a:xfrm>
          <a:off x="9639300" y="9891014"/>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72534</xdr:rowOff>
    </xdr:from>
    <xdr:ext cx="469744" cy="259045"/>
    <xdr:sp macro="" textlink="">
      <xdr:nvSpPr>
        <xdr:cNvPr id="352" name="農林水産業費平均値テキスト"/>
        <xdr:cNvSpPr txBox="1"/>
      </xdr:nvSpPr>
      <xdr:spPr>
        <a:xfrm>
          <a:off x="10528300" y="96737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49657</xdr:rowOff>
    </xdr:from>
    <xdr:to>
      <xdr:col>55</xdr:col>
      <xdr:colOff>50800</xdr:colOff>
      <xdr:row>57</xdr:row>
      <xdr:rowOff>151257</xdr:rowOff>
    </xdr:to>
    <xdr:sp macro="" textlink="">
      <xdr:nvSpPr>
        <xdr:cNvPr id="353" name="フローチャート: 判断 352"/>
        <xdr:cNvSpPr/>
      </xdr:nvSpPr>
      <xdr:spPr>
        <a:xfrm>
          <a:off x="10426700" y="9822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94869</xdr:rowOff>
    </xdr:from>
    <xdr:to>
      <xdr:col>50</xdr:col>
      <xdr:colOff>114300</xdr:colOff>
      <xdr:row>57</xdr:row>
      <xdr:rowOff>118364</xdr:rowOff>
    </xdr:to>
    <xdr:cxnSp macro="">
      <xdr:nvCxnSpPr>
        <xdr:cNvPr id="354" name="直線コネクタ 353"/>
        <xdr:cNvCxnSpPr/>
      </xdr:nvCxnSpPr>
      <xdr:spPr>
        <a:xfrm>
          <a:off x="8750300" y="9867519"/>
          <a:ext cx="889000" cy="23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46736</xdr:rowOff>
    </xdr:from>
    <xdr:to>
      <xdr:col>50</xdr:col>
      <xdr:colOff>165100</xdr:colOff>
      <xdr:row>57</xdr:row>
      <xdr:rowOff>148336</xdr:rowOff>
    </xdr:to>
    <xdr:sp macro="" textlink="">
      <xdr:nvSpPr>
        <xdr:cNvPr id="355" name="フローチャート: 判断 354"/>
        <xdr:cNvSpPr/>
      </xdr:nvSpPr>
      <xdr:spPr>
        <a:xfrm>
          <a:off x="9588500" y="9819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55</xdr:row>
      <xdr:rowOff>164863</xdr:rowOff>
    </xdr:from>
    <xdr:ext cx="469744" cy="259045"/>
    <xdr:sp macro="" textlink="">
      <xdr:nvSpPr>
        <xdr:cNvPr id="356" name="テキスト ボックス 355"/>
        <xdr:cNvSpPr txBox="1"/>
      </xdr:nvSpPr>
      <xdr:spPr>
        <a:xfrm>
          <a:off x="9404428" y="9594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78232</xdr:rowOff>
    </xdr:from>
    <xdr:to>
      <xdr:col>45</xdr:col>
      <xdr:colOff>177800</xdr:colOff>
      <xdr:row>57</xdr:row>
      <xdr:rowOff>94869</xdr:rowOff>
    </xdr:to>
    <xdr:cxnSp macro="">
      <xdr:nvCxnSpPr>
        <xdr:cNvPr id="357" name="直線コネクタ 356"/>
        <xdr:cNvCxnSpPr/>
      </xdr:nvCxnSpPr>
      <xdr:spPr>
        <a:xfrm>
          <a:off x="7861300" y="9850882"/>
          <a:ext cx="889000" cy="16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59944</xdr:rowOff>
    </xdr:from>
    <xdr:to>
      <xdr:col>46</xdr:col>
      <xdr:colOff>38100</xdr:colOff>
      <xdr:row>57</xdr:row>
      <xdr:rowOff>161544</xdr:rowOff>
    </xdr:to>
    <xdr:sp macro="" textlink="">
      <xdr:nvSpPr>
        <xdr:cNvPr id="358" name="フローチャート: 判断 357"/>
        <xdr:cNvSpPr/>
      </xdr:nvSpPr>
      <xdr:spPr>
        <a:xfrm>
          <a:off x="8699500" y="9832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57</xdr:row>
      <xdr:rowOff>152671</xdr:rowOff>
    </xdr:from>
    <xdr:ext cx="469744" cy="259045"/>
    <xdr:sp macro="" textlink="">
      <xdr:nvSpPr>
        <xdr:cNvPr id="359" name="テキスト ボックス 358"/>
        <xdr:cNvSpPr txBox="1"/>
      </xdr:nvSpPr>
      <xdr:spPr>
        <a:xfrm>
          <a:off x="8515428" y="9925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78232</xdr:rowOff>
    </xdr:from>
    <xdr:to>
      <xdr:col>41</xdr:col>
      <xdr:colOff>50800</xdr:colOff>
      <xdr:row>57</xdr:row>
      <xdr:rowOff>99695</xdr:rowOff>
    </xdr:to>
    <xdr:cxnSp macro="">
      <xdr:nvCxnSpPr>
        <xdr:cNvPr id="360" name="直線コネクタ 359"/>
        <xdr:cNvCxnSpPr/>
      </xdr:nvCxnSpPr>
      <xdr:spPr>
        <a:xfrm flipV="1">
          <a:off x="6972300" y="9850882"/>
          <a:ext cx="889000" cy="2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43307</xdr:rowOff>
    </xdr:from>
    <xdr:to>
      <xdr:col>41</xdr:col>
      <xdr:colOff>101600</xdr:colOff>
      <xdr:row>57</xdr:row>
      <xdr:rowOff>144907</xdr:rowOff>
    </xdr:to>
    <xdr:sp macro="" textlink="">
      <xdr:nvSpPr>
        <xdr:cNvPr id="361" name="フローチャート: 判断 360"/>
        <xdr:cNvSpPr/>
      </xdr:nvSpPr>
      <xdr:spPr>
        <a:xfrm>
          <a:off x="7810500" y="9815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136034</xdr:rowOff>
    </xdr:from>
    <xdr:ext cx="469744" cy="259045"/>
    <xdr:sp macro="" textlink="">
      <xdr:nvSpPr>
        <xdr:cNvPr id="362" name="テキスト ボックス 361"/>
        <xdr:cNvSpPr txBox="1"/>
      </xdr:nvSpPr>
      <xdr:spPr>
        <a:xfrm>
          <a:off x="7626428" y="9908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14097</xdr:rowOff>
    </xdr:from>
    <xdr:to>
      <xdr:col>36</xdr:col>
      <xdr:colOff>165100</xdr:colOff>
      <xdr:row>57</xdr:row>
      <xdr:rowOff>115697</xdr:rowOff>
    </xdr:to>
    <xdr:sp macro="" textlink="">
      <xdr:nvSpPr>
        <xdr:cNvPr id="363" name="フローチャート: 判断 362"/>
        <xdr:cNvSpPr/>
      </xdr:nvSpPr>
      <xdr:spPr>
        <a:xfrm>
          <a:off x="6921500" y="9786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55</xdr:row>
      <xdr:rowOff>132224</xdr:rowOff>
    </xdr:from>
    <xdr:ext cx="469744" cy="259045"/>
    <xdr:sp macro="" textlink="">
      <xdr:nvSpPr>
        <xdr:cNvPr id="364" name="テキスト ボックス 363"/>
        <xdr:cNvSpPr txBox="1"/>
      </xdr:nvSpPr>
      <xdr:spPr>
        <a:xfrm>
          <a:off x="6737428" y="9561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80899</xdr:rowOff>
    </xdr:from>
    <xdr:to>
      <xdr:col>55</xdr:col>
      <xdr:colOff>50800</xdr:colOff>
      <xdr:row>58</xdr:row>
      <xdr:rowOff>11049</xdr:rowOff>
    </xdr:to>
    <xdr:sp macro="" textlink="">
      <xdr:nvSpPr>
        <xdr:cNvPr id="370" name="楕円 369"/>
        <xdr:cNvSpPr/>
      </xdr:nvSpPr>
      <xdr:spPr>
        <a:xfrm>
          <a:off x="10426700" y="985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59326</xdr:rowOff>
    </xdr:from>
    <xdr:ext cx="469744" cy="259045"/>
    <xdr:sp macro="" textlink="">
      <xdr:nvSpPr>
        <xdr:cNvPr id="371" name="農林水産業費該当値テキスト"/>
        <xdr:cNvSpPr txBox="1"/>
      </xdr:nvSpPr>
      <xdr:spPr>
        <a:xfrm>
          <a:off x="10528300" y="9831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67564</xdr:rowOff>
    </xdr:from>
    <xdr:to>
      <xdr:col>50</xdr:col>
      <xdr:colOff>165100</xdr:colOff>
      <xdr:row>57</xdr:row>
      <xdr:rowOff>169164</xdr:rowOff>
    </xdr:to>
    <xdr:sp macro="" textlink="">
      <xdr:nvSpPr>
        <xdr:cNvPr id="372" name="楕円 371"/>
        <xdr:cNvSpPr/>
      </xdr:nvSpPr>
      <xdr:spPr>
        <a:xfrm>
          <a:off x="9588500" y="98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57</xdr:row>
      <xdr:rowOff>160291</xdr:rowOff>
    </xdr:from>
    <xdr:ext cx="469744" cy="259045"/>
    <xdr:sp macro="" textlink="">
      <xdr:nvSpPr>
        <xdr:cNvPr id="373" name="テキスト ボックス 372"/>
        <xdr:cNvSpPr txBox="1"/>
      </xdr:nvSpPr>
      <xdr:spPr>
        <a:xfrm>
          <a:off x="9404428" y="993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44069</xdr:rowOff>
    </xdr:from>
    <xdr:to>
      <xdr:col>46</xdr:col>
      <xdr:colOff>38100</xdr:colOff>
      <xdr:row>57</xdr:row>
      <xdr:rowOff>145669</xdr:rowOff>
    </xdr:to>
    <xdr:sp macro="" textlink="">
      <xdr:nvSpPr>
        <xdr:cNvPr id="374" name="楕円 373"/>
        <xdr:cNvSpPr/>
      </xdr:nvSpPr>
      <xdr:spPr>
        <a:xfrm>
          <a:off x="8699500" y="9816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55</xdr:row>
      <xdr:rowOff>162196</xdr:rowOff>
    </xdr:from>
    <xdr:ext cx="469744" cy="259045"/>
    <xdr:sp macro="" textlink="">
      <xdr:nvSpPr>
        <xdr:cNvPr id="375" name="テキスト ボックス 374"/>
        <xdr:cNvSpPr txBox="1"/>
      </xdr:nvSpPr>
      <xdr:spPr>
        <a:xfrm>
          <a:off x="8515428" y="95919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27432</xdr:rowOff>
    </xdr:from>
    <xdr:to>
      <xdr:col>41</xdr:col>
      <xdr:colOff>101600</xdr:colOff>
      <xdr:row>57</xdr:row>
      <xdr:rowOff>129032</xdr:rowOff>
    </xdr:to>
    <xdr:sp macro="" textlink="">
      <xdr:nvSpPr>
        <xdr:cNvPr id="376" name="楕円 375"/>
        <xdr:cNvSpPr/>
      </xdr:nvSpPr>
      <xdr:spPr>
        <a:xfrm>
          <a:off x="7810500" y="9800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55</xdr:row>
      <xdr:rowOff>145559</xdr:rowOff>
    </xdr:from>
    <xdr:ext cx="469744" cy="259045"/>
    <xdr:sp macro="" textlink="">
      <xdr:nvSpPr>
        <xdr:cNvPr id="377" name="テキスト ボックス 376"/>
        <xdr:cNvSpPr txBox="1"/>
      </xdr:nvSpPr>
      <xdr:spPr>
        <a:xfrm>
          <a:off x="7626428" y="957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48895</xdr:rowOff>
    </xdr:from>
    <xdr:to>
      <xdr:col>36</xdr:col>
      <xdr:colOff>165100</xdr:colOff>
      <xdr:row>57</xdr:row>
      <xdr:rowOff>150495</xdr:rowOff>
    </xdr:to>
    <xdr:sp macro="" textlink="">
      <xdr:nvSpPr>
        <xdr:cNvPr id="378" name="楕円 377"/>
        <xdr:cNvSpPr/>
      </xdr:nvSpPr>
      <xdr:spPr>
        <a:xfrm>
          <a:off x="6921500" y="982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141622</xdr:rowOff>
    </xdr:from>
    <xdr:ext cx="469744" cy="259045"/>
    <xdr:sp macro="" textlink="">
      <xdr:nvSpPr>
        <xdr:cNvPr id="379" name="テキスト ボックス 378"/>
        <xdr:cNvSpPr txBox="1"/>
      </xdr:nvSpPr>
      <xdr:spPr>
        <a:xfrm>
          <a:off x="6737428" y="9914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0" name="直線コネクタ 38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1" name="テキスト ボックス 39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2" name="直線コネクタ 39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3" name="テキスト ボックス 39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4" name="直線コネクタ 39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5" name="テキスト ボックス 39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6" name="直線コネクタ 39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7" name="テキスト ボックス 39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37905</xdr:rowOff>
    </xdr:from>
    <xdr:to>
      <xdr:col>54</xdr:col>
      <xdr:colOff>189865</xdr:colOff>
      <xdr:row>78</xdr:row>
      <xdr:rowOff>86916</xdr:rowOff>
    </xdr:to>
    <xdr:cxnSp macro="">
      <xdr:nvCxnSpPr>
        <xdr:cNvPr id="401" name="直線コネクタ 400"/>
        <xdr:cNvCxnSpPr/>
      </xdr:nvCxnSpPr>
      <xdr:spPr>
        <a:xfrm flipV="1">
          <a:off x="10475595" y="12210855"/>
          <a:ext cx="1270" cy="1249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90743</xdr:rowOff>
    </xdr:from>
    <xdr:ext cx="469744" cy="259045"/>
    <xdr:sp macro="" textlink="">
      <xdr:nvSpPr>
        <xdr:cNvPr id="402" name="商工費最小値テキスト"/>
        <xdr:cNvSpPr txBox="1"/>
      </xdr:nvSpPr>
      <xdr:spPr>
        <a:xfrm>
          <a:off x="10528300" y="13463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86916</xdr:rowOff>
    </xdr:from>
    <xdr:to>
      <xdr:col>55</xdr:col>
      <xdr:colOff>88900</xdr:colOff>
      <xdr:row>78</xdr:row>
      <xdr:rowOff>86916</xdr:rowOff>
    </xdr:to>
    <xdr:cxnSp macro="">
      <xdr:nvCxnSpPr>
        <xdr:cNvPr id="403" name="直線コネクタ 402"/>
        <xdr:cNvCxnSpPr/>
      </xdr:nvCxnSpPr>
      <xdr:spPr>
        <a:xfrm>
          <a:off x="10388600" y="1346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156032</xdr:rowOff>
    </xdr:from>
    <xdr:ext cx="534377" cy="259045"/>
    <xdr:sp macro="" textlink="">
      <xdr:nvSpPr>
        <xdr:cNvPr id="404" name="商工費最大値テキスト"/>
        <xdr:cNvSpPr txBox="1"/>
      </xdr:nvSpPr>
      <xdr:spPr>
        <a:xfrm>
          <a:off x="10528300" y="11986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56,953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37905</xdr:rowOff>
    </xdr:from>
    <xdr:to>
      <xdr:col>55</xdr:col>
      <xdr:colOff>88900</xdr:colOff>
      <xdr:row>71</xdr:row>
      <xdr:rowOff>37905</xdr:rowOff>
    </xdr:to>
    <xdr:cxnSp macro="">
      <xdr:nvCxnSpPr>
        <xdr:cNvPr id="405" name="直線コネクタ 404"/>
        <xdr:cNvCxnSpPr/>
      </xdr:nvCxnSpPr>
      <xdr:spPr>
        <a:xfrm>
          <a:off x="10388600" y="12210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72</xdr:row>
      <xdr:rowOff>148181</xdr:rowOff>
    </xdr:from>
    <xdr:to>
      <xdr:col>55</xdr:col>
      <xdr:colOff>0</xdr:colOff>
      <xdr:row>73</xdr:row>
      <xdr:rowOff>93111</xdr:rowOff>
    </xdr:to>
    <xdr:cxnSp macro="">
      <xdr:nvCxnSpPr>
        <xdr:cNvPr id="406" name="直線コネクタ 405"/>
        <xdr:cNvCxnSpPr/>
      </xdr:nvCxnSpPr>
      <xdr:spPr>
        <a:xfrm>
          <a:off x="9639300" y="12492581"/>
          <a:ext cx="838200" cy="116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41381</xdr:rowOff>
    </xdr:from>
    <xdr:ext cx="534377" cy="259045"/>
    <xdr:sp macro="" textlink="">
      <xdr:nvSpPr>
        <xdr:cNvPr id="407" name="商工費平均値テキスト"/>
        <xdr:cNvSpPr txBox="1"/>
      </xdr:nvSpPr>
      <xdr:spPr>
        <a:xfrm>
          <a:off x="10528300" y="129001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62954</xdr:rowOff>
    </xdr:from>
    <xdr:to>
      <xdr:col>55</xdr:col>
      <xdr:colOff>50800</xdr:colOff>
      <xdr:row>75</xdr:row>
      <xdr:rowOff>164554</xdr:rowOff>
    </xdr:to>
    <xdr:sp macro="" textlink="">
      <xdr:nvSpPr>
        <xdr:cNvPr id="408" name="フローチャート: 判断 407"/>
        <xdr:cNvSpPr/>
      </xdr:nvSpPr>
      <xdr:spPr>
        <a:xfrm>
          <a:off x="10426700" y="12921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72</xdr:row>
      <xdr:rowOff>4049</xdr:rowOff>
    </xdr:from>
    <xdr:to>
      <xdr:col>50</xdr:col>
      <xdr:colOff>114300</xdr:colOff>
      <xdr:row>72</xdr:row>
      <xdr:rowOff>148181</xdr:rowOff>
    </xdr:to>
    <xdr:cxnSp macro="">
      <xdr:nvCxnSpPr>
        <xdr:cNvPr id="409" name="直線コネクタ 408"/>
        <xdr:cNvCxnSpPr/>
      </xdr:nvCxnSpPr>
      <xdr:spPr>
        <a:xfrm>
          <a:off x="8750300" y="12348449"/>
          <a:ext cx="889000" cy="14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28115</xdr:rowOff>
    </xdr:from>
    <xdr:to>
      <xdr:col>50</xdr:col>
      <xdr:colOff>165100</xdr:colOff>
      <xdr:row>75</xdr:row>
      <xdr:rowOff>129715</xdr:rowOff>
    </xdr:to>
    <xdr:sp macro="" textlink="">
      <xdr:nvSpPr>
        <xdr:cNvPr id="410" name="フローチャート: 判断 409"/>
        <xdr:cNvSpPr/>
      </xdr:nvSpPr>
      <xdr:spPr>
        <a:xfrm>
          <a:off x="9588500" y="12886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120842</xdr:rowOff>
    </xdr:from>
    <xdr:ext cx="534377" cy="259045"/>
    <xdr:sp macro="" textlink="">
      <xdr:nvSpPr>
        <xdr:cNvPr id="411" name="テキスト ボックス 410"/>
        <xdr:cNvSpPr txBox="1"/>
      </xdr:nvSpPr>
      <xdr:spPr>
        <a:xfrm>
          <a:off x="9372111" y="12979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170630</xdr:rowOff>
    </xdr:from>
    <xdr:to>
      <xdr:col>45</xdr:col>
      <xdr:colOff>177800</xdr:colOff>
      <xdr:row>72</xdr:row>
      <xdr:rowOff>4049</xdr:rowOff>
    </xdr:to>
    <xdr:cxnSp macro="">
      <xdr:nvCxnSpPr>
        <xdr:cNvPr id="412" name="直線コネクタ 411"/>
        <xdr:cNvCxnSpPr/>
      </xdr:nvCxnSpPr>
      <xdr:spPr>
        <a:xfrm>
          <a:off x="7861300" y="12172130"/>
          <a:ext cx="889000" cy="176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74</xdr:row>
      <xdr:rowOff>144542</xdr:rowOff>
    </xdr:from>
    <xdr:to>
      <xdr:col>46</xdr:col>
      <xdr:colOff>38100</xdr:colOff>
      <xdr:row>75</xdr:row>
      <xdr:rowOff>74692</xdr:rowOff>
    </xdr:to>
    <xdr:sp macro="" textlink="">
      <xdr:nvSpPr>
        <xdr:cNvPr id="413" name="フローチャート: 判断 412"/>
        <xdr:cNvSpPr/>
      </xdr:nvSpPr>
      <xdr:spPr>
        <a:xfrm>
          <a:off x="8699500" y="12831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65819</xdr:rowOff>
    </xdr:from>
    <xdr:ext cx="534377" cy="259045"/>
    <xdr:sp macro="" textlink="">
      <xdr:nvSpPr>
        <xdr:cNvPr id="414" name="テキスト ボックス 413"/>
        <xdr:cNvSpPr txBox="1"/>
      </xdr:nvSpPr>
      <xdr:spPr>
        <a:xfrm>
          <a:off x="8483111" y="12924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70</xdr:row>
      <xdr:rowOff>26726</xdr:rowOff>
    </xdr:from>
    <xdr:to>
      <xdr:col>41</xdr:col>
      <xdr:colOff>50800</xdr:colOff>
      <xdr:row>70</xdr:row>
      <xdr:rowOff>170630</xdr:rowOff>
    </xdr:to>
    <xdr:cxnSp macro="">
      <xdr:nvCxnSpPr>
        <xdr:cNvPr id="415" name="直線コネクタ 414"/>
        <xdr:cNvCxnSpPr/>
      </xdr:nvCxnSpPr>
      <xdr:spPr>
        <a:xfrm>
          <a:off x="6972300" y="12028226"/>
          <a:ext cx="889000" cy="143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74</xdr:row>
      <xdr:rowOff>120401</xdr:rowOff>
    </xdr:from>
    <xdr:to>
      <xdr:col>41</xdr:col>
      <xdr:colOff>101600</xdr:colOff>
      <xdr:row>75</xdr:row>
      <xdr:rowOff>50551</xdr:rowOff>
    </xdr:to>
    <xdr:sp macro="" textlink="">
      <xdr:nvSpPr>
        <xdr:cNvPr id="416" name="フローチャート: 判断 415"/>
        <xdr:cNvSpPr/>
      </xdr:nvSpPr>
      <xdr:spPr>
        <a:xfrm>
          <a:off x="7810500" y="1280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41678</xdr:rowOff>
    </xdr:from>
    <xdr:ext cx="534377" cy="259045"/>
    <xdr:sp macro="" textlink="">
      <xdr:nvSpPr>
        <xdr:cNvPr id="417" name="テキスト ボックス 416"/>
        <xdr:cNvSpPr txBox="1"/>
      </xdr:nvSpPr>
      <xdr:spPr>
        <a:xfrm>
          <a:off x="7594111" y="12900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51661</xdr:rowOff>
    </xdr:from>
    <xdr:to>
      <xdr:col>36</xdr:col>
      <xdr:colOff>165100</xdr:colOff>
      <xdr:row>74</xdr:row>
      <xdr:rowOff>153261</xdr:rowOff>
    </xdr:to>
    <xdr:sp macro="" textlink="">
      <xdr:nvSpPr>
        <xdr:cNvPr id="418" name="フローチャート: 判断 417"/>
        <xdr:cNvSpPr/>
      </xdr:nvSpPr>
      <xdr:spPr>
        <a:xfrm>
          <a:off x="6921500" y="12738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144388</xdr:rowOff>
    </xdr:from>
    <xdr:ext cx="534377" cy="259045"/>
    <xdr:sp macro="" textlink="">
      <xdr:nvSpPr>
        <xdr:cNvPr id="419" name="テキスト ボックス 418"/>
        <xdr:cNvSpPr txBox="1"/>
      </xdr:nvSpPr>
      <xdr:spPr>
        <a:xfrm>
          <a:off x="6705111" y="1283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73</xdr:row>
      <xdr:rowOff>42311</xdr:rowOff>
    </xdr:from>
    <xdr:to>
      <xdr:col>55</xdr:col>
      <xdr:colOff>50800</xdr:colOff>
      <xdr:row>73</xdr:row>
      <xdr:rowOff>143911</xdr:rowOff>
    </xdr:to>
    <xdr:sp macro="" textlink="">
      <xdr:nvSpPr>
        <xdr:cNvPr id="425" name="楕円 424"/>
        <xdr:cNvSpPr/>
      </xdr:nvSpPr>
      <xdr:spPr>
        <a:xfrm>
          <a:off x="10426700" y="1255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72</xdr:row>
      <xdr:rowOff>65188</xdr:rowOff>
    </xdr:from>
    <xdr:ext cx="534377" cy="259045"/>
    <xdr:sp macro="" textlink="">
      <xdr:nvSpPr>
        <xdr:cNvPr id="426" name="商工費該当値テキスト"/>
        <xdr:cNvSpPr txBox="1"/>
      </xdr:nvSpPr>
      <xdr:spPr>
        <a:xfrm>
          <a:off x="10528300" y="12409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72</xdr:row>
      <xdr:rowOff>97381</xdr:rowOff>
    </xdr:from>
    <xdr:to>
      <xdr:col>50</xdr:col>
      <xdr:colOff>165100</xdr:colOff>
      <xdr:row>73</xdr:row>
      <xdr:rowOff>27531</xdr:rowOff>
    </xdr:to>
    <xdr:sp macro="" textlink="">
      <xdr:nvSpPr>
        <xdr:cNvPr id="427" name="楕円 426"/>
        <xdr:cNvSpPr/>
      </xdr:nvSpPr>
      <xdr:spPr>
        <a:xfrm>
          <a:off x="9588500" y="1244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71</xdr:row>
      <xdr:rowOff>44058</xdr:rowOff>
    </xdr:from>
    <xdr:ext cx="534377" cy="259045"/>
    <xdr:sp macro="" textlink="">
      <xdr:nvSpPr>
        <xdr:cNvPr id="428" name="テキスト ボックス 427"/>
        <xdr:cNvSpPr txBox="1"/>
      </xdr:nvSpPr>
      <xdr:spPr>
        <a:xfrm>
          <a:off x="9372111" y="12217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71</xdr:row>
      <xdr:rowOff>124699</xdr:rowOff>
    </xdr:from>
    <xdr:to>
      <xdr:col>46</xdr:col>
      <xdr:colOff>38100</xdr:colOff>
      <xdr:row>72</xdr:row>
      <xdr:rowOff>54849</xdr:rowOff>
    </xdr:to>
    <xdr:sp macro="" textlink="">
      <xdr:nvSpPr>
        <xdr:cNvPr id="429" name="楕円 428"/>
        <xdr:cNvSpPr/>
      </xdr:nvSpPr>
      <xdr:spPr>
        <a:xfrm>
          <a:off x="8699500" y="12297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70</xdr:row>
      <xdr:rowOff>71376</xdr:rowOff>
    </xdr:from>
    <xdr:ext cx="534377" cy="259045"/>
    <xdr:sp macro="" textlink="">
      <xdr:nvSpPr>
        <xdr:cNvPr id="430" name="テキスト ボックス 429"/>
        <xdr:cNvSpPr txBox="1"/>
      </xdr:nvSpPr>
      <xdr:spPr>
        <a:xfrm>
          <a:off x="8483111" y="12072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70</xdr:row>
      <xdr:rowOff>119830</xdr:rowOff>
    </xdr:from>
    <xdr:to>
      <xdr:col>41</xdr:col>
      <xdr:colOff>101600</xdr:colOff>
      <xdr:row>71</xdr:row>
      <xdr:rowOff>49980</xdr:rowOff>
    </xdr:to>
    <xdr:sp macro="" textlink="">
      <xdr:nvSpPr>
        <xdr:cNvPr id="431" name="楕円 430"/>
        <xdr:cNvSpPr/>
      </xdr:nvSpPr>
      <xdr:spPr>
        <a:xfrm>
          <a:off x="7810500" y="12121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69</xdr:row>
      <xdr:rowOff>66507</xdr:rowOff>
    </xdr:from>
    <xdr:ext cx="534377" cy="259045"/>
    <xdr:sp macro="" textlink="">
      <xdr:nvSpPr>
        <xdr:cNvPr id="432" name="テキスト ボックス 431"/>
        <xdr:cNvSpPr txBox="1"/>
      </xdr:nvSpPr>
      <xdr:spPr>
        <a:xfrm>
          <a:off x="7594111" y="11896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69</xdr:row>
      <xdr:rowOff>147376</xdr:rowOff>
    </xdr:from>
    <xdr:to>
      <xdr:col>36</xdr:col>
      <xdr:colOff>165100</xdr:colOff>
      <xdr:row>70</xdr:row>
      <xdr:rowOff>77526</xdr:rowOff>
    </xdr:to>
    <xdr:sp macro="" textlink="">
      <xdr:nvSpPr>
        <xdr:cNvPr id="433" name="楕円 432"/>
        <xdr:cNvSpPr/>
      </xdr:nvSpPr>
      <xdr:spPr>
        <a:xfrm>
          <a:off x="6921500" y="11977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68</xdr:row>
      <xdr:rowOff>94053</xdr:rowOff>
    </xdr:from>
    <xdr:ext cx="534377" cy="259045"/>
    <xdr:sp macro="" textlink="">
      <xdr:nvSpPr>
        <xdr:cNvPr id="434" name="テキスト ボックス 433"/>
        <xdr:cNvSpPr txBox="1"/>
      </xdr:nvSpPr>
      <xdr:spPr>
        <a:xfrm>
          <a:off x="6705111" y="11752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52,001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45" name="テキスト ボックス 444"/>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46" name="直線コネクタ 445"/>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47" name="テキスト ボックス 446"/>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8" name="直線コネクタ 447"/>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9" name="テキスト ボックス 448"/>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0" name="直線コネクタ 44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1" name="テキスト ボックス 450"/>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2" name="直線コネクタ 451"/>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3" name="テキスト ボックス 452"/>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4" name="直線コネクタ 453"/>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5" name="テキスト ボックス 454"/>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7" name="テキスト ボックス 45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111830</xdr:rowOff>
    </xdr:from>
    <xdr:to>
      <xdr:col>54</xdr:col>
      <xdr:colOff>189865</xdr:colOff>
      <xdr:row>99</xdr:row>
      <xdr:rowOff>117887</xdr:rowOff>
    </xdr:to>
    <xdr:cxnSp macro="">
      <xdr:nvCxnSpPr>
        <xdr:cNvPr id="459" name="直線コネクタ 458"/>
        <xdr:cNvCxnSpPr/>
      </xdr:nvCxnSpPr>
      <xdr:spPr>
        <a:xfrm flipV="1">
          <a:off x="10475595" y="15885230"/>
          <a:ext cx="1270" cy="12062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121714</xdr:rowOff>
    </xdr:from>
    <xdr:ext cx="534377" cy="259045"/>
    <xdr:sp macro="" textlink="">
      <xdr:nvSpPr>
        <xdr:cNvPr id="460" name="土木費最小値テキスト"/>
        <xdr:cNvSpPr txBox="1"/>
      </xdr:nvSpPr>
      <xdr:spPr>
        <a:xfrm>
          <a:off x="10528300" y="17095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36,145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117887</xdr:rowOff>
    </xdr:from>
    <xdr:to>
      <xdr:col>55</xdr:col>
      <xdr:colOff>88900</xdr:colOff>
      <xdr:row>99</xdr:row>
      <xdr:rowOff>117887</xdr:rowOff>
    </xdr:to>
    <xdr:cxnSp macro="">
      <xdr:nvCxnSpPr>
        <xdr:cNvPr id="461" name="直線コネクタ 460"/>
        <xdr:cNvCxnSpPr/>
      </xdr:nvCxnSpPr>
      <xdr:spPr>
        <a:xfrm>
          <a:off x="10388600" y="17091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91</xdr:row>
      <xdr:rowOff>58507</xdr:rowOff>
    </xdr:from>
    <xdr:ext cx="534377" cy="259045"/>
    <xdr:sp macro="" textlink="">
      <xdr:nvSpPr>
        <xdr:cNvPr id="462" name="土木費最大値テキスト"/>
        <xdr:cNvSpPr txBox="1"/>
      </xdr:nvSpPr>
      <xdr:spPr>
        <a:xfrm>
          <a:off x="10528300" y="15660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99,463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111830</xdr:rowOff>
    </xdr:from>
    <xdr:to>
      <xdr:col>55</xdr:col>
      <xdr:colOff>88900</xdr:colOff>
      <xdr:row>92</xdr:row>
      <xdr:rowOff>111830</xdr:rowOff>
    </xdr:to>
    <xdr:cxnSp macro="">
      <xdr:nvCxnSpPr>
        <xdr:cNvPr id="463" name="直線コネクタ 462"/>
        <xdr:cNvCxnSpPr/>
      </xdr:nvCxnSpPr>
      <xdr:spPr>
        <a:xfrm>
          <a:off x="10388600" y="1588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56471</xdr:rowOff>
    </xdr:from>
    <xdr:to>
      <xdr:col>55</xdr:col>
      <xdr:colOff>0</xdr:colOff>
      <xdr:row>95</xdr:row>
      <xdr:rowOff>97199</xdr:rowOff>
    </xdr:to>
    <xdr:cxnSp macro="">
      <xdr:nvCxnSpPr>
        <xdr:cNvPr id="464" name="直線コネクタ 463"/>
        <xdr:cNvCxnSpPr/>
      </xdr:nvCxnSpPr>
      <xdr:spPr>
        <a:xfrm flipV="1">
          <a:off x="9639300" y="16344221"/>
          <a:ext cx="838200" cy="40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44924</xdr:rowOff>
    </xdr:from>
    <xdr:ext cx="534377" cy="259045"/>
    <xdr:sp macro="" textlink="">
      <xdr:nvSpPr>
        <xdr:cNvPr id="465" name="土木費平均値テキスト"/>
        <xdr:cNvSpPr txBox="1"/>
      </xdr:nvSpPr>
      <xdr:spPr>
        <a:xfrm>
          <a:off x="10528300" y="165041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66497</xdr:rowOff>
    </xdr:from>
    <xdr:to>
      <xdr:col>55</xdr:col>
      <xdr:colOff>50800</xdr:colOff>
      <xdr:row>96</xdr:row>
      <xdr:rowOff>168097</xdr:rowOff>
    </xdr:to>
    <xdr:sp macro="" textlink="">
      <xdr:nvSpPr>
        <xdr:cNvPr id="466" name="フローチャート: 判断 465"/>
        <xdr:cNvSpPr/>
      </xdr:nvSpPr>
      <xdr:spPr>
        <a:xfrm>
          <a:off x="10426700" y="16525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90</xdr:row>
      <xdr:rowOff>164255</xdr:rowOff>
    </xdr:from>
    <xdr:to>
      <xdr:col>50</xdr:col>
      <xdr:colOff>114300</xdr:colOff>
      <xdr:row>95</xdr:row>
      <xdr:rowOff>97199</xdr:rowOff>
    </xdr:to>
    <xdr:cxnSp macro="">
      <xdr:nvCxnSpPr>
        <xdr:cNvPr id="467" name="直線コネクタ 466"/>
        <xdr:cNvCxnSpPr/>
      </xdr:nvCxnSpPr>
      <xdr:spPr>
        <a:xfrm>
          <a:off x="8750300" y="15594755"/>
          <a:ext cx="889000" cy="790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76118</xdr:rowOff>
    </xdr:from>
    <xdr:to>
      <xdr:col>50</xdr:col>
      <xdr:colOff>165100</xdr:colOff>
      <xdr:row>97</xdr:row>
      <xdr:rowOff>6268</xdr:rowOff>
    </xdr:to>
    <xdr:sp macro="" textlink="">
      <xdr:nvSpPr>
        <xdr:cNvPr id="468" name="フローチャート: 判断 467"/>
        <xdr:cNvSpPr/>
      </xdr:nvSpPr>
      <xdr:spPr>
        <a:xfrm>
          <a:off x="9588500" y="1653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168845</xdr:rowOff>
    </xdr:from>
    <xdr:ext cx="534377" cy="259045"/>
    <xdr:sp macro="" textlink="">
      <xdr:nvSpPr>
        <xdr:cNvPr id="469" name="テキスト ボックス 468"/>
        <xdr:cNvSpPr txBox="1"/>
      </xdr:nvSpPr>
      <xdr:spPr>
        <a:xfrm>
          <a:off x="9372111" y="16628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90</xdr:row>
      <xdr:rowOff>164255</xdr:rowOff>
    </xdr:from>
    <xdr:to>
      <xdr:col>45</xdr:col>
      <xdr:colOff>177800</xdr:colOff>
      <xdr:row>94</xdr:row>
      <xdr:rowOff>160979</xdr:rowOff>
    </xdr:to>
    <xdr:cxnSp macro="">
      <xdr:nvCxnSpPr>
        <xdr:cNvPr id="470" name="直線コネクタ 469"/>
        <xdr:cNvCxnSpPr/>
      </xdr:nvCxnSpPr>
      <xdr:spPr>
        <a:xfrm flipV="1">
          <a:off x="7861300" y="15594755"/>
          <a:ext cx="889000" cy="682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38988</xdr:rowOff>
    </xdr:from>
    <xdr:to>
      <xdr:col>46</xdr:col>
      <xdr:colOff>38100</xdr:colOff>
      <xdr:row>96</xdr:row>
      <xdr:rowOff>140588</xdr:rowOff>
    </xdr:to>
    <xdr:sp macro="" textlink="">
      <xdr:nvSpPr>
        <xdr:cNvPr id="471" name="フローチャート: 判断 470"/>
        <xdr:cNvSpPr/>
      </xdr:nvSpPr>
      <xdr:spPr>
        <a:xfrm>
          <a:off x="8699500" y="16498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131715</xdr:rowOff>
    </xdr:from>
    <xdr:ext cx="534377" cy="259045"/>
    <xdr:sp macro="" textlink="">
      <xdr:nvSpPr>
        <xdr:cNvPr id="472" name="テキスト ボックス 471"/>
        <xdr:cNvSpPr txBox="1"/>
      </xdr:nvSpPr>
      <xdr:spPr>
        <a:xfrm>
          <a:off x="8483111" y="1659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160979</xdr:rowOff>
    </xdr:from>
    <xdr:to>
      <xdr:col>41</xdr:col>
      <xdr:colOff>50800</xdr:colOff>
      <xdr:row>95</xdr:row>
      <xdr:rowOff>17380</xdr:rowOff>
    </xdr:to>
    <xdr:cxnSp macro="">
      <xdr:nvCxnSpPr>
        <xdr:cNvPr id="473" name="直線コネクタ 472"/>
        <xdr:cNvCxnSpPr/>
      </xdr:nvCxnSpPr>
      <xdr:spPr>
        <a:xfrm flipV="1">
          <a:off x="6972300" y="16277279"/>
          <a:ext cx="889000" cy="278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52076</xdr:rowOff>
    </xdr:from>
    <xdr:to>
      <xdr:col>41</xdr:col>
      <xdr:colOff>101600</xdr:colOff>
      <xdr:row>96</xdr:row>
      <xdr:rowOff>153676</xdr:rowOff>
    </xdr:to>
    <xdr:sp macro="" textlink="">
      <xdr:nvSpPr>
        <xdr:cNvPr id="474" name="フローチャート: 判断 473"/>
        <xdr:cNvSpPr/>
      </xdr:nvSpPr>
      <xdr:spPr>
        <a:xfrm>
          <a:off x="7810500" y="1651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144803</xdr:rowOff>
    </xdr:from>
    <xdr:ext cx="534377" cy="259045"/>
    <xdr:sp macro="" textlink="">
      <xdr:nvSpPr>
        <xdr:cNvPr id="475" name="テキスト ボックス 474"/>
        <xdr:cNvSpPr txBox="1"/>
      </xdr:nvSpPr>
      <xdr:spPr>
        <a:xfrm>
          <a:off x="7594111" y="1660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19386</xdr:rowOff>
    </xdr:from>
    <xdr:to>
      <xdr:col>36</xdr:col>
      <xdr:colOff>165100</xdr:colOff>
      <xdr:row>96</xdr:row>
      <xdr:rowOff>120986</xdr:rowOff>
    </xdr:to>
    <xdr:sp macro="" textlink="">
      <xdr:nvSpPr>
        <xdr:cNvPr id="476" name="フローチャート: 判断 475"/>
        <xdr:cNvSpPr/>
      </xdr:nvSpPr>
      <xdr:spPr>
        <a:xfrm>
          <a:off x="6921500" y="1647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112113</xdr:rowOff>
    </xdr:from>
    <xdr:ext cx="534377" cy="259045"/>
    <xdr:sp macro="" textlink="">
      <xdr:nvSpPr>
        <xdr:cNvPr id="477" name="テキスト ボックス 476"/>
        <xdr:cNvSpPr txBox="1"/>
      </xdr:nvSpPr>
      <xdr:spPr>
        <a:xfrm>
          <a:off x="6705111" y="16571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5671</xdr:rowOff>
    </xdr:from>
    <xdr:to>
      <xdr:col>55</xdr:col>
      <xdr:colOff>50800</xdr:colOff>
      <xdr:row>95</xdr:row>
      <xdr:rowOff>107271</xdr:rowOff>
    </xdr:to>
    <xdr:sp macro="" textlink="">
      <xdr:nvSpPr>
        <xdr:cNvPr id="483" name="楕円 482"/>
        <xdr:cNvSpPr/>
      </xdr:nvSpPr>
      <xdr:spPr>
        <a:xfrm>
          <a:off x="10426700" y="1629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28548</xdr:rowOff>
    </xdr:from>
    <xdr:ext cx="534377" cy="259045"/>
    <xdr:sp macro="" textlink="">
      <xdr:nvSpPr>
        <xdr:cNvPr id="484" name="土木費該当値テキスト"/>
        <xdr:cNvSpPr txBox="1"/>
      </xdr:nvSpPr>
      <xdr:spPr>
        <a:xfrm>
          <a:off x="10528300" y="1614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46399</xdr:rowOff>
    </xdr:from>
    <xdr:to>
      <xdr:col>50</xdr:col>
      <xdr:colOff>165100</xdr:colOff>
      <xdr:row>95</xdr:row>
      <xdr:rowOff>147999</xdr:rowOff>
    </xdr:to>
    <xdr:sp macro="" textlink="">
      <xdr:nvSpPr>
        <xdr:cNvPr id="485" name="楕円 484"/>
        <xdr:cNvSpPr/>
      </xdr:nvSpPr>
      <xdr:spPr>
        <a:xfrm>
          <a:off x="9588500" y="16334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164526</xdr:rowOff>
    </xdr:from>
    <xdr:ext cx="534377" cy="259045"/>
    <xdr:sp macro="" textlink="">
      <xdr:nvSpPr>
        <xdr:cNvPr id="486" name="テキスト ボックス 485"/>
        <xdr:cNvSpPr txBox="1"/>
      </xdr:nvSpPr>
      <xdr:spPr>
        <a:xfrm>
          <a:off x="9372111" y="1610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90</xdr:row>
      <xdr:rowOff>113455</xdr:rowOff>
    </xdr:from>
    <xdr:to>
      <xdr:col>46</xdr:col>
      <xdr:colOff>38100</xdr:colOff>
      <xdr:row>91</xdr:row>
      <xdr:rowOff>43605</xdr:rowOff>
    </xdr:to>
    <xdr:sp macro="" textlink="">
      <xdr:nvSpPr>
        <xdr:cNvPr id="487" name="楕円 486"/>
        <xdr:cNvSpPr/>
      </xdr:nvSpPr>
      <xdr:spPr>
        <a:xfrm>
          <a:off x="8699500" y="15543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89</xdr:row>
      <xdr:rowOff>60132</xdr:rowOff>
    </xdr:from>
    <xdr:ext cx="599010" cy="259045"/>
    <xdr:sp macro="" textlink="">
      <xdr:nvSpPr>
        <xdr:cNvPr id="488" name="テキスト ボックス 487"/>
        <xdr:cNvSpPr txBox="1"/>
      </xdr:nvSpPr>
      <xdr:spPr>
        <a:xfrm>
          <a:off x="8450795" y="1531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110179</xdr:rowOff>
    </xdr:from>
    <xdr:to>
      <xdr:col>41</xdr:col>
      <xdr:colOff>101600</xdr:colOff>
      <xdr:row>95</xdr:row>
      <xdr:rowOff>40329</xdr:rowOff>
    </xdr:to>
    <xdr:sp macro="" textlink="">
      <xdr:nvSpPr>
        <xdr:cNvPr id="489" name="楕円 488"/>
        <xdr:cNvSpPr/>
      </xdr:nvSpPr>
      <xdr:spPr>
        <a:xfrm>
          <a:off x="7810500" y="1622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56856</xdr:rowOff>
    </xdr:from>
    <xdr:ext cx="534377" cy="259045"/>
    <xdr:sp macro="" textlink="">
      <xdr:nvSpPr>
        <xdr:cNvPr id="490" name="テキスト ボックス 489"/>
        <xdr:cNvSpPr txBox="1"/>
      </xdr:nvSpPr>
      <xdr:spPr>
        <a:xfrm>
          <a:off x="7594111" y="1600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138030</xdr:rowOff>
    </xdr:from>
    <xdr:to>
      <xdr:col>36</xdr:col>
      <xdr:colOff>165100</xdr:colOff>
      <xdr:row>95</xdr:row>
      <xdr:rowOff>68180</xdr:rowOff>
    </xdr:to>
    <xdr:sp macro="" textlink="">
      <xdr:nvSpPr>
        <xdr:cNvPr id="491" name="楕円 490"/>
        <xdr:cNvSpPr/>
      </xdr:nvSpPr>
      <xdr:spPr>
        <a:xfrm>
          <a:off x="6921500" y="16254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84707</xdr:rowOff>
    </xdr:from>
    <xdr:ext cx="534377" cy="259045"/>
    <xdr:sp macro="" textlink="">
      <xdr:nvSpPr>
        <xdr:cNvPr id="492" name="テキスト ボックス 491"/>
        <xdr:cNvSpPr txBox="1"/>
      </xdr:nvSpPr>
      <xdr:spPr>
        <a:xfrm>
          <a:off x="6705111" y="16029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3" name="テキスト ボックス 502"/>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504" name="直線コネクタ 50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38</xdr:row>
      <xdr:rowOff>128105</xdr:rowOff>
    </xdr:from>
    <xdr:ext cx="467179" cy="259045"/>
    <xdr:sp macro="" textlink="">
      <xdr:nvSpPr>
        <xdr:cNvPr id="505" name="テキスト ボックス 504"/>
        <xdr:cNvSpPr txBox="1"/>
      </xdr:nvSpPr>
      <xdr:spPr>
        <a:xfrm>
          <a:off x="11978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6" name="直線コネクタ 50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7" name="テキスト ボックス 506"/>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8" name="直線コネクタ 50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9" name="テキスト ボックス 508"/>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0" name="直線コネクタ 50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1" name="テキスト ボックス 510"/>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2" name="直線コネクタ 51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513" name="テキスト ボックス 512"/>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4" name="直線コネクタ 51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515" name="テキスト ボックス 514"/>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6" name="直線コネクタ 51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7" name="テキスト ボックス 516"/>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8"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85326</xdr:rowOff>
    </xdr:from>
    <xdr:to>
      <xdr:col>85</xdr:col>
      <xdr:colOff>126364</xdr:colOff>
      <xdr:row>38</xdr:row>
      <xdr:rowOff>47280</xdr:rowOff>
    </xdr:to>
    <xdr:cxnSp macro="">
      <xdr:nvCxnSpPr>
        <xdr:cNvPr id="519" name="直線コネクタ 518"/>
        <xdr:cNvCxnSpPr/>
      </xdr:nvCxnSpPr>
      <xdr:spPr>
        <a:xfrm flipV="1">
          <a:off x="16317595" y="5228826"/>
          <a:ext cx="1269" cy="1333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51107</xdr:rowOff>
    </xdr:from>
    <xdr:ext cx="469744" cy="259045"/>
    <xdr:sp macro="" textlink="">
      <xdr:nvSpPr>
        <xdr:cNvPr id="520" name="消防費最小値テキスト"/>
        <xdr:cNvSpPr txBox="1"/>
      </xdr:nvSpPr>
      <xdr:spPr>
        <a:xfrm>
          <a:off x="16370300" y="656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47280</xdr:rowOff>
    </xdr:from>
    <xdr:to>
      <xdr:col>86</xdr:col>
      <xdr:colOff>25400</xdr:colOff>
      <xdr:row>38</xdr:row>
      <xdr:rowOff>47280</xdr:rowOff>
    </xdr:to>
    <xdr:cxnSp macro="">
      <xdr:nvCxnSpPr>
        <xdr:cNvPr id="521" name="直線コネクタ 520"/>
        <xdr:cNvCxnSpPr/>
      </xdr:nvCxnSpPr>
      <xdr:spPr>
        <a:xfrm>
          <a:off x="16230600" y="656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32003</xdr:rowOff>
    </xdr:from>
    <xdr:ext cx="534377" cy="259045"/>
    <xdr:sp macro="" textlink="">
      <xdr:nvSpPr>
        <xdr:cNvPr id="522" name="消防費最大値テキスト"/>
        <xdr:cNvSpPr txBox="1"/>
      </xdr:nvSpPr>
      <xdr:spPr>
        <a:xfrm>
          <a:off x="16370300" y="5004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17,533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85326</xdr:rowOff>
    </xdr:from>
    <xdr:to>
      <xdr:col>86</xdr:col>
      <xdr:colOff>25400</xdr:colOff>
      <xdr:row>30</xdr:row>
      <xdr:rowOff>85326</xdr:rowOff>
    </xdr:to>
    <xdr:cxnSp macro="">
      <xdr:nvCxnSpPr>
        <xdr:cNvPr id="523" name="直線コネクタ 522"/>
        <xdr:cNvCxnSpPr/>
      </xdr:nvCxnSpPr>
      <xdr:spPr>
        <a:xfrm>
          <a:off x="16230600" y="5228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68344</xdr:rowOff>
    </xdr:from>
    <xdr:to>
      <xdr:col>85</xdr:col>
      <xdr:colOff>127000</xdr:colOff>
      <xdr:row>35</xdr:row>
      <xdr:rowOff>127780</xdr:rowOff>
    </xdr:to>
    <xdr:cxnSp macro="">
      <xdr:nvCxnSpPr>
        <xdr:cNvPr id="524" name="直線コネクタ 523"/>
        <xdr:cNvCxnSpPr/>
      </xdr:nvCxnSpPr>
      <xdr:spPr>
        <a:xfrm flipV="1">
          <a:off x="15481300" y="606909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12137</xdr:rowOff>
    </xdr:from>
    <xdr:ext cx="534377" cy="259045"/>
    <xdr:sp macro="" textlink="">
      <xdr:nvSpPr>
        <xdr:cNvPr id="525" name="消防費平均値テキスト"/>
        <xdr:cNvSpPr txBox="1"/>
      </xdr:nvSpPr>
      <xdr:spPr>
        <a:xfrm>
          <a:off x="16370300" y="601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33710</xdr:rowOff>
    </xdr:from>
    <xdr:to>
      <xdr:col>85</xdr:col>
      <xdr:colOff>177800</xdr:colOff>
      <xdr:row>35</xdr:row>
      <xdr:rowOff>135310</xdr:rowOff>
    </xdr:to>
    <xdr:sp macro="" textlink="">
      <xdr:nvSpPr>
        <xdr:cNvPr id="526" name="フローチャート: 判断 525"/>
        <xdr:cNvSpPr/>
      </xdr:nvSpPr>
      <xdr:spPr>
        <a:xfrm>
          <a:off x="16268700" y="603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127780</xdr:rowOff>
    </xdr:from>
    <xdr:to>
      <xdr:col>81</xdr:col>
      <xdr:colOff>50800</xdr:colOff>
      <xdr:row>35</xdr:row>
      <xdr:rowOff>145905</xdr:rowOff>
    </xdr:to>
    <xdr:cxnSp macro="">
      <xdr:nvCxnSpPr>
        <xdr:cNvPr id="527" name="直線コネクタ 526"/>
        <xdr:cNvCxnSpPr/>
      </xdr:nvCxnSpPr>
      <xdr:spPr>
        <a:xfrm flipV="1">
          <a:off x="14592300" y="6128530"/>
          <a:ext cx="889000" cy="18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82042</xdr:rowOff>
    </xdr:from>
    <xdr:to>
      <xdr:col>81</xdr:col>
      <xdr:colOff>101600</xdr:colOff>
      <xdr:row>36</xdr:row>
      <xdr:rowOff>12192</xdr:rowOff>
    </xdr:to>
    <xdr:sp macro="" textlink="">
      <xdr:nvSpPr>
        <xdr:cNvPr id="528" name="フローチャート: 判断 527"/>
        <xdr:cNvSpPr/>
      </xdr:nvSpPr>
      <xdr:spPr>
        <a:xfrm>
          <a:off x="15430500" y="608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3319</xdr:rowOff>
    </xdr:from>
    <xdr:ext cx="534377" cy="259045"/>
    <xdr:sp macro="" textlink="">
      <xdr:nvSpPr>
        <xdr:cNvPr id="529" name="テキスト ボックス 528"/>
        <xdr:cNvSpPr txBox="1"/>
      </xdr:nvSpPr>
      <xdr:spPr>
        <a:xfrm>
          <a:off x="15214111" y="61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32</xdr:row>
      <xdr:rowOff>160437</xdr:rowOff>
    </xdr:from>
    <xdr:to>
      <xdr:col>76</xdr:col>
      <xdr:colOff>114300</xdr:colOff>
      <xdr:row>35</xdr:row>
      <xdr:rowOff>145905</xdr:rowOff>
    </xdr:to>
    <xdr:cxnSp macro="">
      <xdr:nvCxnSpPr>
        <xdr:cNvPr id="530" name="直線コネクタ 529"/>
        <xdr:cNvCxnSpPr/>
      </xdr:nvCxnSpPr>
      <xdr:spPr>
        <a:xfrm>
          <a:off x="13703300" y="5646837"/>
          <a:ext cx="889000" cy="499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92819</xdr:rowOff>
    </xdr:from>
    <xdr:to>
      <xdr:col>76</xdr:col>
      <xdr:colOff>165100</xdr:colOff>
      <xdr:row>35</xdr:row>
      <xdr:rowOff>22969</xdr:rowOff>
    </xdr:to>
    <xdr:sp macro="" textlink="">
      <xdr:nvSpPr>
        <xdr:cNvPr id="531" name="フローチャート: 判断 530"/>
        <xdr:cNvSpPr/>
      </xdr:nvSpPr>
      <xdr:spPr>
        <a:xfrm>
          <a:off x="14541500" y="592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33</xdr:row>
      <xdr:rowOff>39496</xdr:rowOff>
    </xdr:from>
    <xdr:ext cx="534377" cy="259045"/>
    <xdr:sp macro="" textlink="">
      <xdr:nvSpPr>
        <xdr:cNvPr id="532" name="テキスト ボックス 531"/>
        <xdr:cNvSpPr txBox="1"/>
      </xdr:nvSpPr>
      <xdr:spPr>
        <a:xfrm>
          <a:off x="14325111" y="5697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160437</xdr:rowOff>
    </xdr:from>
    <xdr:to>
      <xdr:col>71</xdr:col>
      <xdr:colOff>177800</xdr:colOff>
      <xdr:row>36</xdr:row>
      <xdr:rowOff>95450</xdr:rowOff>
    </xdr:to>
    <xdr:cxnSp macro="">
      <xdr:nvCxnSpPr>
        <xdr:cNvPr id="533" name="直線コネクタ 532"/>
        <xdr:cNvCxnSpPr/>
      </xdr:nvCxnSpPr>
      <xdr:spPr>
        <a:xfrm flipV="1">
          <a:off x="12814300" y="5646837"/>
          <a:ext cx="889000" cy="620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167114</xdr:rowOff>
    </xdr:from>
    <xdr:to>
      <xdr:col>72</xdr:col>
      <xdr:colOff>38100</xdr:colOff>
      <xdr:row>35</xdr:row>
      <xdr:rowOff>97264</xdr:rowOff>
    </xdr:to>
    <xdr:sp macro="" textlink="">
      <xdr:nvSpPr>
        <xdr:cNvPr id="534" name="フローチャート: 判断 533"/>
        <xdr:cNvSpPr/>
      </xdr:nvSpPr>
      <xdr:spPr>
        <a:xfrm>
          <a:off x="13652500" y="599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88391</xdr:rowOff>
    </xdr:from>
    <xdr:ext cx="534377" cy="259045"/>
    <xdr:sp macro="" textlink="">
      <xdr:nvSpPr>
        <xdr:cNvPr id="535" name="テキスト ボックス 534"/>
        <xdr:cNvSpPr txBox="1"/>
      </xdr:nvSpPr>
      <xdr:spPr>
        <a:xfrm>
          <a:off x="13436111" y="608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130211</xdr:rowOff>
    </xdr:from>
    <xdr:to>
      <xdr:col>67</xdr:col>
      <xdr:colOff>101600</xdr:colOff>
      <xdr:row>36</xdr:row>
      <xdr:rowOff>60361</xdr:rowOff>
    </xdr:to>
    <xdr:sp macro="" textlink="">
      <xdr:nvSpPr>
        <xdr:cNvPr id="536" name="フローチャート: 判断 535"/>
        <xdr:cNvSpPr/>
      </xdr:nvSpPr>
      <xdr:spPr>
        <a:xfrm>
          <a:off x="12763500" y="613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76888</xdr:rowOff>
    </xdr:from>
    <xdr:ext cx="534377" cy="259045"/>
    <xdr:sp macro="" textlink="">
      <xdr:nvSpPr>
        <xdr:cNvPr id="537" name="テキスト ボックス 536"/>
        <xdr:cNvSpPr txBox="1"/>
      </xdr:nvSpPr>
      <xdr:spPr>
        <a:xfrm>
          <a:off x="12547111" y="5906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8" name="テキスト ボックス 53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9" name="テキスト ボックス 53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0" name="テキスト ボックス 53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1" name="テキスト ボックス 54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2" name="テキスト ボックス 54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17544</xdr:rowOff>
    </xdr:from>
    <xdr:to>
      <xdr:col>85</xdr:col>
      <xdr:colOff>177800</xdr:colOff>
      <xdr:row>35</xdr:row>
      <xdr:rowOff>119144</xdr:rowOff>
    </xdr:to>
    <xdr:sp macro="" textlink="">
      <xdr:nvSpPr>
        <xdr:cNvPr id="543" name="楕円 542"/>
        <xdr:cNvSpPr/>
      </xdr:nvSpPr>
      <xdr:spPr>
        <a:xfrm>
          <a:off x="16268700" y="601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40421</xdr:rowOff>
    </xdr:from>
    <xdr:ext cx="534377" cy="259045"/>
    <xdr:sp macro="" textlink="">
      <xdr:nvSpPr>
        <xdr:cNvPr id="544" name="消防費該当値テキスト"/>
        <xdr:cNvSpPr txBox="1"/>
      </xdr:nvSpPr>
      <xdr:spPr>
        <a:xfrm>
          <a:off x="16370300" y="586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76980</xdr:rowOff>
    </xdr:from>
    <xdr:to>
      <xdr:col>81</xdr:col>
      <xdr:colOff>101600</xdr:colOff>
      <xdr:row>36</xdr:row>
      <xdr:rowOff>7130</xdr:rowOff>
    </xdr:to>
    <xdr:sp macro="" textlink="">
      <xdr:nvSpPr>
        <xdr:cNvPr id="545" name="楕円 544"/>
        <xdr:cNvSpPr/>
      </xdr:nvSpPr>
      <xdr:spPr>
        <a:xfrm>
          <a:off x="15430500" y="6077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23657</xdr:rowOff>
    </xdr:from>
    <xdr:ext cx="534377" cy="259045"/>
    <xdr:sp macro="" textlink="">
      <xdr:nvSpPr>
        <xdr:cNvPr id="546" name="テキスト ボックス 545"/>
        <xdr:cNvSpPr txBox="1"/>
      </xdr:nvSpPr>
      <xdr:spPr>
        <a:xfrm>
          <a:off x="15214111" y="5852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95105</xdr:rowOff>
    </xdr:from>
    <xdr:to>
      <xdr:col>76</xdr:col>
      <xdr:colOff>165100</xdr:colOff>
      <xdr:row>36</xdr:row>
      <xdr:rowOff>25255</xdr:rowOff>
    </xdr:to>
    <xdr:sp macro="" textlink="">
      <xdr:nvSpPr>
        <xdr:cNvPr id="547" name="楕円 546"/>
        <xdr:cNvSpPr/>
      </xdr:nvSpPr>
      <xdr:spPr>
        <a:xfrm>
          <a:off x="14541500" y="609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16382</xdr:rowOff>
    </xdr:from>
    <xdr:ext cx="534377" cy="259045"/>
    <xdr:sp macro="" textlink="">
      <xdr:nvSpPr>
        <xdr:cNvPr id="548" name="テキスト ボックス 547"/>
        <xdr:cNvSpPr txBox="1"/>
      </xdr:nvSpPr>
      <xdr:spPr>
        <a:xfrm>
          <a:off x="14325111" y="6188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32</xdr:row>
      <xdr:rowOff>109637</xdr:rowOff>
    </xdr:from>
    <xdr:to>
      <xdr:col>72</xdr:col>
      <xdr:colOff>38100</xdr:colOff>
      <xdr:row>33</xdr:row>
      <xdr:rowOff>39787</xdr:rowOff>
    </xdr:to>
    <xdr:sp macro="" textlink="">
      <xdr:nvSpPr>
        <xdr:cNvPr id="549" name="楕円 548"/>
        <xdr:cNvSpPr/>
      </xdr:nvSpPr>
      <xdr:spPr>
        <a:xfrm>
          <a:off x="13652500" y="559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31</xdr:row>
      <xdr:rowOff>56314</xdr:rowOff>
    </xdr:from>
    <xdr:ext cx="534377" cy="259045"/>
    <xdr:sp macro="" textlink="">
      <xdr:nvSpPr>
        <xdr:cNvPr id="550" name="テキスト ボックス 549"/>
        <xdr:cNvSpPr txBox="1"/>
      </xdr:nvSpPr>
      <xdr:spPr>
        <a:xfrm>
          <a:off x="13436111" y="5371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44650</xdr:rowOff>
    </xdr:from>
    <xdr:to>
      <xdr:col>67</xdr:col>
      <xdr:colOff>101600</xdr:colOff>
      <xdr:row>36</xdr:row>
      <xdr:rowOff>146250</xdr:rowOff>
    </xdr:to>
    <xdr:sp macro="" textlink="">
      <xdr:nvSpPr>
        <xdr:cNvPr id="551" name="楕円 550"/>
        <xdr:cNvSpPr/>
      </xdr:nvSpPr>
      <xdr:spPr>
        <a:xfrm>
          <a:off x="12763500" y="621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137377</xdr:rowOff>
    </xdr:from>
    <xdr:ext cx="534377" cy="259045"/>
    <xdr:sp macro="" textlink="">
      <xdr:nvSpPr>
        <xdr:cNvPr id="552" name="テキスト ボックス 551"/>
        <xdr:cNvSpPr txBox="1"/>
      </xdr:nvSpPr>
      <xdr:spPr>
        <a:xfrm>
          <a:off x="12547111" y="6309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3" name="正方形/長方形 55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4" name="正方形/長方形 55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5" name="正方形/長方形 55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6" name="正方形/長方形 55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7" name="正方形/長方形 55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8" name="正方形/長方形 55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9" name="正方形/長方形 55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0" name="正方形/長方形 55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1" name="テキスト ボックス 56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2" name="直線コネクタ 56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63" name="テキスト ボックス 562"/>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4" name="直線コネクタ 56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5" name="テキスト ボックス 564"/>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6" name="直線コネクタ 56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7" name="テキスト ボックス 566"/>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8" name="直線コネクタ 56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9" name="テキスト ボックス 568"/>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0" name="直線コネクタ 56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1" name="テキスト ボックス 57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80996</xdr:rowOff>
    </xdr:from>
    <xdr:to>
      <xdr:col>85</xdr:col>
      <xdr:colOff>126364</xdr:colOff>
      <xdr:row>55</xdr:row>
      <xdr:rowOff>50820</xdr:rowOff>
    </xdr:to>
    <xdr:cxnSp macro="">
      <xdr:nvCxnSpPr>
        <xdr:cNvPr id="575" name="直線コネクタ 574"/>
        <xdr:cNvCxnSpPr/>
      </xdr:nvCxnSpPr>
      <xdr:spPr>
        <a:xfrm flipV="1">
          <a:off x="16317595" y="8824946"/>
          <a:ext cx="1269" cy="6556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54647</xdr:rowOff>
    </xdr:from>
    <xdr:ext cx="534377" cy="259045"/>
    <xdr:sp macro="" textlink="">
      <xdr:nvSpPr>
        <xdr:cNvPr id="576" name="教育費最小値テキスト"/>
        <xdr:cNvSpPr txBox="1"/>
      </xdr:nvSpPr>
      <xdr:spPr>
        <a:xfrm>
          <a:off x="16370300" y="94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50820</xdr:rowOff>
    </xdr:from>
    <xdr:to>
      <xdr:col>86</xdr:col>
      <xdr:colOff>25400</xdr:colOff>
      <xdr:row>55</xdr:row>
      <xdr:rowOff>50820</xdr:rowOff>
    </xdr:to>
    <xdr:cxnSp macro="">
      <xdr:nvCxnSpPr>
        <xdr:cNvPr id="577" name="直線コネクタ 576"/>
        <xdr:cNvCxnSpPr/>
      </xdr:nvCxnSpPr>
      <xdr:spPr>
        <a:xfrm>
          <a:off x="16230600" y="9480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27673</xdr:rowOff>
    </xdr:from>
    <xdr:ext cx="534377" cy="259045"/>
    <xdr:sp macro="" textlink="">
      <xdr:nvSpPr>
        <xdr:cNvPr id="578" name="教育費最大値テキスト"/>
        <xdr:cNvSpPr txBox="1"/>
      </xdr:nvSpPr>
      <xdr:spPr>
        <a:xfrm>
          <a:off x="16370300" y="8600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95,068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80996</xdr:rowOff>
    </xdr:from>
    <xdr:to>
      <xdr:col>86</xdr:col>
      <xdr:colOff>25400</xdr:colOff>
      <xdr:row>51</xdr:row>
      <xdr:rowOff>80996</xdr:rowOff>
    </xdr:to>
    <xdr:cxnSp macro="">
      <xdr:nvCxnSpPr>
        <xdr:cNvPr id="579" name="直線コネクタ 578"/>
        <xdr:cNvCxnSpPr/>
      </xdr:nvCxnSpPr>
      <xdr:spPr>
        <a:xfrm>
          <a:off x="16230600" y="8824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37287</xdr:rowOff>
    </xdr:from>
    <xdr:to>
      <xdr:col>85</xdr:col>
      <xdr:colOff>127000</xdr:colOff>
      <xdr:row>56</xdr:row>
      <xdr:rowOff>126327</xdr:rowOff>
    </xdr:to>
    <xdr:cxnSp macro="">
      <xdr:nvCxnSpPr>
        <xdr:cNvPr id="580" name="直線コネクタ 579"/>
        <xdr:cNvCxnSpPr/>
      </xdr:nvCxnSpPr>
      <xdr:spPr>
        <a:xfrm flipV="1">
          <a:off x="15481300" y="8952687"/>
          <a:ext cx="838200" cy="77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52</xdr:row>
      <xdr:rowOff>107332</xdr:rowOff>
    </xdr:from>
    <xdr:ext cx="534377" cy="259045"/>
    <xdr:sp macro="" textlink="">
      <xdr:nvSpPr>
        <xdr:cNvPr id="581" name="教育費平均値テキスト"/>
        <xdr:cNvSpPr txBox="1"/>
      </xdr:nvSpPr>
      <xdr:spPr>
        <a:xfrm>
          <a:off x="16370300" y="9022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52</xdr:row>
      <xdr:rowOff>128905</xdr:rowOff>
    </xdr:from>
    <xdr:to>
      <xdr:col>85</xdr:col>
      <xdr:colOff>177800</xdr:colOff>
      <xdr:row>53</xdr:row>
      <xdr:rowOff>59055</xdr:rowOff>
    </xdr:to>
    <xdr:sp macro="" textlink="">
      <xdr:nvSpPr>
        <xdr:cNvPr id="582" name="フローチャート: 判断 581"/>
        <xdr:cNvSpPr/>
      </xdr:nvSpPr>
      <xdr:spPr>
        <a:xfrm>
          <a:off x="16268700" y="904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126327</xdr:rowOff>
    </xdr:from>
    <xdr:to>
      <xdr:col>81</xdr:col>
      <xdr:colOff>50800</xdr:colOff>
      <xdr:row>58</xdr:row>
      <xdr:rowOff>78412</xdr:rowOff>
    </xdr:to>
    <xdr:cxnSp macro="">
      <xdr:nvCxnSpPr>
        <xdr:cNvPr id="583" name="直線コネクタ 582"/>
        <xdr:cNvCxnSpPr/>
      </xdr:nvCxnSpPr>
      <xdr:spPr>
        <a:xfrm flipV="1">
          <a:off x="14592300" y="9727527"/>
          <a:ext cx="889000" cy="294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59205</xdr:rowOff>
    </xdr:from>
    <xdr:to>
      <xdr:col>81</xdr:col>
      <xdr:colOff>101600</xdr:colOff>
      <xdr:row>58</xdr:row>
      <xdr:rowOff>160805</xdr:rowOff>
    </xdr:to>
    <xdr:sp macro="" textlink="">
      <xdr:nvSpPr>
        <xdr:cNvPr id="584" name="フローチャート: 判断 583"/>
        <xdr:cNvSpPr/>
      </xdr:nvSpPr>
      <xdr:spPr>
        <a:xfrm>
          <a:off x="15430500" y="1000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151932</xdr:rowOff>
    </xdr:from>
    <xdr:ext cx="534377" cy="259045"/>
    <xdr:sp macro="" textlink="">
      <xdr:nvSpPr>
        <xdr:cNvPr id="585" name="テキスト ボックス 584"/>
        <xdr:cNvSpPr txBox="1"/>
      </xdr:nvSpPr>
      <xdr:spPr>
        <a:xfrm>
          <a:off x="15214111" y="1009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78412</xdr:rowOff>
    </xdr:from>
    <xdr:to>
      <xdr:col>76</xdr:col>
      <xdr:colOff>114300</xdr:colOff>
      <xdr:row>58</xdr:row>
      <xdr:rowOff>109776</xdr:rowOff>
    </xdr:to>
    <xdr:cxnSp macro="">
      <xdr:nvCxnSpPr>
        <xdr:cNvPr id="586" name="直線コネクタ 585"/>
        <xdr:cNvCxnSpPr/>
      </xdr:nvCxnSpPr>
      <xdr:spPr>
        <a:xfrm flipV="1">
          <a:off x="13703300" y="10022512"/>
          <a:ext cx="889000" cy="31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87894</xdr:rowOff>
    </xdr:from>
    <xdr:to>
      <xdr:col>76</xdr:col>
      <xdr:colOff>165100</xdr:colOff>
      <xdr:row>59</xdr:row>
      <xdr:rowOff>18044</xdr:rowOff>
    </xdr:to>
    <xdr:sp macro="" textlink="">
      <xdr:nvSpPr>
        <xdr:cNvPr id="587" name="フローチャート: 判断 586"/>
        <xdr:cNvSpPr/>
      </xdr:nvSpPr>
      <xdr:spPr>
        <a:xfrm>
          <a:off x="14541500" y="1003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59</xdr:row>
      <xdr:rowOff>9171</xdr:rowOff>
    </xdr:from>
    <xdr:ext cx="534377" cy="259045"/>
    <xdr:sp macro="" textlink="">
      <xdr:nvSpPr>
        <xdr:cNvPr id="588" name="テキスト ボックス 587"/>
        <xdr:cNvSpPr txBox="1"/>
      </xdr:nvSpPr>
      <xdr:spPr>
        <a:xfrm>
          <a:off x="14325111" y="10124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109776</xdr:rowOff>
    </xdr:from>
    <xdr:to>
      <xdr:col>71</xdr:col>
      <xdr:colOff>177800</xdr:colOff>
      <xdr:row>59</xdr:row>
      <xdr:rowOff>6266</xdr:rowOff>
    </xdr:to>
    <xdr:cxnSp macro="">
      <xdr:nvCxnSpPr>
        <xdr:cNvPr id="589" name="直線コネクタ 588"/>
        <xdr:cNvCxnSpPr/>
      </xdr:nvCxnSpPr>
      <xdr:spPr>
        <a:xfrm flipV="1">
          <a:off x="12814300" y="10053876"/>
          <a:ext cx="889000" cy="6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99758</xdr:rowOff>
    </xdr:from>
    <xdr:to>
      <xdr:col>72</xdr:col>
      <xdr:colOff>38100</xdr:colOff>
      <xdr:row>59</xdr:row>
      <xdr:rowOff>29908</xdr:rowOff>
    </xdr:to>
    <xdr:sp macro="" textlink="">
      <xdr:nvSpPr>
        <xdr:cNvPr id="590" name="フローチャート: 判断 589"/>
        <xdr:cNvSpPr/>
      </xdr:nvSpPr>
      <xdr:spPr>
        <a:xfrm>
          <a:off x="13652500" y="10043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21035</xdr:rowOff>
    </xdr:from>
    <xdr:ext cx="534377" cy="259045"/>
    <xdr:sp macro="" textlink="">
      <xdr:nvSpPr>
        <xdr:cNvPr id="591" name="テキスト ボックス 590"/>
        <xdr:cNvSpPr txBox="1"/>
      </xdr:nvSpPr>
      <xdr:spPr>
        <a:xfrm>
          <a:off x="13436111" y="1013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122436</xdr:rowOff>
    </xdr:from>
    <xdr:to>
      <xdr:col>67</xdr:col>
      <xdr:colOff>101600</xdr:colOff>
      <xdr:row>59</xdr:row>
      <xdr:rowOff>52586</xdr:rowOff>
    </xdr:to>
    <xdr:sp macro="" textlink="">
      <xdr:nvSpPr>
        <xdr:cNvPr id="592" name="フローチャート: 判断 591"/>
        <xdr:cNvSpPr/>
      </xdr:nvSpPr>
      <xdr:spPr>
        <a:xfrm>
          <a:off x="12763500" y="10066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69113</xdr:rowOff>
    </xdr:from>
    <xdr:ext cx="534377" cy="259045"/>
    <xdr:sp macro="" textlink="">
      <xdr:nvSpPr>
        <xdr:cNvPr id="593" name="テキスト ボックス 592"/>
        <xdr:cNvSpPr txBox="1"/>
      </xdr:nvSpPr>
      <xdr:spPr>
        <a:xfrm>
          <a:off x="12547111" y="984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51</xdr:row>
      <xdr:rowOff>157937</xdr:rowOff>
    </xdr:from>
    <xdr:to>
      <xdr:col>85</xdr:col>
      <xdr:colOff>177800</xdr:colOff>
      <xdr:row>52</xdr:row>
      <xdr:rowOff>88087</xdr:rowOff>
    </xdr:to>
    <xdr:sp macro="" textlink="">
      <xdr:nvSpPr>
        <xdr:cNvPr id="599" name="楕円 598"/>
        <xdr:cNvSpPr/>
      </xdr:nvSpPr>
      <xdr:spPr>
        <a:xfrm>
          <a:off x="16268700" y="8901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51</xdr:row>
      <xdr:rowOff>9364</xdr:rowOff>
    </xdr:from>
    <xdr:ext cx="534377" cy="259045"/>
    <xdr:sp macro="" textlink="">
      <xdr:nvSpPr>
        <xdr:cNvPr id="600" name="教育費該当値テキスト"/>
        <xdr:cNvSpPr txBox="1"/>
      </xdr:nvSpPr>
      <xdr:spPr>
        <a:xfrm>
          <a:off x="16370300" y="8753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75527</xdr:rowOff>
    </xdr:from>
    <xdr:to>
      <xdr:col>81</xdr:col>
      <xdr:colOff>101600</xdr:colOff>
      <xdr:row>57</xdr:row>
      <xdr:rowOff>5677</xdr:rowOff>
    </xdr:to>
    <xdr:sp macro="" textlink="">
      <xdr:nvSpPr>
        <xdr:cNvPr id="601" name="楕円 600"/>
        <xdr:cNvSpPr/>
      </xdr:nvSpPr>
      <xdr:spPr>
        <a:xfrm>
          <a:off x="15430500" y="9676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22204</xdr:rowOff>
    </xdr:from>
    <xdr:ext cx="534377" cy="259045"/>
    <xdr:sp macro="" textlink="">
      <xdr:nvSpPr>
        <xdr:cNvPr id="602" name="テキスト ボックス 601"/>
        <xdr:cNvSpPr txBox="1"/>
      </xdr:nvSpPr>
      <xdr:spPr>
        <a:xfrm>
          <a:off x="15214111" y="945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27612</xdr:rowOff>
    </xdr:from>
    <xdr:to>
      <xdr:col>76</xdr:col>
      <xdr:colOff>165100</xdr:colOff>
      <xdr:row>58</xdr:row>
      <xdr:rowOff>129212</xdr:rowOff>
    </xdr:to>
    <xdr:sp macro="" textlink="">
      <xdr:nvSpPr>
        <xdr:cNvPr id="603" name="楕円 602"/>
        <xdr:cNvSpPr/>
      </xdr:nvSpPr>
      <xdr:spPr>
        <a:xfrm>
          <a:off x="14541500" y="997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145739</xdr:rowOff>
    </xdr:from>
    <xdr:ext cx="534377" cy="259045"/>
    <xdr:sp macro="" textlink="">
      <xdr:nvSpPr>
        <xdr:cNvPr id="604" name="テキスト ボックス 603"/>
        <xdr:cNvSpPr txBox="1"/>
      </xdr:nvSpPr>
      <xdr:spPr>
        <a:xfrm>
          <a:off x="14325111" y="9746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58976</xdr:rowOff>
    </xdr:from>
    <xdr:to>
      <xdr:col>72</xdr:col>
      <xdr:colOff>38100</xdr:colOff>
      <xdr:row>58</xdr:row>
      <xdr:rowOff>160576</xdr:rowOff>
    </xdr:to>
    <xdr:sp macro="" textlink="">
      <xdr:nvSpPr>
        <xdr:cNvPr id="605" name="楕円 604"/>
        <xdr:cNvSpPr/>
      </xdr:nvSpPr>
      <xdr:spPr>
        <a:xfrm>
          <a:off x="13652500" y="1000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5653</xdr:rowOff>
    </xdr:from>
    <xdr:ext cx="534377" cy="259045"/>
    <xdr:sp macro="" textlink="">
      <xdr:nvSpPr>
        <xdr:cNvPr id="606" name="テキスト ボックス 605"/>
        <xdr:cNvSpPr txBox="1"/>
      </xdr:nvSpPr>
      <xdr:spPr>
        <a:xfrm>
          <a:off x="13436111" y="9778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126916</xdr:rowOff>
    </xdr:from>
    <xdr:to>
      <xdr:col>67</xdr:col>
      <xdr:colOff>101600</xdr:colOff>
      <xdr:row>59</xdr:row>
      <xdr:rowOff>57066</xdr:rowOff>
    </xdr:to>
    <xdr:sp macro="" textlink="">
      <xdr:nvSpPr>
        <xdr:cNvPr id="607" name="楕円 606"/>
        <xdr:cNvSpPr/>
      </xdr:nvSpPr>
      <xdr:spPr>
        <a:xfrm>
          <a:off x="12763500" y="10071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48193</xdr:rowOff>
    </xdr:from>
    <xdr:ext cx="534377" cy="259045"/>
    <xdr:sp macro="" textlink="">
      <xdr:nvSpPr>
        <xdr:cNvPr id="608" name="テキスト ボックス 607"/>
        <xdr:cNvSpPr txBox="1"/>
      </xdr:nvSpPr>
      <xdr:spPr>
        <a:xfrm>
          <a:off x="12547111" y="10163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25400</xdr:rowOff>
    </xdr:from>
    <xdr:to>
      <xdr:col>89</xdr:col>
      <xdr:colOff>177800</xdr:colOff>
      <xdr:row>78</xdr:row>
      <xdr:rowOff>25400</xdr:rowOff>
    </xdr:to>
    <xdr:cxnSp macro="">
      <xdr:nvCxnSpPr>
        <xdr:cNvPr id="619" name="直線コネクタ 618"/>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54627</xdr:rowOff>
    </xdr:from>
    <xdr:ext cx="248786" cy="259045"/>
    <xdr:sp macro="" textlink="">
      <xdr:nvSpPr>
        <xdr:cNvPr id="620" name="テキスト ボックス 619"/>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1" name="直線コネクタ 620"/>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2" name="テキスト ボックス 621"/>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23" name="直線コネクタ 622"/>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70</xdr:row>
      <xdr:rowOff>111777</xdr:rowOff>
    </xdr:from>
    <xdr:ext cx="531299" cy="259045"/>
    <xdr:sp macro="" textlink="">
      <xdr:nvSpPr>
        <xdr:cNvPr id="624" name="テキスト ボックス 623"/>
        <xdr:cNvSpPr txBox="1"/>
      </xdr:nvSpPr>
      <xdr:spPr>
        <a:xfrm>
          <a:off x="11914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5" name="直線コネクタ 62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6" name="テキスト ボックス 625"/>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7"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19514</xdr:rowOff>
    </xdr:from>
    <xdr:to>
      <xdr:col>85</xdr:col>
      <xdr:colOff>126364</xdr:colOff>
      <xdr:row>78</xdr:row>
      <xdr:rowOff>25400</xdr:rowOff>
    </xdr:to>
    <xdr:cxnSp macro="">
      <xdr:nvCxnSpPr>
        <xdr:cNvPr id="628" name="直線コネクタ 627"/>
        <xdr:cNvCxnSpPr/>
      </xdr:nvCxnSpPr>
      <xdr:spPr>
        <a:xfrm flipV="1">
          <a:off x="16317595" y="12192464"/>
          <a:ext cx="1269" cy="1206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33564</xdr:rowOff>
    </xdr:from>
    <xdr:ext cx="249299" cy="259045"/>
    <xdr:sp macro="" textlink="">
      <xdr:nvSpPr>
        <xdr:cNvPr id="629" name="災害復旧費最小値テキスト"/>
        <xdr:cNvSpPr txBox="1"/>
      </xdr:nvSpPr>
      <xdr:spPr>
        <a:xfrm>
          <a:off x="16370300" y="1340666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25400</xdr:rowOff>
    </xdr:from>
    <xdr:to>
      <xdr:col>86</xdr:col>
      <xdr:colOff>25400</xdr:colOff>
      <xdr:row>78</xdr:row>
      <xdr:rowOff>25400</xdr:rowOff>
    </xdr:to>
    <xdr:cxnSp macro="">
      <xdr:nvCxnSpPr>
        <xdr:cNvPr id="630" name="直線コネクタ 629"/>
        <xdr:cNvCxnSpPr/>
      </xdr:nvCxnSpPr>
      <xdr:spPr>
        <a:xfrm>
          <a:off x="16230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137641</xdr:rowOff>
    </xdr:from>
    <xdr:ext cx="534377" cy="259045"/>
    <xdr:sp macro="" textlink="">
      <xdr:nvSpPr>
        <xdr:cNvPr id="631" name="災害復旧費最大値テキスト"/>
        <xdr:cNvSpPr txBox="1"/>
      </xdr:nvSpPr>
      <xdr:spPr>
        <a:xfrm>
          <a:off x="16370300" y="11967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21,103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19514</xdr:rowOff>
    </xdr:from>
    <xdr:to>
      <xdr:col>86</xdr:col>
      <xdr:colOff>25400</xdr:colOff>
      <xdr:row>71</xdr:row>
      <xdr:rowOff>19514</xdr:rowOff>
    </xdr:to>
    <xdr:cxnSp macro="">
      <xdr:nvCxnSpPr>
        <xdr:cNvPr id="632" name="直線コネクタ 631"/>
        <xdr:cNvCxnSpPr/>
      </xdr:nvCxnSpPr>
      <xdr:spPr>
        <a:xfrm>
          <a:off x="16230600" y="12192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16427</xdr:rowOff>
    </xdr:from>
    <xdr:to>
      <xdr:col>85</xdr:col>
      <xdr:colOff>127000</xdr:colOff>
      <xdr:row>78</xdr:row>
      <xdr:rowOff>21971</xdr:rowOff>
    </xdr:to>
    <xdr:cxnSp macro="">
      <xdr:nvCxnSpPr>
        <xdr:cNvPr id="633" name="直線コネクタ 632"/>
        <xdr:cNvCxnSpPr/>
      </xdr:nvCxnSpPr>
      <xdr:spPr>
        <a:xfrm flipV="1">
          <a:off x="15481300" y="13389527"/>
          <a:ext cx="838200" cy="5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122465</xdr:rowOff>
    </xdr:from>
    <xdr:ext cx="378565" cy="259045"/>
    <xdr:sp macro="" textlink="">
      <xdr:nvSpPr>
        <xdr:cNvPr id="634" name="災害復旧費平均値テキスト"/>
        <xdr:cNvSpPr txBox="1"/>
      </xdr:nvSpPr>
      <xdr:spPr>
        <a:xfrm>
          <a:off x="16370300" y="1315266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99588</xdr:rowOff>
    </xdr:from>
    <xdr:to>
      <xdr:col>85</xdr:col>
      <xdr:colOff>177800</xdr:colOff>
      <xdr:row>78</xdr:row>
      <xdr:rowOff>29738</xdr:rowOff>
    </xdr:to>
    <xdr:sp macro="" textlink="">
      <xdr:nvSpPr>
        <xdr:cNvPr id="635" name="フローチャート: 判断 634"/>
        <xdr:cNvSpPr/>
      </xdr:nvSpPr>
      <xdr:spPr>
        <a:xfrm>
          <a:off x="16268700" y="1330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21971</xdr:rowOff>
    </xdr:from>
    <xdr:to>
      <xdr:col>81</xdr:col>
      <xdr:colOff>50800</xdr:colOff>
      <xdr:row>78</xdr:row>
      <xdr:rowOff>22428</xdr:rowOff>
    </xdr:to>
    <xdr:cxnSp macro="">
      <xdr:nvCxnSpPr>
        <xdr:cNvPr id="636" name="直線コネクタ 635"/>
        <xdr:cNvCxnSpPr/>
      </xdr:nvCxnSpPr>
      <xdr:spPr>
        <a:xfrm flipV="1">
          <a:off x="14592300" y="13395071"/>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99816</xdr:rowOff>
    </xdr:from>
    <xdr:to>
      <xdr:col>81</xdr:col>
      <xdr:colOff>101600</xdr:colOff>
      <xdr:row>78</xdr:row>
      <xdr:rowOff>29966</xdr:rowOff>
    </xdr:to>
    <xdr:sp macro="" textlink="">
      <xdr:nvSpPr>
        <xdr:cNvPr id="637" name="フローチャート: 判断 636"/>
        <xdr:cNvSpPr/>
      </xdr:nvSpPr>
      <xdr:spPr>
        <a:xfrm>
          <a:off x="15430500" y="1330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46493</xdr:rowOff>
    </xdr:from>
    <xdr:ext cx="378565" cy="259045"/>
    <xdr:sp macro="" textlink="">
      <xdr:nvSpPr>
        <xdr:cNvPr id="638" name="テキスト ボックス 637"/>
        <xdr:cNvSpPr txBox="1"/>
      </xdr:nvSpPr>
      <xdr:spPr>
        <a:xfrm>
          <a:off x="15292017" y="1307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21228</xdr:rowOff>
    </xdr:from>
    <xdr:to>
      <xdr:col>76</xdr:col>
      <xdr:colOff>114300</xdr:colOff>
      <xdr:row>78</xdr:row>
      <xdr:rowOff>22428</xdr:rowOff>
    </xdr:to>
    <xdr:cxnSp macro="">
      <xdr:nvCxnSpPr>
        <xdr:cNvPr id="639" name="直線コネクタ 638"/>
        <xdr:cNvCxnSpPr/>
      </xdr:nvCxnSpPr>
      <xdr:spPr>
        <a:xfrm>
          <a:off x="13703300" y="13394328"/>
          <a:ext cx="889000" cy="1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112388</xdr:rowOff>
    </xdr:from>
    <xdr:to>
      <xdr:col>76</xdr:col>
      <xdr:colOff>165100</xdr:colOff>
      <xdr:row>78</xdr:row>
      <xdr:rowOff>42538</xdr:rowOff>
    </xdr:to>
    <xdr:sp macro="" textlink="">
      <xdr:nvSpPr>
        <xdr:cNvPr id="640" name="フローチャート: 判断 639"/>
        <xdr:cNvSpPr/>
      </xdr:nvSpPr>
      <xdr:spPr>
        <a:xfrm>
          <a:off x="14541500" y="1331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59065</xdr:rowOff>
    </xdr:from>
    <xdr:ext cx="378565" cy="259045"/>
    <xdr:sp macro="" textlink="">
      <xdr:nvSpPr>
        <xdr:cNvPr id="641" name="テキスト ボックス 640"/>
        <xdr:cNvSpPr txBox="1"/>
      </xdr:nvSpPr>
      <xdr:spPr>
        <a:xfrm>
          <a:off x="14403017" y="130892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21228</xdr:rowOff>
    </xdr:from>
    <xdr:to>
      <xdr:col>71</xdr:col>
      <xdr:colOff>177800</xdr:colOff>
      <xdr:row>78</xdr:row>
      <xdr:rowOff>23915</xdr:rowOff>
    </xdr:to>
    <xdr:cxnSp macro="">
      <xdr:nvCxnSpPr>
        <xdr:cNvPr id="642" name="直線コネクタ 641"/>
        <xdr:cNvCxnSpPr/>
      </xdr:nvCxnSpPr>
      <xdr:spPr>
        <a:xfrm flipV="1">
          <a:off x="12814300" y="13394328"/>
          <a:ext cx="889000" cy="2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102445</xdr:rowOff>
    </xdr:from>
    <xdr:to>
      <xdr:col>72</xdr:col>
      <xdr:colOff>38100</xdr:colOff>
      <xdr:row>78</xdr:row>
      <xdr:rowOff>32595</xdr:rowOff>
    </xdr:to>
    <xdr:sp macro="" textlink="">
      <xdr:nvSpPr>
        <xdr:cNvPr id="643" name="フローチャート: 判断 642"/>
        <xdr:cNvSpPr/>
      </xdr:nvSpPr>
      <xdr:spPr>
        <a:xfrm>
          <a:off x="13652500" y="1330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76</xdr:row>
      <xdr:rowOff>49122</xdr:rowOff>
    </xdr:from>
    <xdr:ext cx="378565" cy="259045"/>
    <xdr:sp macro="" textlink="">
      <xdr:nvSpPr>
        <xdr:cNvPr id="644" name="テキスト ボックス 643"/>
        <xdr:cNvSpPr txBox="1"/>
      </xdr:nvSpPr>
      <xdr:spPr>
        <a:xfrm>
          <a:off x="13514017" y="13079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71583</xdr:rowOff>
    </xdr:from>
    <xdr:to>
      <xdr:col>67</xdr:col>
      <xdr:colOff>101600</xdr:colOff>
      <xdr:row>78</xdr:row>
      <xdr:rowOff>1733</xdr:rowOff>
    </xdr:to>
    <xdr:sp macro="" textlink="">
      <xdr:nvSpPr>
        <xdr:cNvPr id="645" name="フローチャート: 判断 644"/>
        <xdr:cNvSpPr/>
      </xdr:nvSpPr>
      <xdr:spPr>
        <a:xfrm>
          <a:off x="12763500" y="13273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18260</xdr:rowOff>
    </xdr:from>
    <xdr:ext cx="469744" cy="259045"/>
    <xdr:sp macro="" textlink="">
      <xdr:nvSpPr>
        <xdr:cNvPr id="646" name="テキスト ボックス 645"/>
        <xdr:cNvSpPr txBox="1"/>
      </xdr:nvSpPr>
      <xdr:spPr>
        <a:xfrm>
          <a:off x="12579428" y="13048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7" name="テキスト ボックス 64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8" name="テキスト ボックス 64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9" name="テキスト ボックス 64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0" name="テキスト ボックス 64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1" name="テキスト ボックス 65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137077</xdr:rowOff>
    </xdr:from>
    <xdr:to>
      <xdr:col>85</xdr:col>
      <xdr:colOff>177800</xdr:colOff>
      <xdr:row>78</xdr:row>
      <xdr:rowOff>67227</xdr:rowOff>
    </xdr:to>
    <xdr:sp macro="" textlink="">
      <xdr:nvSpPr>
        <xdr:cNvPr id="652" name="楕円 651"/>
        <xdr:cNvSpPr/>
      </xdr:nvSpPr>
      <xdr:spPr>
        <a:xfrm>
          <a:off x="16268700" y="13338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78014</xdr:rowOff>
    </xdr:from>
    <xdr:ext cx="378565" cy="259045"/>
    <xdr:sp macro="" textlink="">
      <xdr:nvSpPr>
        <xdr:cNvPr id="653" name="災害復旧費該当値テキスト"/>
        <xdr:cNvSpPr txBox="1"/>
      </xdr:nvSpPr>
      <xdr:spPr>
        <a:xfrm>
          <a:off x="16370300" y="13279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142621</xdr:rowOff>
    </xdr:from>
    <xdr:to>
      <xdr:col>81</xdr:col>
      <xdr:colOff>101600</xdr:colOff>
      <xdr:row>78</xdr:row>
      <xdr:rowOff>72771</xdr:rowOff>
    </xdr:to>
    <xdr:sp macro="" textlink="">
      <xdr:nvSpPr>
        <xdr:cNvPr id="654" name="楕円 653"/>
        <xdr:cNvSpPr/>
      </xdr:nvSpPr>
      <xdr:spPr>
        <a:xfrm>
          <a:off x="154305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78</xdr:row>
      <xdr:rowOff>63898</xdr:rowOff>
    </xdr:from>
    <xdr:ext cx="313932" cy="259045"/>
    <xdr:sp macro="" textlink="">
      <xdr:nvSpPr>
        <xdr:cNvPr id="655" name="テキスト ボックス 654"/>
        <xdr:cNvSpPr txBox="1"/>
      </xdr:nvSpPr>
      <xdr:spPr>
        <a:xfrm>
          <a:off x="15324333" y="134369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143078</xdr:rowOff>
    </xdr:from>
    <xdr:to>
      <xdr:col>76</xdr:col>
      <xdr:colOff>165100</xdr:colOff>
      <xdr:row>78</xdr:row>
      <xdr:rowOff>73228</xdr:rowOff>
    </xdr:to>
    <xdr:sp macro="" textlink="">
      <xdr:nvSpPr>
        <xdr:cNvPr id="656" name="楕円 655"/>
        <xdr:cNvSpPr/>
      </xdr:nvSpPr>
      <xdr:spPr>
        <a:xfrm>
          <a:off x="14541500" y="133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78</xdr:row>
      <xdr:rowOff>64355</xdr:rowOff>
    </xdr:from>
    <xdr:ext cx="313932" cy="259045"/>
    <xdr:sp macro="" textlink="">
      <xdr:nvSpPr>
        <xdr:cNvPr id="657" name="テキスト ボックス 656"/>
        <xdr:cNvSpPr txBox="1"/>
      </xdr:nvSpPr>
      <xdr:spPr>
        <a:xfrm>
          <a:off x="14435333" y="134374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141878</xdr:rowOff>
    </xdr:from>
    <xdr:to>
      <xdr:col>72</xdr:col>
      <xdr:colOff>38100</xdr:colOff>
      <xdr:row>78</xdr:row>
      <xdr:rowOff>72028</xdr:rowOff>
    </xdr:to>
    <xdr:sp macro="" textlink="">
      <xdr:nvSpPr>
        <xdr:cNvPr id="658" name="楕円 657"/>
        <xdr:cNvSpPr/>
      </xdr:nvSpPr>
      <xdr:spPr>
        <a:xfrm>
          <a:off x="13652500" y="1334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78</xdr:row>
      <xdr:rowOff>63155</xdr:rowOff>
    </xdr:from>
    <xdr:ext cx="313932" cy="259045"/>
    <xdr:sp macro="" textlink="">
      <xdr:nvSpPr>
        <xdr:cNvPr id="659" name="テキスト ボックス 658"/>
        <xdr:cNvSpPr txBox="1"/>
      </xdr:nvSpPr>
      <xdr:spPr>
        <a:xfrm>
          <a:off x="13546333" y="13436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144565</xdr:rowOff>
    </xdr:from>
    <xdr:to>
      <xdr:col>67</xdr:col>
      <xdr:colOff>101600</xdr:colOff>
      <xdr:row>78</xdr:row>
      <xdr:rowOff>74715</xdr:rowOff>
    </xdr:to>
    <xdr:sp macro="" textlink="">
      <xdr:nvSpPr>
        <xdr:cNvPr id="660" name="楕円 659"/>
        <xdr:cNvSpPr/>
      </xdr:nvSpPr>
      <xdr:spPr>
        <a:xfrm>
          <a:off x="12763500" y="133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65842</xdr:rowOff>
    </xdr:from>
    <xdr:ext cx="313932" cy="259045"/>
    <xdr:sp macro="" textlink="">
      <xdr:nvSpPr>
        <xdr:cNvPr id="661" name="テキスト ボックス 660"/>
        <xdr:cNvSpPr txBox="1"/>
      </xdr:nvSpPr>
      <xdr:spPr>
        <a:xfrm>
          <a:off x="12657333" y="134389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2" name="正方形/長方形 66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3" name="正方形/長方形 66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4" name="正方形/長方形 66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5" name="正方形/長方形 66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6" name="正方形/長方形 66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7" name="正方形/長方形 66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8" name="正方形/長方形 66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9" name="正方形/長方形 66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0" name="テキスト ボックス 66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1" name="直線コネクタ 67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72" name="テキスト ボックス 671"/>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74" name="テキスト ボックス 673"/>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23183</xdr:rowOff>
    </xdr:from>
    <xdr:to>
      <xdr:col>85</xdr:col>
      <xdr:colOff>126364</xdr:colOff>
      <xdr:row>99</xdr:row>
      <xdr:rowOff>72354</xdr:rowOff>
    </xdr:to>
    <xdr:cxnSp macro="">
      <xdr:nvCxnSpPr>
        <xdr:cNvPr id="684" name="直線コネクタ 683"/>
        <xdr:cNvCxnSpPr/>
      </xdr:nvCxnSpPr>
      <xdr:spPr>
        <a:xfrm flipV="1">
          <a:off x="16317595" y="15625133"/>
          <a:ext cx="1269" cy="1420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76181</xdr:rowOff>
    </xdr:from>
    <xdr:ext cx="534377" cy="259045"/>
    <xdr:sp macro="" textlink="">
      <xdr:nvSpPr>
        <xdr:cNvPr id="685" name="公債費最小値テキスト"/>
        <xdr:cNvSpPr txBox="1"/>
      </xdr:nvSpPr>
      <xdr:spPr>
        <a:xfrm>
          <a:off x="16370300" y="1704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72354</xdr:rowOff>
    </xdr:from>
    <xdr:to>
      <xdr:col>86</xdr:col>
      <xdr:colOff>25400</xdr:colOff>
      <xdr:row>99</xdr:row>
      <xdr:rowOff>72354</xdr:rowOff>
    </xdr:to>
    <xdr:cxnSp macro="">
      <xdr:nvCxnSpPr>
        <xdr:cNvPr id="686" name="直線コネクタ 685"/>
        <xdr:cNvCxnSpPr/>
      </xdr:nvCxnSpPr>
      <xdr:spPr>
        <a:xfrm>
          <a:off x="16230600" y="17045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141310</xdr:rowOff>
    </xdr:from>
    <xdr:ext cx="534377" cy="259045"/>
    <xdr:sp macro="" textlink="">
      <xdr:nvSpPr>
        <xdr:cNvPr id="687" name="公債費最大値テキスト"/>
        <xdr:cNvSpPr txBox="1"/>
      </xdr:nvSpPr>
      <xdr:spPr>
        <a:xfrm>
          <a:off x="16370300" y="1540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97,597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23183</xdr:rowOff>
    </xdr:from>
    <xdr:to>
      <xdr:col>86</xdr:col>
      <xdr:colOff>25400</xdr:colOff>
      <xdr:row>91</xdr:row>
      <xdr:rowOff>23183</xdr:rowOff>
    </xdr:to>
    <xdr:cxnSp macro="">
      <xdr:nvCxnSpPr>
        <xdr:cNvPr id="688" name="直線コネクタ 687"/>
        <xdr:cNvCxnSpPr/>
      </xdr:nvCxnSpPr>
      <xdr:spPr>
        <a:xfrm>
          <a:off x="16230600" y="156251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109319</xdr:rowOff>
    </xdr:from>
    <xdr:to>
      <xdr:col>85</xdr:col>
      <xdr:colOff>127000</xdr:colOff>
      <xdr:row>94</xdr:row>
      <xdr:rowOff>121824</xdr:rowOff>
    </xdr:to>
    <xdr:cxnSp macro="">
      <xdr:nvCxnSpPr>
        <xdr:cNvPr id="689" name="直線コネクタ 688"/>
        <xdr:cNvCxnSpPr/>
      </xdr:nvCxnSpPr>
      <xdr:spPr>
        <a:xfrm flipV="1">
          <a:off x="15481300" y="16225619"/>
          <a:ext cx="838200" cy="12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165648</xdr:rowOff>
    </xdr:from>
    <xdr:ext cx="534377" cy="259045"/>
    <xdr:sp macro="" textlink="">
      <xdr:nvSpPr>
        <xdr:cNvPr id="690" name="公債費平均値テキスト"/>
        <xdr:cNvSpPr txBox="1"/>
      </xdr:nvSpPr>
      <xdr:spPr>
        <a:xfrm>
          <a:off x="16370300" y="164533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15771</xdr:rowOff>
    </xdr:from>
    <xdr:to>
      <xdr:col>85</xdr:col>
      <xdr:colOff>177800</xdr:colOff>
      <xdr:row>96</xdr:row>
      <xdr:rowOff>117371</xdr:rowOff>
    </xdr:to>
    <xdr:sp macro="" textlink="">
      <xdr:nvSpPr>
        <xdr:cNvPr id="691" name="フローチャート: 判断 690"/>
        <xdr:cNvSpPr/>
      </xdr:nvSpPr>
      <xdr:spPr>
        <a:xfrm>
          <a:off x="16268700" y="16474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121824</xdr:rowOff>
    </xdr:from>
    <xdr:to>
      <xdr:col>81</xdr:col>
      <xdr:colOff>50800</xdr:colOff>
      <xdr:row>95</xdr:row>
      <xdr:rowOff>4324</xdr:rowOff>
    </xdr:to>
    <xdr:cxnSp macro="">
      <xdr:nvCxnSpPr>
        <xdr:cNvPr id="692" name="直線コネクタ 691"/>
        <xdr:cNvCxnSpPr/>
      </xdr:nvCxnSpPr>
      <xdr:spPr>
        <a:xfrm flipV="1">
          <a:off x="14592300" y="16238124"/>
          <a:ext cx="889000" cy="5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1346</xdr:rowOff>
    </xdr:from>
    <xdr:to>
      <xdr:col>81</xdr:col>
      <xdr:colOff>101600</xdr:colOff>
      <xdr:row>96</xdr:row>
      <xdr:rowOff>102946</xdr:rowOff>
    </xdr:to>
    <xdr:sp macro="" textlink="">
      <xdr:nvSpPr>
        <xdr:cNvPr id="693" name="フローチャート: 判断 692"/>
        <xdr:cNvSpPr/>
      </xdr:nvSpPr>
      <xdr:spPr>
        <a:xfrm>
          <a:off x="15430500" y="16460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94073</xdr:rowOff>
    </xdr:from>
    <xdr:ext cx="534377" cy="259045"/>
    <xdr:sp macro="" textlink="">
      <xdr:nvSpPr>
        <xdr:cNvPr id="694" name="テキスト ボックス 693"/>
        <xdr:cNvSpPr txBox="1"/>
      </xdr:nvSpPr>
      <xdr:spPr>
        <a:xfrm>
          <a:off x="15214111" y="16553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4324</xdr:rowOff>
    </xdr:from>
    <xdr:to>
      <xdr:col>76</xdr:col>
      <xdr:colOff>114300</xdr:colOff>
      <xdr:row>95</xdr:row>
      <xdr:rowOff>5581</xdr:rowOff>
    </xdr:to>
    <xdr:cxnSp macro="">
      <xdr:nvCxnSpPr>
        <xdr:cNvPr id="695" name="直線コネクタ 694"/>
        <xdr:cNvCxnSpPr/>
      </xdr:nvCxnSpPr>
      <xdr:spPr>
        <a:xfrm flipV="1">
          <a:off x="13703300" y="16292074"/>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159948</xdr:rowOff>
    </xdr:from>
    <xdr:to>
      <xdr:col>76</xdr:col>
      <xdr:colOff>165100</xdr:colOff>
      <xdr:row>96</xdr:row>
      <xdr:rowOff>90098</xdr:rowOff>
    </xdr:to>
    <xdr:sp macro="" textlink="">
      <xdr:nvSpPr>
        <xdr:cNvPr id="696" name="フローチャート: 判断 695"/>
        <xdr:cNvSpPr/>
      </xdr:nvSpPr>
      <xdr:spPr>
        <a:xfrm>
          <a:off x="14541500" y="16447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81225</xdr:rowOff>
    </xdr:from>
    <xdr:ext cx="534377" cy="259045"/>
    <xdr:sp macro="" textlink="">
      <xdr:nvSpPr>
        <xdr:cNvPr id="697" name="テキスト ボックス 696"/>
        <xdr:cNvSpPr txBox="1"/>
      </xdr:nvSpPr>
      <xdr:spPr>
        <a:xfrm>
          <a:off x="14325111" y="1654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138945</xdr:rowOff>
    </xdr:from>
    <xdr:to>
      <xdr:col>71</xdr:col>
      <xdr:colOff>177800</xdr:colOff>
      <xdr:row>95</xdr:row>
      <xdr:rowOff>5581</xdr:rowOff>
    </xdr:to>
    <xdr:cxnSp macro="">
      <xdr:nvCxnSpPr>
        <xdr:cNvPr id="698" name="直線コネクタ 697"/>
        <xdr:cNvCxnSpPr/>
      </xdr:nvCxnSpPr>
      <xdr:spPr>
        <a:xfrm>
          <a:off x="12814300" y="16255245"/>
          <a:ext cx="889000" cy="38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167881</xdr:rowOff>
    </xdr:from>
    <xdr:to>
      <xdr:col>72</xdr:col>
      <xdr:colOff>38100</xdr:colOff>
      <xdr:row>96</xdr:row>
      <xdr:rowOff>98031</xdr:rowOff>
    </xdr:to>
    <xdr:sp macro="" textlink="">
      <xdr:nvSpPr>
        <xdr:cNvPr id="699" name="フローチャート: 判断 698"/>
        <xdr:cNvSpPr/>
      </xdr:nvSpPr>
      <xdr:spPr>
        <a:xfrm>
          <a:off x="13652500" y="1645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89158</xdr:rowOff>
    </xdr:from>
    <xdr:ext cx="534377" cy="259045"/>
    <xdr:sp macro="" textlink="">
      <xdr:nvSpPr>
        <xdr:cNvPr id="700" name="テキスト ボックス 699"/>
        <xdr:cNvSpPr txBox="1"/>
      </xdr:nvSpPr>
      <xdr:spPr>
        <a:xfrm>
          <a:off x="13436111" y="1654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145295</xdr:rowOff>
    </xdr:from>
    <xdr:to>
      <xdr:col>67</xdr:col>
      <xdr:colOff>101600</xdr:colOff>
      <xdr:row>96</xdr:row>
      <xdr:rowOff>75445</xdr:rowOff>
    </xdr:to>
    <xdr:sp macro="" textlink="">
      <xdr:nvSpPr>
        <xdr:cNvPr id="701" name="フローチャート: 判断 700"/>
        <xdr:cNvSpPr/>
      </xdr:nvSpPr>
      <xdr:spPr>
        <a:xfrm>
          <a:off x="12763500" y="16433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66572</xdr:rowOff>
    </xdr:from>
    <xdr:ext cx="534377" cy="259045"/>
    <xdr:sp macro="" textlink="">
      <xdr:nvSpPr>
        <xdr:cNvPr id="702" name="テキスト ボックス 701"/>
        <xdr:cNvSpPr txBox="1"/>
      </xdr:nvSpPr>
      <xdr:spPr>
        <a:xfrm>
          <a:off x="12547111" y="1652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58519</xdr:rowOff>
    </xdr:from>
    <xdr:to>
      <xdr:col>85</xdr:col>
      <xdr:colOff>177800</xdr:colOff>
      <xdr:row>94</xdr:row>
      <xdr:rowOff>160119</xdr:rowOff>
    </xdr:to>
    <xdr:sp macro="" textlink="">
      <xdr:nvSpPr>
        <xdr:cNvPr id="708" name="楕円 707"/>
        <xdr:cNvSpPr/>
      </xdr:nvSpPr>
      <xdr:spPr>
        <a:xfrm>
          <a:off x="16268700" y="16174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81396</xdr:rowOff>
    </xdr:from>
    <xdr:ext cx="534377" cy="259045"/>
    <xdr:sp macro="" textlink="">
      <xdr:nvSpPr>
        <xdr:cNvPr id="709" name="公債費該当値テキスト"/>
        <xdr:cNvSpPr txBox="1"/>
      </xdr:nvSpPr>
      <xdr:spPr>
        <a:xfrm>
          <a:off x="16370300" y="16026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71024</xdr:rowOff>
    </xdr:from>
    <xdr:to>
      <xdr:col>81</xdr:col>
      <xdr:colOff>101600</xdr:colOff>
      <xdr:row>95</xdr:row>
      <xdr:rowOff>1174</xdr:rowOff>
    </xdr:to>
    <xdr:sp macro="" textlink="">
      <xdr:nvSpPr>
        <xdr:cNvPr id="710" name="楕円 709"/>
        <xdr:cNvSpPr/>
      </xdr:nvSpPr>
      <xdr:spPr>
        <a:xfrm>
          <a:off x="15430500" y="1618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17701</xdr:rowOff>
    </xdr:from>
    <xdr:ext cx="534377" cy="259045"/>
    <xdr:sp macro="" textlink="">
      <xdr:nvSpPr>
        <xdr:cNvPr id="711" name="テキスト ボックス 710"/>
        <xdr:cNvSpPr txBox="1"/>
      </xdr:nvSpPr>
      <xdr:spPr>
        <a:xfrm>
          <a:off x="15214111" y="1596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124974</xdr:rowOff>
    </xdr:from>
    <xdr:to>
      <xdr:col>76</xdr:col>
      <xdr:colOff>165100</xdr:colOff>
      <xdr:row>95</xdr:row>
      <xdr:rowOff>55124</xdr:rowOff>
    </xdr:to>
    <xdr:sp macro="" textlink="">
      <xdr:nvSpPr>
        <xdr:cNvPr id="712" name="楕円 711"/>
        <xdr:cNvSpPr/>
      </xdr:nvSpPr>
      <xdr:spPr>
        <a:xfrm>
          <a:off x="14541500" y="1624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71651</xdr:rowOff>
    </xdr:from>
    <xdr:ext cx="534377" cy="259045"/>
    <xdr:sp macro="" textlink="">
      <xdr:nvSpPr>
        <xdr:cNvPr id="713" name="テキスト ボックス 712"/>
        <xdr:cNvSpPr txBox="1"/>
      </xdr:nvSpPr>
      <xdr:spPr>
        <a:xfrm>
          <a:off x="14325111" y="1601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126231</xdr:rowOff>
    </xdr:from>
    <xdr:to>
      <xdr:col>72</xdr:col>
      <xdr:colOff>38100</xdr:colOff>
      <xdr:row>95</xdr:row>
      <xdr:rowOff>56381</xdr:rowOff>
    </xdr:to>
    <xdr:sp macro="" textlink="">
      <xdr:nvSpPr>
        <xdr:cNvPr id="714" name="楕円 713"/>
        <xdr:cNvSpPr/>
      </xdr:nvSpPr>
      <xdr:spPr>
        <a:xfrm>
          <a:off x="13652500" y="1624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72908</xdr:rowOff>
    </xdr:from>
    <xdr:ext cx="534377" cy="259045"/>
    <xdr:sp macro="" textlink="">
      <xdr:nvSpPr>
        <xdr:cNvPr id="715" name="テキスト ボックス 714"/>
        <xdr:cNvSpPr txBox="1"/>
      </xdr:nvSpPr>
      <xdr:spPr>
        <a:xfrm>
          <a:off x="13436111" y="16017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88145</xdr:rowOff>
    </xdr:from>
    <xdr:to>
      <xdr:col>67</xdr:col>
      <xdr:colOff>101600</xdr:colOff>
      <xdr:row>95</xdr:row>
      <xdr:rowOff>18295</xdr:rowOff>
    </xdr:to>
    <xdr:sp macro="" textlink="">
      <xdr:nvSpPr>
        <xdr:cNvPr id="716" name="楕円 715"/>
        <xdr:cNvSpPr/>
      </xdr:nvSpPr>
      <xdr:spPr>
        <a:xfrm>
          <a:off x="12763500" y="16204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34822</xdr:rowOff>
    </xdr:from>
    <xdr:ext cx="534377" cy="259045"/>
    <xdr:sp macro="" textlink="">
      <xdr:nvSpPr>
        <xdr:cNvPr id="717" name="テキスト ボックス 716"/>
        <xdr:cNvSpPr txBox="1"/>
      </xdr:nvSpPr>
      <xdr:spPr>
        <a:xfrm>
          <a:off x="12547111" y="1597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7" name="テキスト ボックス 736"/>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9" name="テキスト ボックス 738"/>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1" name="テキスト ボックス 740"/>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114663</xdr:rowOff>
    </xdr:from>
    <xdr:to>
      <xdr:col>116</xdr:col>
      <xdr:colOff>62864</xdr:colOff>
      <xdr:row>39</xdr:row>
      <xdr:rowOff>98878</xdr:rowOff>
    </xdr:to>
    <xdr:cxnSp macro="">
      <xdr:nvCxnSpPr>
        <xdr:cNvPr id="743" name="直線コネクタ 742"/>
        <xdr:cNvCxnSpPr/>
      </xdr:nvCxnSpPr>
      <xdr:spPr>
        <a:xfrm flipV="1">
          <a:off x="22159595" y="5258163"/>
          <a:ext cx="1269" cy="152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諸支出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61340</xdr:rowOff>
    </xdr:from>
    <xdr:ext cx="534377" cy="259045"/>
    <xdr:sp macro="" textlink="">
      <xdr:nvSpPr>
        <xdr:cNvPr id="746" name="諸支出金最大値テキスト"/>
        <xdr:cNvSpPr txBox="1"/>
      </xdr:nvSpPr>
      <xdr:spPr>
        <a:xfrm>
          <a:off x="22212300" y="5033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14,030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114663</xdr:rowOff>
    </xdr:from>
    <xdr:to>
      <xdr:col>116</xdr:col>
      <xdr:colOff>152400</xdr:colOff>
      <xdr:row>30</xdr:row>
      <xdr:rowOff>114663</xdr:rowOff>
    </xdr:to>
    <xdr:cxnSp macro="">
      <xdr:nvCxnSpPr>
        <xdr:cNvPr id="747" name="直線コネクタ 746"/>
        <xdr:cNvCxnSpPr/>
      </xdr:nvCxnSpPr>
      <xdr:spPr>
        <a:xfrm>
          <a:off x="22072600" y="5258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56207</xdr:rowOff>
    </xdr:from>
    <xdr:to>
      <xdr:col>116</xdr:col>
      <xdr:colOff>63500</xdr:colOff>
      <xdr:row>39</xdr:row>
      <xdr:rowOff>58166</xdr:rowOff>
    </xdr:to>
    <xdr:cxnSp macro="">
      <xdr:nvCxnSpPr>
        <xdr:cNvPr id="748" name="直線コネクタ 747"/>
        <xdr:cNvCxnSpPr/>
      </xdr:nvCxnSpPr>
      <xdr:spPr>
        <a:xfrm flipV="1">
          <a:off x="21323300" y="6742757"/>
          <a:ext cx="838200" cy="1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4117</xdr:rowOff>
    </xdr:from>
    <xdr:ext cx="469744" cy="259045"/>
    <xdr:sp macro="" textlink="">
      <xdr:nvSpPr>
        <xdr:cNvPr id="749" name="諸支出金平均値テキスト"/>
        <xdr:cNvSpPr txBox="1"/>
      </xdr:nvSpPr>
      <xdr:spPr>
        <a:xfrm>
          <a:off x="22212300" y="617631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152690</xdr:rowOff>
    </xdr:from>
    <xdr:to>
      <xdr:col>116</xdr:col>
      <xdr:colOff>114300</xdr:colOff>
      <xdr:row>37</xdr:row>
      <xdr:rowOff>82840</xdr:rowOff>
    </xdr:to>
    <xdr:sp macro="" textlink="">
      <xdr:nvSpPr>
        <xdr:cNvPr id="750" name="フローチャート: 判断 749"/>
        <xdr:cNvSpPr/>
      </xdr:nvSpPr>
      <xdr:spPr>
        <a:xfrm>
          <a:off x="22110700" y="632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56969</xdr:rowOff>
    </xdr:from>
    <xdr:to>
      <xdr:col>111</xdr:col>
      <xdr:colOff>177800</xdr:colOff>
      <xdr:row>39</xdr:row>
      <xdr:rowOff>58166</xdr:rowOff>
    </xdr:to>
    <xdr:cxnSp macro="">
      <xdr:nvCxnSpPr>
        <xdr:cNvPr id="751" name="直線コネクタ 750"/>
        <xdr:cNvCxnSpPr/>
      </xdr:nvCxnSpPr>
      <xdr:spPr>
        <a:xfrm>
          <a:off x="20434300" y="6743519"/>
          <a:ext cx="889000" cy="1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129395</xdr:rowOff>
    </xdr:from>
    <xdr:to>
      <xdr:col>112</xdr:col>
      <xdr:colOff>38100</xdr:colOff>
      <xdr:row>37</xdr:row>
      <xdr:rowOff>59545</xdr:rowOff>
    </xdr:to>
    <xdr:sp macro="" textlink="">
      <xdr:nvSpPr>
        <xdr:cNvPr id="752" name="フローチャート: 判断 751"/>
        <xdr:cNvSpPr/>
      </xdr:nvSpPr>
      <xdr:spPr>
        <a:xfrm>
          <a:off x="21272500" y="630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76072</xdr:rowOff>
    </xdr:from>
    <xdr:ext cx="469744" cy="259045"/>
    <xdr:sp macro="" textlink="">
      <xdr:nvSpPr>
        <xdr:cNvPr id="753" name="テキスト ボックス 752"/>
        <xdr:cNvSpPr txBox="1"/>
      </xdr:nvSpPr>
      <xdr:spPr>
        <a:xfrm>
          <a:off x="21088428" y="6076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55227</xdr:rowOff>
    </xdr:from>
    <xdr:to>
      <xdr:col>107</xdr:col>
      <xdr:colOff>50800</xdr:colOff>
      <xdr:row>39</xdr:row>
      <xdr:rowOff>56969</xdr:rowOff>
    </xdr:to>
    <xdr:cxnSp macro="">
      <xdr:nvCxnSpPr>
        <xdr:cNvPr id="754" name="直線コネクタ 753"/>
        <xdr:cNvCxnSpPr/>
      </xdr:nvCxnSpPr>
      <xdr:spPr>
        <a:xfrm>
          <a:off x="19545300" y="6741777"/>
          <a:ext cx="889000" cy="1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69632</xdr:rowOff>
    </xdr:from>
    <xdr:to>
      <xdr:col>107</xdr:col>
      <xdr:colOff>101600</xdr:colOff>
      <xdr:row>36</xdr:row>
      <xdr:rowOff>171232</xdr:rowOff>
    </xdr:to>
    <xdr:sp macro="" textlink="">
      <xdr:nvSpPr>
        <xdr:cNvPr id="755" name="フローチャート: 判断 754"/>
        <xdr:cNvSpPr/>
      </xdr:nvSpPr>
      <xdr:spPr>
        <a:xfrm>
          <a:off x="20383500" y="6241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35</xdr:row>
      <xdr:rowOff>16309</xdr:rowOff>
    </xdr:from>
    <xdr:ext cx="469744" cy="259045"/>
    <xdr:sp macro="" textlink="">
      <xdr:nvSpPr>
        <xdr:cNvPr id="756" name="テキスト ボックス 755"/>
        <xdr:cNvSpPr txBox="1"/>
      </xdr:nvSpPr>
      <xdr:spPr>
        <a:xfrm>
          <a:off x="20199428" y="60170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55227</xdr:rowOff>
    </xdr:from>
    <xdr:to>
      <xdr:col>102</xdr:col>
      <xdr:colOff>114300</xdr:colOff>
      <xdr:row>39</xdr:row>
      <xdr:rowOff>56533</xdr:rowOff>
    </xdr:to>
    <xdr:cxnSp macro="">
      <xdr:nvCxnSpPr>
        <xdr:cNvPr id="757" name="直線コネクタ 756"/>
        <xdr:cNvCxnSpPr/>
      </xdr:nvCxnSpPr>
      <xdr:spPr>
        <a:xfrm flipV="1">
          <a:off x="18656300" y="6741777"/>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35</xdr:row>
      <xdr:rowOff>117529</xdr:rowOff>
    </xdr:from>
    <xdr:to>
      <xdr:col>102</xdr:col>
      <xdr:colOff>165100</xdr:colOff>
      <xdr:row>36</xdr:row>
      <xdr:rowOff>47679</xdr:rowOff>
    </xdr:to>
    <xdr:sp macro="" textlink="">
      <xdr:nvSpPr>
        <xdr:cNvPr id="758" name="フローチャート: 判断 757"/>
        <xdr:cNvSpPr/>
      </xdr:nvSpPr>
      <xdr:spPr>
        <a:xfrm>
          <a:off x="19494500" y="611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34</xdr:row>
      <xdr:rowOff>64206</xdr:rowOff>
    </xdr:from>
    <xdr:ext cx="469744" cy="259045"/>
    <xdr:sp macro="" textlink="">
      <xdr:nvSpPr>
        <xdr:cNvPr id="759" name="テキスト ボックス 758"/>
        <xdr:cNvSpPr txBox="1"/>
      </xdr:nvSpPr>
      <xdr:spPr>
        <a:xfrm>
          <a:off x="19310428" y="58935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44704</xdr:rowOff>
    </xdr:from>
    <xdr:to>
      <xdr:col>98</xdr:col>
      <xdr:colOff>38100</xdr:colOff>
      <xdr:row>36</xdr:row>
      <xdr:rowOff>146304</xdr:rowOff>
    </xdr:to>
    <xdr:sp macro="" textlink="">
      <xdr:nvSpPr>
        <xdr:cNvPr id="760" name="フローチャート: 判断 759"/>
        <xdr:cNvSpPr/>
      </xdr:nvSpPr>
      <xdr:spPr>
        <a:xfrm>
          <a:off x="18605500" y="6216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162831</xdr:rowOff>
    </xdr:from>
    <xdr:ext cx="469744" cy="259045"/>
    <xdr:sp macro="" textlink="">
      <xdr:nvSpPr>
        <xdr:cNvPr id="761" name="テキスト ボックス 760"/>
        <xdr:cNvSpPr txBox="1"/>
      </xdr:nvSpPr>
      <xdr:spPr>
        <a:xfrm>
          <a:off x="18421428" y="5992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5407</xdr:rowOff>
    </xdr:from>
    <xdr:to>
      <xdr:col>116</xdr:col>
      <xdr:colOff>114300</xdr:colOff>
      <xdr:row>39</xdr:row>
      <xdr:rowOff>107007</xdr:rowOff>
    </xdr:to>
    <xdr:sp macro="" textlink="">
      <xdr:nvSpPr>
        <xdr:cNvPr id="767" name="楕円 766"/>
        <xdr:cNvSpPr/>
      </xdr:nvSpPr>
      <xdr:spPr>
        <a:xfrm>
          <a:off x="22110700" y="669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91784</xdr:rowOff>
    </xdr:from>
    <xdr:ext cx="378565" cy="259045"/>
    <xdr:sp macro="" textlink="">
      <xdr:nvSpPr>
        <xdr:cNvPr id="768" name="諸支出金該当値テキスト"/>
        <xdr:cNvSpPr txBox="1"/>
      </xdr:nvSpPr>
      <xdr:spPr>
        <a:xfrm>
          <a:off x="22212300" y="66068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7366</xdr:rowOff>
    </xdr:from>
    <xdr:to>
      <xdr:col>112</xdr:col>
      <xdr:colOff>38100</xdr:colOff>
      <xdr:row>39</xdr:row>
      <xdr:rowOff>108966</xdr:rowOff>
    </xdr:to>
    <xdr:sp macro="" textlink="">
      <xdr:nvSpPr>
        <xdr:cNvPr id="769" name="楕円 768"/>
        <xdr:cNvSpPr/>
      </xdr:nvSpPr>
      <xdr:spPr>
        <a:xfrm>
          <a:off x="21272500" y="669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100093</xdr:rowOff>
    </xdr:from>
    <xdr:ext cx="378565" cy="259045"/>
    <xdr:sp macro="" textlink="">
      <xdr:nvSpPr>
        <xdr:cNvPr id="770" name="テキスト ボックス 769"/>
        <xdr:cNvSpPr txBox="1"/>
      </xdr:nvSpPr>
      <xdr:spPr>
        <a:xfrm>
          <a:off x="21134017" y="6786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6169</xdr:rowOff>
    </xdr:from>
    <xdr:to>
      <xdr:col>107</xdr:col>
      <xdr:colOff>101600</xdr:colOff>
      <xdr:row>39</xdr:row>
      <xdr:rowOff>107769</xdr:rowOff>
    </xdr:to>
    <xdr:sp macro="" textlink="">
      <xdr:nvSpPr>
        <xdr:cNvPr id="771" name="楕円 770"/>
        <xdr:cNvSpPr/>
      </xdr:nvSpPr>
      <xdr:spPr>
        <a:xfrm>
          <a:off x="20383500" y="6692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98896</xdr:rowOff>
    </xdr:from>
    <xdr:ext cx="378565" cy="259045"/>
    <xdr:sp macro="" textlink="">
      <xdr:nvSpPr>
        <xdr:cNvPr id="772" name="テキスト ボックス 771"/>
        <xdr:cNvSpPr txBox="1"/>
      </xdr:nvSpPr>
      <xdr:spPr>
        <a:xfrm>
          <a:off x="20245017" y="6785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4427</xdr:rowOff>
    </xdr:from>
    <xdr:to>
      <xdr:col>102</xdr:col>
      <xdr:colOff>165100</xdr:colOff>
      <xdr:row>39</xdr:row>
      <xdr:rowOff>106027</xdr:rowOff>
    </xdr:to>
    <xdr:sp macro="" textlink="">
      <xdr:nvSpPr>
        <xdr:cNvPr id="773" name="楕円 772"/>
        <xdr:cNvSpPr/>
      </xdr:nvSpPr>
      <xdr:spPr>
        <a:xfrm>
          <a:off x="19494500" y="6690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97154</xdr:rowOff>
    </xdr:from>
    <xdr:ext cx="378565" cy="259045"/>
    <xdr:sp macro="" textlink="">
      <xdr:nvSpPr>
        <xdr:cNvPr id="774" name="テキスト ボックス 773"/>
        <xdr:cNvSpPr txBox="1"/>
      </xdr:nvSpPr>
      <xdr:spPr>
        <a:xfrm>
          <a:off x="19356017" y="67837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5733</xdr:rowOff>
    </xdr:from>
    <xdr:to>
      <xdr:col>98</xdr:col>
      <xdr:colOff>38100</xdr:colOff>
      <xdr:row>39</xdr:row>
      <xdr:rowOff>107333</xdr:rowOff>
    </xdr:to>
    <xdr:sp macro="" textlink="">
      <xdr:nvSpPr>
        <xdr:cNvPr id="775" name="楕円 774"/>
        <xdr:cNvSpPr/>
      </xdr:nvSpPr>
      <xdr:spPr>
        <a:xfrm>
          <a:off x="18605500" y="669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98460</xdr:rowOff>
    </xdr:from>
    <xdr:ext cx="378565" cy="259045"/>
    <xdr:sp macro="" textlink="">
      <xdr:nvSpPr>
        <xdr:cNvPr id="776" name="テキスト ボックス 775"/>
        <xdr:cNvSpPr txBox="1"/>
      </xdr:nvSpPr>
      <xdr:spPr>
        <a:xfrm>
          <a:off x="18467017" y="67850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8" name="テキスト ボックス 78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0" name="テキスト ボックス 78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2" name="直線コネクタ 79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7" name="直線コネクタ 79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9" name="フローチャート: 判断 79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0" name="直線コネクタ 79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1" name="フローチャート: 判断 80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2" name="テキスト ボックス 801"/>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3" name="直線コネクタ 80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4" name="フローチャート: 判断 80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5" name="テキスト ボックス 80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6" name="直線コネクタ 80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7" name="フローチャート: 判断 80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8" name="テキスト ボックス 80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9" name="フローチャート: 判断 80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0" name="テキスト ボックス 80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6" name="楕円 81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8" name="楕円 81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9" name="テキスト ボックス 818"/>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0" name="楕円 81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1" name="テキスト ボックス 82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2" name="楕円 82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3" name="テキスト ボックス 82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4" name="楕円 82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5" name="テキスト ボックス 82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歳出決算総額は、住民一人当たり</a:t>
          </a:r>
          <a:r>
            <a:rPr kumimoji="1" lang="en-US" altLang="ja-JP" sz="1300">
              <a:latin typeface="ＭＳ Ｐゴシック" panose="020B0600070205080204" pitchFamily="50" charset="-128"/>
              <a:ea typeface="ＭＳ Ｐゴシック" panose="020B0600070205080204" pitchFamily="50" charset="-128"/>
            </a:rPr>
            <a:t>574,347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年度から</a:t>
          </a:r>
          <a:r>
            <a:rPr kumimoji="1" lang="en-US" altLang="ja-JP" sz="1300">
              <a:latin typeface="ＭＳ Ｐゴシック" panose="020B0600070205080204" pitchFamily="50" charset="-128"/>
              <a:ea typeface="ＭＳ Ｐゴシック" panose="020B0600070205080204" pitchFamily="50" charset="-128"/>
            </a:rPr>
            <a:t>41,029</a:t>
          </a:r>
          <a:r>
            <a:rPr kumimoji="1" lang="ja-JP" altLang="en-US" sz="1300">
              <a:latin typeface="ＭＳ Ｐゴシック" panose="020B0600070205080204" pitchFamily="50" charset="-128"/>
              <a:ea typeface="ＭＳ Ｐゴシック" panose="020B0600070205080204" pitchFamily="50" charset="-128"/>
            </a:rPr>
            <a:t>円の増となっています。主な構成項目のうち、教育費は、県費負担教職員の給与負担等の権限移譲に伴う給与費等が前年度から</a:t>
          </a:r>
          <a:r>
            <a:rPr kumimoji="1" lang="en-US" altLang="ja-JP" sz="1300">
              <a:latin typeface="ＭＳ Ｐゴシック" panose="020B0600070205080204" pitchFamily="50" charset="-128"/>
              <a:ea typeface="ＭＳ Ｐゴシック" panose="020B0600070205080204" pitchFamily="50" charset="-128"/>
            </a:rPr>
            <a:t>47,719</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54,446</a:t>
          </a:r>
          <a:r>
            <a:rPr kumimoji="1" lang="ja-JP" altLang="en-US" sz="1300">
              <a:latin typeface="ＭＳ Ｐゴシック" panose="020B0600070205080204" pitchFamily="50" charset="-128"/>
              <a:ea typeface="ＭＳ Ｐゴシック" panose="020B0600070205080204" pitchFamily="50" charset="-128"/>
            </a:rPr>
            <a:t>円となっている一方、スタジアム整備事業については</a:t>
          </a:r>
          <a:r>
            <a:rPr kumimoji="1" lang="en-US" altLang="ja-JP" sz="1300">
              <a:latin typeface="ＭＳ Ｐゴシック" panose="020B0600070205080204" pitchFamily="50" charset="-128"/>
              <a:ea typeface="ＭＳ Ｐゴシック" panose="020B0600070205080204" pitchFamily="50" charset="-128"/>
            </a:rPr>
            <a:t>10,596</a:t>
          </a:r>
          <a:r>
            <a:rPr kumimoji="1" lang="ja-JP" altLang="en-US" sz="1300">
              <a:latin typeface="ＭＳ Ｐゴシック" panose="020B0600070205080204" pitchFamily="50" charset="-128"/>
              <a:ea typeface="ＭＳ Ｐゴシック" panose="020B0600070205080204" pitchFamily="50" charset="-128"/>
            </a:rPr>
            <a:t>円皆減となっており、前年度</a:t>
          </a:r>
          <a:r>
            <a:rPr kumimoji="1" lang="en-US" altLang="ja-JP" sz="1300">
              <a:latin typeface="ＭＳ Ｐゴシック" panose="020B0600070205080204" pitchFamily="50" charset="-128"/>
              <a:ea typeface="ＭＳ Ｐゴシック" panose="020B0600070205080204" pitchFamily="50" charset="-128"/>
            </a:rPr>
            <a:t>33,895</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89,480</a:t>
          </a:r>
          <a:r>
            <a:rPr kumimoji="1" lang="ja-JP" altLang="en-US" sz="1300">
              <a:latin typeface="ＭＳ Ｐゴシック" panose="020B0600070205080204" pitchFamily="50" charset="-128"/>
              <a:ea typeface="ＭＳ Ｐゴシック" panose="020B0600070205080204" pitchFamily="50" charset="-128"/>
            </a:rPr>
            <a:t>円となっています。また、民生費は臨時福祉給付金給付事業が</a:t>
          </a:r>
          <a:r>
            <a:rPr kumimoji="1" lang="en-US" altLang="ja-JP" sz="1300">
              <a:latin typeface="ＭＳ Ｐゴシック" panose="020B0600070205080204" pitchFamily="50" charset="-128"/>
              <a:ea typeface="ＭＳ Ｐゴシック" panose="020B0600070205080204" pitchFamily="50" charset="-128"/>
            </a:rPr>
            <a:t>736</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3,347</a:t>
          </a:r>
          <a:r>
            <a:rPr kumimoji="1" lang="ja-JP" altLang="en-US" sz="1300">
              <a:latin typeface="ＭＳ Ｐゴシック" panose="020B0600070205080204" pitchFamily="50" charset="-128"/>
              <a:ea typeface="ＭＳ Ｐゴシック" panose="020B0600070205080204" pitchFamily="50" charset="-128"/>
            </a:rPr>
            <a:t>円となっている一方、総合療育センター再整備事業は</a:t>
          </a:r>
          <a:r>
            <a:rPr kumimoji="1" lang="en-US" altLang="ja-JP" sz="1300">
              <a:latin typeface="ＭＳ Ｐゴシック" panose="020B0600070205080204" pitchFamily="50" charset="-128"/>
              <a:ea typeface="ＭＳ Ｐゴシック" panose="020B0600070205080204" pitchFamily="50" charset="-128"/>
            </a:rPr>
            <a:t>2,536</a:t>
          </a:r>
          <a:r>
            <a:rPr kumimoji="1" lang="ja-JP" altLang="en-US" sz="1300">
              <a:latin typeface="ＭＳ Ｐゴシック" panose="020B0600070205080204" pitchFamily="50" charset="-128"/>
              <a:ea typeface="ＭＳ Ｐゴシック" panose="020B0600070205080204" pitchFamily="50" charset="-128"/>
            </a:rPr>
            <a:t>円増の</a:t>
          </a:r>
          <a:r>
            <a:rPr kumimoji="1" lang="en-US" altLang="ja-JP" sz="1300">
              <a:latin typeface="ＭＳ Ｐゴシック" panose="020B0600070205080204" pitchFamily="50" charset="-128"/>
              <a:ea typeface="ＭＳ Ｐゴシック" panose="020B0600070205080204" pitchFamily="50" charset="-128"/>
            </a:rPr>
            <a:t>2,809</a:t>
          </a:r>
          <a:r>
            <a:rPr kumimoji="1" lang="ja-JP" altLang="en-US" sz="1300">
              <a:latin typeface="ＭＳ Ｐゴシック" panose="020B0600070205080204" pitchFamily="50" charset="-128"/>
              <a:ea typeface="ＭＳ Ｐゴシック" panose="020B0600070205080204" pitchFamily="50" charset="-128"/>
            </a:rPr>
            <a:t>円となっており、前年度から</a:t>
          </a:r>
          <a:r>
            <a:rPr kumimoji="1" lang="en-US" altLang="ja-JP" sz="1300">
              <a:latin typeface="ＭＳ Ｐゴシック" panose="020B0600070205080204" pitchFamily="50" charset="-128"/>
              <a:ea typeface="ＭＳ Ｐゴシック" panose="020B0600070205080204" pitchFamily="50" charset="-128"/>
            </a:rPr>
            <a:t>7,084</a:t>
          </a:r>
          <a:r>
            <a:rPr kumimoji="1" lang="ja-JP" altLang="en-US" sz="1300">
              <a:latin typeface="ＭＳ Ｐゴシック" panose="020B0600070205080204" pitchFamily="50" charset="-128"/>
              <a:ea typeface="ＭＳ Ｐゴシック" panose="020B0600070205080204" pitchFamily="50" charset="-128"/>
            </a:rPr>
            <a:t>円増加して</a:t>
          </a:r>
          <a:r>
            <a:rPr kumimoji="1" lang="en-US" altLang="ja-JP" sz="1300">
              <a:latin typeface="ＭＳ Ｐゴシック" panose="020B0600070205080204" pitchFamily="50" charset="-128"/>
              <a:ea typeface="ＭＳ Ｐゴシック" panose="020B0600070205080204" pitchFamily="50" charset="-128"/>
            </a:rPr>
            <a:t>210,844</a:t>
          </a:r>
          <a:r>
            <a:rPr kumimoji="1" lang="ja-JP" altLang="en-US" sz="1300">
              <a:latin typeface="ＭＳ Ｐゴシック" panose="020B0600070205080204" pitchFamily="50" charset="-128"/>
              <a:ea typeface="ＭＳ Ｐゴシック" panose="020B0600070205080204" pitchFamily="50" charset="-128"/>
            </a:rPr>
            <a:t>円となっています。商工費は、中小企業融資の減（</a:t>
          </a:r>
          <a:r>
            <a:rPr kumimoji="1" lang="en-US" altLang="ja-JP" sz="1300">
              <a:latin typeface="ＭＳ Ｐゴシック" panose="020B0600070205080204" pitchFamily="50" charset="-128"/>
              <a:ea typeface="ＭＳ Ｐゴシック" panose="020B0600070205080204" pitchFamily="50" charset="-128"/>
            </a:rPr>
            <a:t>4,893</a:t>
          </a:r>
          <a:r>
            <a:rPr kumimoji="1" lang="ja-JP" altLang="en-US" sz="1300">
              <a:latin typeface="ＭＳ Ｐゴシック" panose="020B0600070205080204" pitchFamily="50" charset="-128"/>
              <a:ea typeface="ＭＳ Ｐゴシック" panose="020B0600070205080204" pitchFamily="50" charset="-128"/>
            </a:rPr>
            <a:t>円）等により、前年度から</a:t>
          </a:r>
          <a:r>
            <a:rPr kumimoji="1" lang="en-US" altLang="ja-JP" sz="1300">
              <a:latin typeface="ＭＳ Ｐゴシック" panose="020B0600070205080204" pitchFamily="50" charset="-128"/>
              <a:ea typeface="ＭＳ Ｐゴシック" panose="020B0600070205080204" pitchFamily="50" charset="-128"/>
            </a:rPr>
            <a:t>5,091</a:t>
          </a:r>
          <a:r>
            <a:rPr kumimoji="1" lang="ja-JP" altLang="en-US" sz="1300">
              <a:latin typeface="ＭＳ Ｐゴシック" panose="020B0600070205080204" pitchFamily="50" charset="-128"/>
              <a:ea typeface="ＭＳ Ｐゴシック" panose="020B0600070205080204" pitchFamily="50" charset="-128"/>
            </a:rPr>
            <a:t>円減の</a:t>
          </a:r>
          <a:r>
            <a:rPr kumimoji="1" lang="en-US" altLang="ja-JP" sz="1300">
              <a:latin typeface="ＭＳ Ｐゴシック" panose="020B0600070205080204" pitchFamily="50" charset="-128"/>
              <a:ea typeface="ＭＳ Ｐゴシック" panose="020B0600070205080204" pitchFamily="50" charset="-128"/>
            </a:rPr>
            <a:t>39,538</a:t>
          </a:r>
          <a:r>
            <a:rPr kumimoji="1" lang="ja-JP" altLang="en-US" sz="1300">
              <a:latin typeface="ＭＳ Ｐゴシック" panose="020B0600070205080204" pitchFamily="50" charset="-128"/>
              <a:ea typeface="ＭＳ Ｐゴシック" panose="020B0600070205080204" pitchFamily="50" charset="-128"/>
            </a:rPr>
            <a:t>円となっています。</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ゴシック" pitchFamily="49" charset="-128"/>
              <a:ea typeface="ＭＳ ゴシック" pitchFamily="49" charset="-128"/>
            </a:rPr>
            <a:t>　平成</a:t>
          </a:r>
          <a:r>
            <a:rPr kumimoji="1" lang="en-US" altLang="ja-JP" sz="1100">
              <a:latin typeface="ＭＳ ゴシック" pitchFamily="49" charset="-128"/>
              <a:ea typeface="ＭＳ ゴシック" pitchFamily="49" charset="-128"/>
            </a:rPr>
            <a:t>29</a:t>
          </a:r>
          <a:r>
            <a:rPr kumimoji="1" lang="ja-JP" altLang="en-US" sz="1100">
              <a:latin typeface="ＭＳ ゴシック" pitchFamily="49" charset="-128"/>
              <a:ea typeface="ＭＳ ゴシック" pitchFamily="49" charset="-128"/>
            </a:rPr>
            <a:t>年度は、福祉・医療関係経費が前年度に引き続き増加したものの、景気の緩やかな回復を背景に市税が３年ぶりの増となったことなどから、財政調整基金残高は前年度ほぼ横ばいの</a:t>
          </a:r>
          <a:r>
            <a:rPr kumimoji="1" lang="en-US" altLang="ja-JP" sz="1100">
              <a:latin typeface="ＭＳ ゴシック" pitchFamily="49" charset="-128"/>
              <a:ea typeface="ＭＳ ゴシック" pitchFamily="49" charset="-128"/>
            </a:rPr>
            <a:t>9,719</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　実質収支額については、前年度に比べ</a:t>
          </a:r>
          <a:r>
            <a:rPr kumimoji="1" lang="en-US" altLang="ja-JP" sz="1100">
              <a:latin typeface="ＭＳ ゴシック" pitchFamily="49" charset="-128"/>
              <a:ea typeface="ＭＳ ゴシック" pitchFamily="49" charset="-128"/>
            </a:rPr>
            <a:t>579</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2,114</a:t>
          </a:r>
          <a:r>
            <a:rPr kumimoji="1" lang="ja-JP" altLang="en-US" sz="1100">
              <a:latin typeface="ＭＳ ゴシック" pitchFamily="49" charset="-128"/>
              <a:ea typeface="ＭＳ ゴシック" pitchFamily="49" charset="-128"/>
            </a:rPr>
            <a:t>百万円となりました。</a:t>
          </a:r>
        </a:p>
        <a:p>
          <a:r>
            <a:rPr kumimoji="1" lang="ja-JP" altLang="en-US" sz="1100">
              <a:latin typeface="ＭＳ ゴシック" pitchFamily="49" charset="-128"/>
              <a:ea typeface="ＭＳ ゴシック" pitchFamily="49" charset="-128"/>
            </a:rPr>
            <a:t>　実質単年度収支については、前年度に比べ</a:t>
          </a:r>
          <a:r>
            <a:rPr kumimoji="1" lang="en-US" altLang="ja-JP" sz="1100">
              <a:latin typeface="ＭＳ ゴシック" pitchFamily="49" charset="-128"/>
              <a:ea typeface="ＭＳ ゴシック" pitchFamily="49" charset="-128"/>
            </a:rPr>
            <a:t>3,051</a:t>
          </a:r>
          <a:r>
            <a:rPr kumimoji="1" lang="ja-JP" altLang="en-US" sz="1100">
              <a:latin typeface="ＭＳ ゴシック" pitchFamily="49" charset="-128"/>
              <a:ea typeface="ＭＳ ゴシック" pitchFamily="49" charset="-128"/>
            </a:rPr>
            <a:t>百万円増の</a:t>
          </a:r>
          <a:r>
            <a:rPr kumimoji="1" lang="en-US" altLang="ja-JP" sz="1100">
              <a:latin typeface="ＭＳ ゴシック" pitchFamily="49" charset="-128"/>
              <a:ea typeface="ＭＳ ゴシック" pitchFamily="49" charset="-128"/>
            </a:rPr>
            <a:t>523</a:t>
          </a:r>
          <a:r>
            <a:rPr kumimoji="1" lang="ja-JP" altLang="en-US" sz="1100">
              <a:latin typeface="ＭＳ ゴシック" pitchFamily="49" charset="-128"/>
              <a:ea typeface="ＭＳ ゴシック" pitchFamily="49" charset="-128"/>
            </a:rPr>
            <a:t>百万円の黒字となりました。</a:t>
          </a:r>
        </a:p>
        <a:p>
          <a:r>
            <a:rPr kumimoji="1" lang="ja-JP" altLang="en-US" sz="1100">
              <a:latin typeface="ＭＳ ゴシック" pitchFamily="49" charset="-128"/>
              <a:ea typeface="ＭＳ ゴシック" pitchFamily="49" charset="-128"/>
            </a:rPr>
            <a:t>　このため、標準財政規模比では、実質収支及び実質単年度収支について、いずれも前年度より増加しています。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福岡県北九州市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年度決算における本市の全会計ベースの実質収支（公営企業に係る特別会計は資金不足・剰余額）は約</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299</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億円で、平成</a:t>
          </a:r>
          <a:r>
            <a:rPr kumimoji="0" lang="en-US" altLang="ja-JP"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23</a:t>
          </a: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年度から全ての会計で黒字となっています。　</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en-US" sz="13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rPr>
            <a:t>　今後も引き続き全ての会計で黒字となるよう、持続可能で安定的な財政の確立・維持に努めます。</a:t>
          </a:r>
        </a:p>
        <a:p>
          <a:pPr marL="0" marR="0" lvl="0" indent="0" defTabSz="914400" eaLnBrk="1" fontAlgn="auto" latinLnBrk="0" hangingPunct="1">
            <a:lnSpc>
              <a:spcPct val="100000"/>
            </a:lnSpc>
            <a:spcBef>
              <a:spcPts val="0"/>
            </a:spcBef>
            <a:spcAft>
              <a:spcPts val="0"/>
            </a:spcAft>
            <a:buClrTx/>
            <a:buSzTx/>
            <a:buFontTx/>
            <a:buNone/>
            <a:tabLst/>
            <a:defRPr/>
          </a:pPr>
          <a:endParaRPr kumimoji="0" lang="ja-JP" altLang="ja-JP" sz="1400" b="0" i="0" u="none" strike="noStrike" kern="0" cap="none" spc="0" normalizeH="0" baseline="0" noProof="0">
            <a:ln>
              <a:noFill/>
            </a:ln>
            <a:solidFill>
              <a:prstClr val="black"/>
            </a:solidFill>
            <a:effectLst/>
            <a:uLnTx/>
            <a:uFillTx/>
            <a:latin typeface="+mn-lt"/>
            <a:ea typeface="ＭＳ Ｐゴシック" panose="020B0600070205080204" pitchFamily="50"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x14ac:dyDescent="0.2">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15">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556353158</v>
      </c>
      <c r="BO4" s="441"/>
      <c r="BP4" s="441"/>
      <c r="BQ4" s="441"/>
      <c r="BR4" s="441"/>
      <c r="BS4" s="441"/>
      <c r="BT4" s="441"/>
      <c r="BU4" s="442"/>
      <c r="BV4" s="440">
        <v>519454118</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0.8</v>
      </c>
      <c r="CU4" s="622"/>
      <c r="CV4" s="622"/>
      <c r="CW4" s="622"/>
      <c r="CX4" s="622"/>
      <c r="CY4" s="622"/>
      <c r="CZ4" s="622"/>
      <c r="DA4" s="623"/>
      <c r="DB4" s="621">
        <v>0.6</v>
      </c>
      <c r="DC4" s="622"/>
      <c r="DD4" s="622"/>
      <c r="DE4" s="622"/>
      <c r="DF4" s="622"/>
      <c r="DG4" s="622"/>
      <c r="DH4" s="622"/>
      <c r="DI4" s="623"/>
      <c r="DJ4" s="165"/>
      <c r="DK4" s="165"/>
      <c r="DL4" s="165"/>
      <c r="DM4" s="165"/>
      <c r="DN4" s="165"/>
      <c r="DO4" s="165"/>
    </row>
    <row r="5" spans="1:119" ht="18.75" customHeight="1" x14ac:dyDescent="0.15">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551960914</v>
      </c>
      <c r="BO5" s="446"/>
      <c r="BP5" s="446"/>
      <c r="BQ5" s="446"/>
      <c r="BR5" s="446"/>
      <c r="BS5" s="446"/>
      <c r="BT5" s="446"/>
      <c r="BU5" s="447"/>
      <c r="BV5" s="445">
        <v>515520175</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99.4</v>
      </c>
      <c r="CU5" s="416"/>
      <c r="CV5" s="416"/>
      <c r="CW5" s="416"/>
      <c r="CX5" s="416"/>
      <c r="CY5" s="416"/>
      <c r="CZ5" s="416"/>
      <c r="DA5" s="417"/>
      <c r="DB5" s="415">
        <v>99.6</v>
      </c>
      <c r="DC5" s="416"/>
      <c r="DD5" s="416"/>
      <c r="DE5" s="416"/>
      <c r="DF5" s="416"/>
      <c r="DG5" s="416"/>
      <c r="DH5" s="416"/>
      <c r="DI5" s="417"/>
      <c r="DJ5" s="165"/>
      <c r="DK5" s="165"/>
      <c r="DL5" s="165"/>
      <c r="DM5" s="165"/>
      <c r="DN5" s="165"/>
      <c r="DO5" s="165"/>
    </row>
    <row r="6" spans="1:119" ht="18.75" customHeight="1" x14ac:dyDescent="0.15">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4392244</v>
      </c>
      <c r="BO6" s="446"/>
      <c r="BP6" s="446"/>
      <c r="BQ6" s="446"/>
      <c r="BR6" s="446"/>
      <c r="BS6" s="446"/>
      <c r="BT6" s="446"/>
      <c r="BU6" s="447"/>
      <c r="BV6" s="445">
        <v>3933943</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112.7</v>
      </c>
      <c r="CU6" s="596"/>
      <c r="CV6" s="596"/>
      <c r="CW6" s="596"/>
      <c r="CX6" s="596"/>
      <c r="CY6" s="596"/>
      <c r="CZ6" s="596"/>
      <c r="DA6" s="597"/>
      <c r="DB6" s="595">
        <v>111.2</v>
      </c>
      <c r="DC6" s="596"/>
      <c r="DD6" s="596"/>
      <c r="DE6" s="596"/>
      <c r="DF6" s="596"/>
      <c r="DG6" s="596"/>
      <c r="DH6" s="596"/>
      <c r="DI6" s="597"/>
      <c r="DJ6" s="165"/>
      <c r="DK6" s="165"/>
      <c r="DL6" s="165"/>
      <c r="DM6" s="165"/>
      <c r="DN6" s="165"/>
      <c r="DO6" s="165"/>
    </row>
    <row r="7" spans="1:119" ht="18.75" customHeight="1" x14ac:dyDescent="0.15">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2278099</v>
      </c>
      <c r="BO7" s="446"/>
      <c r="BP7" s="446"/>
      <c r="BQ7" s="446"/>
      <c r="BR7" s="446"/>
      <c r="BS7" s="446"/>
      <c r="BT7" s="446"/>
      <c r="BU7" s="447"/>
      <c r="BV7" s="445">
        <v>2399368</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279711958</v>
      </c>
      <c r="CU7" s="446"/>
      <c r="CV7" s="446"/>
      <c r="CW7" s="446"/>
      <c r="CX7" s="446"/>
      <c r="CY7" s="446"/>
      <c r="CZ7" s="446"/>
      <c r="DA7" s="447"/>
      <c r="DB7" s="445">
        <v>245993030</v>
      </c>
      <c r="DC7" s="446"/>
      <c r="DD7" s="446"/>
      <c r="DE7" s="446"/>
      <c r="DF7" s="446"/>
      <c r="DG7" s="446"/>
      <c r="DH7" s="446"/>
      <c r="DI7" s="447"/>
      <c r="DJ7" s="165"/>
      <c r="DK7" s="165"/>
      <c r="DL7" s="165"/>
      <c r="DM7" s="165"/>
      <c r="DN7" s="165"/>
      <c r="DO7" s="165"/>
    </row>
    <row r="8" spans="1:119" ht="18.75" customHeight="1" thickBot="1" x14ac:dyDescent="0.2">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2114145</v>
      </c>
      <c r="BO8" s="446"/>
      <c r="BP8" s="446"/>
      <c r="BQ8" s="446"/>
      <c r="BR8" s="446"/>
      <c r="BS8" s="446"/>
      <c r="BT8" s="446"/>
      <c r="BU8" s="447"/>
      <c r="BV8" s="445">
        <v>1534575</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0.73</v>
      </c>
      <c r="CU8" s="559"/>
      <c r="CV8" s="559"/>
      <c r="CW8" s="559"/>
      <c r="CX8" s="559"/>
      <c r="CY8" s="559"/>
      <c r="CZ8" s="559"/>
      <c r="DA8" s="560"/>
      <c r="DB8" s="558">
        <v>0.73</v>
      </c>
      <c r="DC8" s="559"/>
      <c r="DD8" s="559"/>
      <c r="DE8" s="559"/>
      <c r="DF8" s="559"/>
      <c r="DG8" s="559"/>
      <c r="DH8" s="559"/>
      <c r="DI8" s="560"/>
      <c r="DJ8" s="165"/>
      <c r="DK8" s="165"/>
      <c r="DL8" s="165"/>
      <c r="DM8" s="165"/>
      <c r="DN8" s="165"/>
      <c r="DO8" s="165"/>
    </row>
    <row r="9" spans="1:119" ht="18.75" customHeight="1" thickBot="1" x14ac:dyDescent="0.2">
      <c r="A9" s="166"/>
      <c r="B9" s="584" t="s">
        <v>107</v>
      </c>
      <c r="C9" s="585"/>
      <c r="D9" s="585"/>
      <c r="E9" s="585"/>
      <c r="F9" s="585"/>
      <c r="G9" s="585"/>
      <c r="H9" s="585"/>
      <c r="I9" s="585"/>
      <c r="J9" s="585"/>
      <c r="K9" s="508"/>
      <c r="L9" s="586" t="s">
        <v>108</v>
      </c>
      <c r="M9" s="587"/>
      <c r="N9" s="587"/>
      <c r="O9" s="587"/>
      <c r="P9" s="587"/>
      <c r="Q9" s="588"/>
      <c r="R9" s="589">
        <v>961286</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579570</v>
      </c>
      <c r="BO9" s="446"/>
      <c r="BP9" s="446"/>
      <c r="BQ9" s="446"/>
      <c r="BR9" s="446"/>
      <c r="BS9" s="446"/>
      <c r="BT9" s="446"/>
      <c r="BU9" s="447"/>
      <c r="BV9" s="445">
        <v>-338439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19.3</v>
      </c>
      <c r="CU9" s="416"/>
      <c r="CV9" s="416"/>
      <c r="CW9" s="416"/>
      <c r="CX9" s="416"/>
      <c r="CY9" s="416"/>
      <c r="CZ9" s="416"/>
      <c r="DA9" s="417"/>
      <c r="DB9" s="415">
        <v>22.2</v>
      </c>
      <c r="DC9" s="416"/>
      <c r="DD9" s="416"/>
      <c r="DE9" s="416"/>
      <c r="DF9" s="416"/>
      <c r="DG9" s="416"/>
      <c r="DH9" s="416"/>
      <c r="DI9" s="417"/>
      <c r="DJ9" s="165"/>
      <c r="DK9" s="165"/>
      <c r="DL9" s="165"/>
      <c r="DM9" s="165"/>
      <c r="DN9" s="165"/>
      <c r="DO9" s="165"/>
    </row>
    <row r="10" spans="1:119" ht="18.75" customHeight="1" thickBot="1" x14ac:dyDescent="0.2">
      <c r="A10" s="166"/>
      <c r="B10" s="584"/>
      <c r="C10" s="585"/>
      <c r="D10" s="585"/>
      <c r="E10" s="585"/>
      <c r="F10" s="585"/>
      <c r="G10" s="585"/>
      <c r="H10" s="585"/>
      <c r="I10" s="585"/>
      <c r="J10" s="585"/>
      <c r="K10" s="508"/>
      <c r="L10" s="418" t="s">
        <v>113</v>
      </c>
      <c r="M10" s="419"/>
      <c r="N10" s="419"/>
      <c r="O10" s="419"/>
      <c r="P10" s="419"/>
      <c r="Q10" s="420"/>
      <c r="R10" s="421">
        <v>976846</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88</v>
      </c>
      <c r="AV10" s="503"/>
      <c r="AW10" s="503"/>
      <c r="AX10" s="503"/>
      <c r="AY10" s="425" t="s">
        <v>115</v>
      </c>
      <c r="AZ10" s="426"/>
      <c r="BA10" s="426"/>
      <c r="BB10" s="426"/>
      <c r="BC10" s="426"/>
      <c r="BD10" s="426"/>
      <c r="BE10" s="426"/>
      <c r="BF10" s="426"/>
      <c r="BG10" s="426"/>
      <c r="BH10" s="426"/>
      <c r="BI10" s="426"/>
      <c r="BJ10" s="426"/>
      <c r="BK10" s="426"/>
      <c r="BL10" s="426"/>
      <c r="BM10" s="427"/>
      <c r="BN10" s="445">
        <v>3143000</v>
      </c>
      <c r="BO10" s="446"/>
      <c r="BP10" s="446"/>
      <c r="BQ10" s="446"/>
      <c r="BR10" s="446"/>
      <c r="BS10" s="446"/>
      <c r="BT10" s="446"/>
      <c r="BU10" s="447"/>
      <c r="BV10" s="445">
        <v>710000</v>
      </c>
      <c r="BW10" s="446"/>
      <c r="BX10" s="446"/>
      <c r="BY10" s="446"/>
      <c r="BZ10" s="446"/>
      <c r="CA10" s="446"/>
      <c r="CB10" s="446"/>
      <c r="CC10" s="447"/>
      <c r="CD10" s="170" t="s">
        <v>116</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
      <c r="A11" s="166"/>
      <c r="B11" s="584"/>
      <c r="C11" s="585"/>
      <c r="D11" s="585"/>
      <c r="E11" s="585"/>
      <c r="F11" s="585"/>
      <c r="G11" s="585"/>
      <c r="H11" s="585"/>
      <c r="I11" s="585"/>
      <c r="J11" s="585"/>
      <c r="K11" s="508"/>
      <c r="L11" s="491" t="s">
        <v>117</v>
      </c>
      <c r="M11" s="492"/>
      <c r="N11" s="492"/>
      <c r="O11" s="492"/>
      <c r="P11" s="492"/>
      <c r="Q11" s="493"/>
      <c r="R11" s="581" t="s">
        <v>118</v>
      </c>
      <c r="S11" s="582"/>
      <c r="T11" s="582"/>
      <c r="U11" s="582"/>
      <c r="V11" s="583"/>
      <c r="W11" s="593"/>
      <c r="X11" s="407"/>
      <c r="Y11" s="407"/>
      <c r="Z11" s="407"/>
      <c r="AA11" s="407"/>
      <c r="AB11" s="407"/>
      <c r="AC11" s="407"/>
      <c r="AD11" s="407"/>
      <c r="AE11" s="407"/>
      <c r="AF11" s="407"/>
      <c r="AG11" s="407"/>
      <c r="AH11" s="407"/>
      <c r="AI11" s="407"/>
      <c r="AJ11" s="407"/>
      <c r="AK11" s="407"/>
      <c r="AL11" s="594"/>
      <c r="AM11" s="514" t="s">
        <v>119</v>
      </c>
      <c r="AN11" s="419"/>
      <c r="AO11" s="419"/>
      <c r="AP11" s="419"/>
      <c r="AQ11" s="419"/>
      <c r="AR11" s="419"/>
      <c r="AS11" s="419"/>
      <c r="AT11" s="420"/>
      <c r="AU11" s="502" t="s">
        <v>88</v>
      </c>
      <c r="AV11" s="503"/>
      <c r="AW11" s="503"/>
      <c r="AX11" s="503"/>
      <c r="AY11" s="425" t="s">
        <v>120</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121</v>
      </c>
      <c r="CE11" s="455"/>
      <c r="CF11" s="455"/>
      <c r="CG11" s="455"/>
      <c r="CH11" s="455"/>
      <c r="CI11" s="455"/>
      <c r="CJ11" s="455"/>
      <c r="CK11" s="455"/>
      <c r="CL11" s="455"/>
      <c r="CM11" s="455"/>
      <c r="CN11" s="455"/>
      <c r="CO11" s="455"/>
      <c r="CP11" s="455"/>
      <c r="CQ11" s="455"/>
      <c r="CR11" s="455"/>
      <c r="CS11" s="456"/>
      <c r="CT11" s="558" t="s">
        <v>122</v>
      </c>
      <c r="CU11" s="559"/>
      <c r="CV11" s="559"/>
      <c r="CW11" s="559"/>
      <c r="CX11" s="559"/>
      <c r="CY11" s="559"/>
      <c r="CZ11" s="559"/>
      <c r="DA11" s="560"/>
      <c r="DB11" s="558" t="s">
        <v>123</v>
      </c>
      <c r="DC11" s="559"/>
      <c r="DD11" s="559"/>
      <c r="DE11" s="559"/>
      <c r="DF11" s="559"/>
      <c r="DG11" s="559"/>
      <c r="DH11" s="559"/>
      <c r="DI11" s="560"/>
      <c r="DJ11" s="165"/>
      <c r="DK11" s="165"/>
      <c r="DL11" s="165"/>
      <c r="DM11" s="165"/>
      <c r="DN11" s="165"/>
      <c r="DO11" s="165"/>
    </row>
    <row r="12" spans="1:119" ht="18.75" customHeight="1" x14ac:dyDescent="0.15">
      <c r="A12" s="166"/>
      <c r="B12" s="561" t="s">
        <v>124</v>
      </c>
      <c r="C12" s="562"/>
      <c r="D12" s="562"/>
      <c r="E12" s="562"/>
      <c r="F12" s="562"/>
      <c r="G12" s="562"/>
      <c r="H12" s="562"/>
      <c r="I12" s="562"/>
      <c r="J12" s="562"/>
      <c r="K12" s="563"/>
      <c r="L12" s="570" t="s">
        <v>125</v>
      </c>
      <c r="M12" s="571"/>
      <c r="N12" s="571"/>
      <c r="O12" s="571"/>
      <c r="P12" s="571"/>
      <c r="Q12" s="572"/>
      <c r="R12" s="573">
        <v>961024</v>
      </c>
      <c r="S12" s="574"/>
      <c r="T12" s="574"/>
      <c r="U12" s="574"/>
      <c r="V12" s="575"/>
      <c r="W12" s="576" t="s">
        <v>1</v>
      </c>
      <c r="X12" s="503"/>
      <c r="Y12" s="503"/>
      <c r="Z12" s="503"/>
      <c r="AA12" s="503"/>
      <c r="AB12" s="577"/>
      <c r="AC12" s="502" t="s">
        <v>126</v>
      </c>
      <c r="AD12" s="503"/>
      <c r="AE12" s="503"/>
      <c r="AF12" s="503"/>
      <c r="AG12" s="577"/>
      <c r="AH12" s="502" t="s">
        <v>127</v>
      </c>
      <c r="AI12" s="503"/>
      <c r="AJ12" s="503"/>
      <c r="AK12" s="503"/>
      <c r="AL12" s="578"/>
      <c r="AM12" s="514" t="s">
        <v>128</v>
      </c>
      <c r="AN12" s="419"/>
      <c r="AO12" s="419"/>
      <c r="AP12" s="419"/>
      <c r="AQ12" s="419"/>
      <c r="AR12" s="419"/>
      <c r="AS12" s="419"/>
      <c r="AT12" s="420"/>
      <c r="AU12" s="502" t="s">
        <v>96</v>
      </c>
      <c r="AV12" s="503"/>
      <c r="AW12" s="503"/>
      <c r="AX12" s="503"/>
      <c r="AY12" s="425" t="s">
        <v>129</v>
      </c>
      <c r="AZ12" s="426"/>
      <c r="BA12" s="426"/>
      <c r="BB12" s="426"/>
      <c r="BC12" s="426"/>
      <c r="BD12" s="426"/>
      <c r="BE12" s="426"/>
      <c r="BF12" s="426"/>
      <c r="BG12" s="426"/>
      <c r="BH12" s="426"/>
      <c r="BI12" s="426"/>
      <c r="BJ12" s="426"/>
      <c r="BK12" s="426"/>
      <c r="BL12" s="426"/>
      <c r="BM12" s="427"/>
      <c r="BN12" s="445">
        <v>3200000</v>
      </c>
      <c r="BO12" s="446"/>
      <c r="BP12" s="446"/>
      <c r="BQ12" s="446"/>
      <c r="BR12" s="446"/>
      <c r="BS12" s="446"/>
      <c r="BT12" s="446"/>
      <c r="BU12" s="447"/>
      <c r="BV12" s="445">
        <v>2900000</v>
      </c>
      <c r="BW12" s="446"/>
      <c r="BX12" s="446"/>
      <c r="BY12" s="446"/>
      <c r="BZ12" s="446"/>
      <c r="CA12" s="446"/>
      <c r="CB12" s="446"/>
      <c r="CC12" s="447"/>
      <c r="CD12" s="454" t="s">
        <v>130</v>
      </c>
      <c r="CE12" s="455"/>
      <c r="CF12" s="455"/>
      <c r="CG12" s="455"/>
      <c r="CH12" s="455"/>
      <c r="CI12" s="455"/>
      <c r="CJ12" s="455"/>
      <c r="CK12" s="455"/>
      <c r="CL12" s="455"/>
      <c r="CM12" s="455"/>
      <c r="CN12" s="455"/>
      <c r="CO12" s="455"/>
      <c r="CP12" s="455"/>
      <c r="CQ12" s="455"/>
      <c r="CR12" s="455"/>
      <c r="CS12" s="456"/>
      <c r="CT12" s="558" t="s">
        <v>123</v>
      </c>
      <c r="CU12" s="559"/>
      <c r="CV12" s="559"/>
      <c r="CW12" s="559"/>
      <c r="CX12" s="559"/>
      <c r="CY12" s="559"/>
      <c r="CZ12" s="559"/>
      <c r="DA12" s="560"/>
      <c r="DB12" s="558" t="s">
        <v>122</v>
      </c>
      <c r="DC12" s="559"/>
      <c r="DD12" s="559"/>
      <c r="DE12" s="559"/>
      <c r="DF12" s="559"/>
      <c r="DG12" s="559"/>
      <c r="DH12" s="559"/>
      <c r="DI12" s="560"/>
      <c r="DJ12" s="165"/>
      <c r="DK12" s="165"/>
      <c r="DL12" s="165"/>
      <c r="DM12" s="165"/>
      <c r="DN12" s="165"/>
      <c r="DO12" s="165"/>
    </row>
    <row r="13" spans="1:119" ht="18.75" customHeight="1" x14ac:dyDescent="0.15">
      <c r="A13" s="166"/>
      <c r="B13" s="564"/>
      <c r="C13" s="565"/>
      <c r="D13" s="565"/>
      <c r="E13" s="565"/>
      <c r="F13" s="565"/>
      <c r="G13" s="565"/>
      <c r="H13" s="565"/>
      <c r="I13" s="565"/>
      <c r="J13" s="565"/>
      <c r="K13" s="566"/>
      <c r="L13" s="176"/>
      <c r="M13" s="545" t="s">
        <v>131</v>
      </c>
      <c r="N13" s="546"/>
      <c r="O13" s="546"/>
      <c r="P13" s="546"/>
      <c r="Q13" s="547"/>
      <c r="R13" s="548">
        <v>948319</v>
      </c>
      <c r="S13" s="549"/>
      <c r="T13" s="549"/>
      <c r="U13" s="549"/>
      <c r="V13" s="550"/>
      <c r="W13" s="536" t="s">
        <v>132</v>
      </c>
      <c r="X13" s="458"/>
      <c r="Y13" s="458"/>
      <c r="Z13" s="458"/>
      <c r="AA13" s="458"/>
      <c r="AB13" s="459"/>
      <c r="AC13" s="421">
        <v>3174</v>
      </c>
      <c r="AD13" s="422"/>
      <c r="AE13" s="422"/>
      <c r="AF13" s="422"/>
      <c r="AG13" s="423"/>
      <c r="AH13" s="421">
        <v>3252</v>
      </c>
      <c r="AI13" s="422"/>
      <c r="AJ13" s="422"/>
      <c r="AK13" s="422"/>
      <c r="AL13" s="424"/>
      <c r="AM13" s="514" t="s">
        <v>133</v>
      </c>
      <c r="AN13" s="419"/>
      <c r="AO13" s="419"/>
      <c r="AP13" s="419"/>
      <c r="AQ13" s="419"/>
      <c r="AR13" s="419"/>
      <c r="AS13" s="419"/>
      <c r="AT13" s="420"/>
      <c r="AU13" s="502" t="s">
        <v>134</v>
      </c>
      <c r="AV13" s="503"/>
      <c r="AW13" s="503"/>
      <c r="AX13" s="503"/>
      <c r="AY13" s="425" t="s">
        <v>135</v>
      </c>
      <c r="AZ13" s="426"/>
      <c r="BA13" s="426"/>
      <c r="BB13" s="426"/>
      <c r="BC13" s="426"/>
      <c r="BD13" s="426"/>
      <c r="BE13" s="426"/>
      <c r="BF13" s="426"/>
      <c r="BG13" s="426"/>
      <c r="BH13" s="426"/>
      <c r="BI13" s="426"/>
      <c r="BJ13" s="426"/>
      <c r="BK13" s="426"/>
      <c r="BL13" s="426"/>
      <c r="BM13" s="427"/>
      <c r="BN13" s="445">
        <v>522570</v>
      </c>
      <c r="BO13" s="446"/>
      <c r="BP13" s="446"/>
      <c r="BQ13" s="446"/>
      <c r="BR13" s="446"/>
      <c r="BS13" s="446"/>
      <c r="BT13" s="446"/>
      <c r="BU13" s="447"/>
      <c r="BV13" s="445">
        <v>-2528439</v>
      </c>
      <c r="BW13" s="446"/>
      <c r="BX13" s="446"/>
      <c r="BY13" s="446"/>
      <c r="BZ13" s="446"/>
      <c r="CA13" s="446"/>
      <c r="CB13" s="446"/>
      <c r="CC13" s="447"/>
      <c r="CD13" s="454" t="s">
        <v>136</v>
      </c>
      <c r="CE13" s="455"/>
      <c r="CF13" s="455"/>
      <c r="CG13" s="455"/>
      <c r="CH13" s="455"/>
      <c r="CI13" s="455"/>
      <c r="CJ13" s="455"/>
      <c r="CK13" s="455"/>
      <c r="CL13" s="455"/>
      <c r="CM13" s="455"/>
      <c r="CN13" s="455"/>
      <c r="CO13" s="455"/>
      <c r="CP13" s="455"/>
      <c r="CQ13" s="455"/>
      <c r="CR13" s="455"/>
      <c r="CS13" s="456"/>
      <c r="CT13" s="415">
        <v>12.2</v>
      </c>
      <c r="CU13" s="416"/>
      <c r="CV13" s="416"/>
      <c r="CW13" s="416"/>
      <c r="CX13" s="416"/>
      <c r="CY13" s="416"/>
      <c r="CZ13" s="416"/>
      <c r="DA13" s="417"/>
      <c r="DB13" s="415">
        <v>13.7</v>
      </c>
      <c r="DC13" s="416"/>
      <c r="DD13" s="416"/>
      <c r="DE13" s="416"/>
      <c r="DF13" s="416"/>
      <c r="DG13" s="416"/>
      <c r="DH13" s="416"/>
      <c r="DI13" s="417"/>
      <c r="DJ13" s="165"/>
      <c r="DK13" s="165"/>
      <c r="DL13" s="165"/>
      <c r="DM13" s="165"/>
      <c r="DN13" s="165"/>
      <c r="DO13" s="165"/>
    </row>
    <row r="14" spans="1:119" ht="18.75" customHeight="1" thickBot="1" x14ac:dyDescent="0.2">
      <c r="A14" s="166"/>
      <c r="B14" s="564"/>
      <c r="C14" s="565"/>
      <c r="D14" s="565"/>
      <c r="E14" s="565"/>
      <c r="F14" s="565"/>
      <c r="G14" s="565"/>
      <c r="H14" s="565"/>
      <c r="I14" s="565"/>
      <c r="J14" s="565"/>
      <c r="K14" s="566"/>
      <c r="L14" s="538" t="s">
        <v>137</v>
      </c>
      <c r="M14" s="579"/>
      <c r="N14" s="579"/>
      <c r="O14" s="579"/>
      <c r="P14" s="579"/>
      <c r="Q14" s="580"/>
      <c r="R14" s="548">
        <v>966628</v>
      </c>
      <c r="S14" s="549"/>
      <c r="T14" s="549"/>
      <c r="U14" s="549"/>
      <c r="V14" s="550"/>
      <c r="W14" s="551"/>
      <c r="X14" s="461"/>
      <c r="Y14" s="461"/>
      <c r="Z14" s="461"/>
      <c r="AA14" s="461"/>
      <c r="AB14" s="462"/>
      <c r="AC14" s="541">
        <v>0.8</v>
      </c>
      <c r="AD14" s="542"/>
      <c r="AE14" s="542"/>
      <c r="AF14" s="542"/>
      <c r="AG14" s="543"/>
      <c r="AH14" s="541">
        <v>0.8</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138</v>
      </c>
      <c r="CE14" s="452"/>
      <c r="CF14" s="452"/>
      <c r="CG14" s="452"/>
      <c r="CH14" s="452"/>
      <c r="CI14" s="452"/>
      <c r="CJ14" s="452"/>
      <c r="CK14" s="452"/>
      <c r="CL14" s="452"/>
      <c r="CM14" s="452"/>
      <c r="CN14" s="452"/>
      <c r="CO14" s="452"/>
      <c r="CP14" s="452"/>
      <c r="CQ14" s="452"/>
      <c r="CR14" s="452"/>
      <c r="CS14" s="453"/>
      <c r="CT14" s="552">
        <v>175.6</v>
      </c>
      <c r="CU14" s="553"/>
      <c r="CV14" s="553"/>
      <c r="CW14" s="553"/>
      <c r="CX14" s="553"/>
      <c r="CY14" s="553"/>
      <c r="CZ14" s="553"/>
      <c r="DA14" s="554"/>
      <c r="DB14" s="552">
        <v>187.9</v>
      </c>
      <c r="DC14" s="553"/>
      <c r="DD14" s="553"/>
      <c r="DE14" s="553"/>
      <c r="DF14" s="553"/>
      <c r="DG14" s="553"/>
      <c r="DH14" s="553"/>
      <c r="DI14" s="554"/>
      <c r="DJ14" s="165"/>
      <c r="DK14" s="165"/>
      <c r="DL14" s="165"/>
      <c r="DM14" s="165"/>
      <c r="DN14" s="165"/>
      <c r="DO14" s="165"/>
    </row>
    <row r="15" spans="1:119" ht="18.75" customHeight="1" x14ac:dyDescent="0.15">
      <c r="A15" s="166"/>
      <c r="B15" s="564"/>
      <c r="C15" s="565"/>
      <c r="D15" s="565"/>
      <c r="E15" s="565"/>
      <c r="F15" s="565"/>
      <c r="G15" s="565"/>
      <c r="H15" s="565"/>
      <c r="I15" s="565"/>
      <c r="J15" s="565"/>
      <c r="K15" s="566"/>
      <c r="L15" s="176"/>
      <c r="M15" s="545" t="s">
        <v>139</v>
      </c>
      <c r="N15" s="546"/>
      <c r="O15" s="546"/>
      <c r="P15" s="546"/>
      <c r="Q15" s="547"/>
      <c r="R15" s="548">
        <v>954377</v>
      </c>
      <c r="S15" s="549"/>
      <c r="T15" s="549"/>
      <c r="U15" s="549"/>
      <c r="V15" s="550"/>
      <c r="W15" s="536" t="s">
        <v>140</v>
      </c>
      <c r="X15" s="458"/>
      <c r="Y15" s="458"/>
      <c r="Z15" s="458"/>
      <c r="AA15" s="458"/>
      <c r="AB15" s="459"/>
      <c r="AC15" s="421">
        <v>98006</v>
      </c>
      <c r="AD15" s="422"/>
      <c r="AE15" s="422"/>
      <c r="AF15" s="422"/>
      <c r="AG15" s="423"/>
      <c r="AH15" s="421">
        <v>100310</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148259420</v>
      </c>
      <c r="BO15" s="441"/>
      <c r="BP15" s="441"/>
      <c r="BQ15" s="441"/>
      <c r="BR15" s="441"/>
      <c r="BS15" s="441"/>
      <c r="BT15" s="441"/>
      <c r="BU15" s="442"/>
      <c r="BV15" s="440">
        <v>133592521</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15">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24.6</v>
      </c>
      <c r="AD16" s="542"/>
      <c r="AE16" s="542"/>
      <c r="AF16" s="542"/>
      <c r="AG16" s="543"/>
      <c r="AH16" s="541">
        <v>24.9</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207915425</v>
      </c>
      <c r="BO16" s="446"/>
      <c r="BP16" s="446"/>
      <c r="BQ16" s="446"/>
      <c r="BR16" s="446"/>
      <c r="BS16" s="446"/>
      <c r="BT16" s="446"/>
      <c r="BU16" s="447"/>
      <c r="BV16" s="445">
        <v>180816048</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296731</v>
      </c>
      <c r="AD17" s="422"/>
      <c r="AE17" s="422"/>
      <c r="AF17" s="422"/>
      <c r="AG17" s="423"/>
      <c r="AH17" s="421">
        <v>299301</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186795544</v>
      </c>
      <c r="BO17" s="446"/>
      <c r="BP17" s="446"/>
      <c r="BQ17" s="446"/>
      <c r="BR17" s="446"/>
      <c r="BS17" s="446"/>
      <c r="BT17" s="446"/>
      <c r="BU17" s="447"/>
      <c r="BV17" s="445">
        <v>171994926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
      <c r="A18" s="166"/>
      <c r="B18" s="507" t="s">
        <v>150</v>
      </c>
      <c r="C18" s="508"/>
      <c r="D18" s="508"/>
      <c r="E18" s="509"/>
      <c r="F18" s="509"/>
      <c r="G18" s="509"/>
      <c r="H18" s="509"/>
      <c r="I18" s="509"/>
      <c r="J18" s="509"/>
      <c r="K18" s="509"/>
      <c r="L18" s="510">
        <v>491.95</v>
      </c>
      <c r="M18" s="510"/>
      <c r="N18" s="510"/>
      <c r="O18" s="510"/>
      <c r="P18" s="510"/>
      <c r="Q18" s="510"/>
      <c r="R18" s="511"/>
      <c r="S18" s="511"/>
      <c r="T18" s="511"/>
      <c r="U18" s="511"/>
      <c r="V18" s="512"/>
      <c r="W18" s="526"/>
      <c r="X18" s="527"/>
      <c r="Y18" s="527"/>
      <c r="Z18" s="527"/>
      <c r="AA18" s="527"/>
      <c r="AB18" s="537"/>
      <c r="AC18" s="409">
        <v>74.599999999999994</v>
      </c>
      <c r="AD18" s="410"/>
      <c r="AE18" s="410"/>
      <c r="AF18" s="410"/>
      <c r="AG18" s="513"/>
      <c r="AH18" s="409">
        <v>74.3</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281290839</v>
      </c>
      <c r="BO18" s="446"/>
      <c r="BP18" s="446"/>
      <c r="BQ18" s="446"/>
      <c r="BR18" s="446"/>
      <c r="BS18" s="446"/>
      <c r="BT18" s="446"/>
      <c r="BU18" s="447"/>
      <c r="BV18" s="445">
        <v>246741612</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
      <c r="A19" s="166"/>
      <c r="B19" s="507" t="s">
        <v>152</v>
      </c>
      <c r="C19" s="508"/>
      <c r="D19" s="508"/>
      <c r="E19" s="509"/>
      <c r="F19" s="509"/>
      <c r="G19" s="509"/>
      <c r="H19" s="509"/>
      <c r="I19" s="509"/>
      <c r="J19" s="509"/>
      <c r="K19" s="509"/>
      <c r="L19" s="515">
        <v>1954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318720568</v>
      </c>
      <c r="BO19" s="446"/>
      <c r="BP19" s="446"/>
      <c r="BQ19" s="446"/>
      <c r="BR19" s="446"/>
      <c r="BS19" s="446"/>
      <c r="BT19" s="446"/>
      <c r="BU19" s="447"/>
      <c r="BV19" s="445">
        <v>282462252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
      <c r="A20" s="166"/>
      <c r="B20" s="507" t="s">
        <v>154</v>
      </c>
      <c r="C20" s="508"/>
      <c r="D20" s="508"/>
      <c r="E20" s="509"/>
      <c r="F20" s="509"/>
      <c r="G20" s="509"/>
      <c r="H20" s="509"/>
      <c r="I20" s="509"/>
      <c r="J20" s="509"/>
      <c r="K20" s="509"/>
      <c r="L20" s="515">
        <v>426325</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15">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15">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995173275</v>
      </c>
      <c r="BO23" s="446"/>
      <c r="BP23" s="446"/>
      <c r="BQ23" s="446"/>
      <c r="BR23" s="446"/>
      <c r="BS23" s="446"/>
      <c r="BT23" s="446"/>
      <c r="BU23" s="447"/>
      <c r="BV23" s="445">
        <v>980961656</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
      <c r="A24" s="166"/>
      <c r="B24" s="477"/>
      <c r="C24" s="478"/>
      <c r="D24" s="479"/>
      <c r="E24" s="418" t="s">
        <v>163</v>
      </c>
      <c r="F24" s="419"/>
      <c r="G24" s="419"/>
      <c r="H24" s="419"/>
      <c r="I24" s="419"/>
      <c r="J24" s="419"/>
      <c r="K24" s="420"/>
      <c r="L24" s="421">
        <v>1</v>
      </c>
      <c r="M24" s="422"/>
      <c r="N24" s="422"/>
      <c r="O24" s="422"/>
      <c r="P24" s="423"/>
      <c r="Q24" s="421">
        <v>12300</v>
      </c>
      <c r="R24" s="422"/>
      <c r="S24" s="422"/>
      <c r="T24" s="422"/>
      <c r="U24" s="422"/>
      <c r="V24" s="423"/>
      <c r="W24" s="487"/>
      <c r="X24" s="478"/>
      <c r="Y24" s="479"/>
      <c r="Z24" s="418" t="s">
        <v>164</v>
      </c>
      <c r="AA24" s="419"/>
      <c r="AB24" s="419"/>
      <c r="AC24" s="419"/>
      <c r="AD24" s="419"/>
      <c r="AE24" s="419"/>
      <c r="AF24" s="419"/>
      <c r="AG24" s="420"/>
      <c r="AH24" s="421">
        <v>6312</v>
      </c>
      <c r="AI24" s="422"/>
      <c r="AJ24" s="422"/>
      <c r="AK24" s="422"/>
      <c r="AL24" s="423"/>
      <c r="AM24" s="421">
        <v>21984696</v>
      </c>
      <c r="AN24" s="422"/>
      <c r="AO24" s="422"/>
      <c r="AP24" s="422"/>
      <c r="AQ24" s="422"/>
      <c r="AR24" s="423"/>
      <c r="AS24" s="421">
        <v>3483</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98928621</v>
      </c>
      <c r="BO24" s="446"/>
      <c r="BP24" s="446"/>
      <c r="BQ24" s="446"/>
      <c r="BR24" s="446"/>
      <c r="BS24" s="446"/>
      <c r="BT24" s="446"/>
      <c r="BU24" s="447"/>
      <c r="BV24" s="445">
        <v>108218774</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15">
      <c r="A25" s="166"/>
      <c r="B25" s="477"/>
      <c r="C25" s="478"/>
      <c r="D25" s="479"/>
      <c r="E25" s="418" t="s">
        <v>166</v>
      </c>
      <c r="F25" s="419"/>
      <c r="G25" s="419"/>
      <c r="H25" s="419"/>
      <c r="I25" s="419"/>
      <c r="J25" s="419"/>
      <c r="K25" s="420"/>
      <c r="L25" s="421">
        <v>3</v>
      </c>
      <c r="M25" s="422"/>
      <c r="N25" s="422"/>
      <c r="O25" s="422"/>
      <c r="P25" s="423"/>
      <c r="Q25" s="421">
        <v>9800</v>
      </c>
      <c r="R25" s="422"/>
      <c r="S25" s="422"/>
      <c r="T25" s="422"/>
      <c r="U25" s="422"/>
      <c r="V25" s="423"/>
      <c r="W25" s="487"/>
      <c r="X25" s="478"/>
      <c r="Y25" s="479"/>
      <c r="Z25" s="418" t="s">
        <v>167</v>
      </c>
      <c r="AA25" s="419"/>
      <c r="AB25" s="419"/>
      <c r="AC25" s="419"/>
      <c r="AD25" s="419"/>
      <c r="AE25" s="419"/>
      <c r="AF25" s="419"/>
      <c r="AG25" s="420"/>
      <c r="AH25" s="421">
        <v>985</v>
      </c>
      <c r="AI25" s="422"/>
      <c r="AJ25" s="422"/>
      <c r="AK25" s="422"/>
      <c r="AL25" s="423"/>
      <c r="AM25" s="421">
        <v>3168745</v>
      </c>
      <c r="AN25" s="422"/>
      <c r="AO25" s="422"/>
      <c r="AP25" s="422"/>
      <c r="AQ25" s="422"/>
      <c r="AR25" s="423"/>
      <c r="AS25" s="421">
        <v>3217</v>
      </c>
      <c r="AT25" s="422"/>
      <c r="AU25" s="422"/>
      <c r="AV25" s="422"/>
      <c r="AW25" s="422"/>
      <c r="AX25" s="424"/>
      <c r="AY25" s="437" t="s">
        <v>168</v>
      </c>
      <c r="AZ25" s="438"/>
      <c r="BA25" s="438"/>
      <c r="BB25" s="438"/>
      <c r="BC25" s="438"/>
      <c r="BD25" s="438"/>
      <c r="BE25" s="438"/>
      <c r="BF25" s="438"/>
      <c r="BG25" s="438"/>
      <c r="BH25" s="438"/>
      <c r="BI25" s="438"/>
      <c r="BJ25" s="438"/>
      <c r="BK25" s="438"/>
      <c r="BL25" s="438"/>
      <c r="BM25" s="439"/>
      <c r="BN25" s="440">
        <v>47462486</v>
      </c>
      <c r="BO25" s="441"/>
      <c r="BP25" s="441"/>
      <c r="BQ25" s="441"/>
      <c r="BR25" s="441"/>
      <c r="BS25" s="441"/>
      <c r="BT25" s="441"/>
      <c r="BU25" s="442"/>
      <c r="BV25" s="440">
        <v>50643843</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15">
      <c r="A26" s="166"/>
      <c r="B26" s="477"/>
      <c r="C26" s="478"/>
      <c r="D26" s="479"/>
      <c r="E26" s="418" t="s">
        <v>169</v>
      </c>
      <c r="F26" s="419"/>
      <c r="G26" s="419"/>
      <c r="H26" s="419"/>
      <c r="I26" s="419"/>
      <c r="J26" s="419"/>
      <c r="K26" s="420"/>
      <c r="L26" s="421">
        <v>1</v>
      </c>
      <c r="M26" s="422"/>
      <c r="N26" s="422"/>
      <c r="O26" s="422"/>
      <c r="P26" s="423"/>
      <c r="Q26" s="421">
        <v>8300</v>
      </c>
      <c r="R26" s="422"/>
      <c r="S26" s="422"/>
      <c r="T26" s="422"/>
      <c r="U26" s="422"/>
      <c r="V26" s="423"/>
      <c r="W26" s="487"/>
      <c r="X26" s="478"/>
      <c r="Y26" s="479"/>
      <c r="Z26" s="418" t="s">
        <v>170</v>
      </c>
      <c r="AA26" s="500"/>
      <c r="AB26" s="500"/>
      <c r="AC26" s="500"/>
      <c r="AD26" s="500"/>
      <c r="AE26" s="500"/>
      <c r="AF26" s="500"/>
      <c r="AG26" s="501"/>
      <c r="AH26" s="421">
        <v>383</v>
      </c>
      <c r="AI26" s="422"/>
      <c r="AJ26" s="422"/>
      <c r="AK26" s="422"/>
      <c r="AL26" s="423"/>
      <c r="AM26" s="421">
        <v>1360416</v>
      </c>
      <c r="AN26" s="422"/>
      <c r="AO26" s="422"/>
      <c r="AP26" s="422"/>
      <c r="AQ26" s="422"/>
      <c r="AR26" s="423"/>
      <c r="AS26" s="421">
        <v>3552</v>
      </c>
      <c r="AT26" s="422"/>
      <c r="AU26" s="422"/>
      <c r="AV26" s="422"/>
      <c r="AW26" s="422"/>
      <c r="AX26" s="424"/>
      <c r="AY26" s="454" t="s">
        <v>171</v>
      </c>
      <c r="AZ26" s="455"/>
      <c r="BA26" s="455"/>
      <c r="BB26" s="455"/>
      <c r="BC26" s="455"/>
      <c r="BD26" s="455"/>
      <c r="BE26" s="455"/>
      <c r="BF26" s="455"/>
      <c r="BG26" s="455"/>
      <c r="BH26" s="455"/>
      <c r="BI26" s="455"/>
      <c r="BJ26" s="455"/>
      <c r="BK26" s="455"/>
      <c r="BL26" s="455"/>
      <c r="BM26" s="456"/>
      <c r="BN26" s="445">
        <v>6844243</v>
      </c>
      <c r="BO26" s="446"/>
      <c r="BP26" s="446"/>
      <c r="BQ26" s="446"/>
      <c r="BR26" s="446"/>
      <c r="BS26" s="446"/>
      <c r="BT26" s="446"/>
      <c r="BU26" s="447"/>
      <c r="BV26" s="445">
        <v>4808234</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
      <c r="A27" s="166"/>
      <c r="B27" s="477"/>
      <c r="C27" s="478"/>
      <c r="D27" s="479"/>
      <c r="E27" s="418" t="s">
        <v>172</v>
      </c>
      <c r="F27" s="419"/>
      <c r="G27" s="419"/>
      <c r="H27" s="419"/>
      <c r="I27" s="419"/>
      <c r="J27" s="419"/>
      <c r="K27" s="420"/>
      <c r="L27" s="421">
        <v>1</v>
      </c>
      <c r="M27" s="422"/>
      <c r="N27" s="422"/>
      <c r="O27" s="422"/>
      <c r="P27" s="423"/>
      <c r="Q27" s="421">
        <v>10900</v>
      </c>
      <c r="R27" s="422"/>
      <c r="S27" s="422"/>
      <c r="T27" s="422"/>
      <c r="U27" s="422"/>
      <c r="V27" s="423"/>
      <c r="W27" s="487"/>
      <c r="X27" s="478"/>
      <c r="Y27" s="479"/>
      <c r="Z27" s="418" t="s">
        <v>173</v>
      </c>
      <c r="AA27" s="419"/>
      <c r="AB27" s="419"/>
      <c r="AC27" s="419"/>
      <c r="AD27" s="419"/>
      <c r="AE27" s="419"/>
      <c r="AF27" s="419"/>
      <c r="AG27" s="420"/>
      <c r="AH27" s="421">
        <v>4426</v>
      </c>
      <c r="AI27" s="422"/>
      <c r="AJ27" s="422"/>
      <c r="AK27" s="422"/>
      <c r="AL27" s="423"/>
      <c r="AM27" s="421">
        <v>16072065</v>
      </c>
      <c r="AN27" s="422"/>
      <c r="AO27" s="422"/>
      <c r="AP27" s="422"/>
      <c r="AQ27" s="422"/>
      <c r="AR27" s="423"/>
      <c r="AS27" s="421">
        <v>3631</v>
      </c>
      <c r="AT27" s="422"/>
      <c r="AU27" s="422"/>
      <c r="AV27" s="422"/>
      <c r="AW27" s="422"/>
      <c r="AX27" s="424"/>
      <c r="AY27" s="451" t="s">
        <v>174</v>
      </c>
      <c r="AZ27" s="452"/>
      <c r="BA27" s="452"/>
      <c r="BB27" s="452"/>
      <c r="BC27" s="452"/>
      <c r="BD27" s="452"/>
      <c r="BE27" s="452"/>
      <c r="BF27" s="452"/>
      <c r="BG27" s="452"/>
      <c r="BH27" s="452"/>
      <c r="BI27" s="452"/>
      <c r="BJ27" s="452"/>
      <c r="BK27" s="452"/>
      <c r="BL27" s="452"/>
      <c r="BM27" s="453"/>
      <c r="BN27" s="448">
        <v>13333000</v>
      </c>
      <c r="BO27" s="449"/>
      <c r="BP27" s="449"/>
      <c r="BQ27" s="449"/>
      <c r="BR27" s="449"/>
      <c r="BS27" s="449"/>
      <c r="BT27" s="449"/>
      <c r="BU27" s="450"/>
      <c r="BV27" s="448">
        <v>13333000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15">
      <c r="A28" s="166"/>
      <c r="B28" s="477"/>
      <c r="C28" s="478"/>
      <c r="D28" s="479"/>
      <c r="E28" s="418" t="s">
        <v>175</v>
      </c>
      <c r="F28" s="419"/>
      <c r="G28" s="419"/>
      <c r="H28" s="419"/>
      <c r="I28" s="419"/>
      <c r="J28" s="419"/>
      <c r="K28" s="420"/>
      <c r="L28" s="421">
        <v>1</v>
      </c>
      <c r="M28" s="422"/>
      <c r="N28" s="422"/>
      <c r="O28" s="422"/>
      <c r="P28" s="423"/>
      <c r="Q28" s="421">
        <v>9800</v>
      </c>
      <c r="R28" s="422"/>
      <c r="S28" s="422"/>
      <c r="T28" s="422"/>
      <c r="U28" s="422"/>
      <c r="V28" s="423"/>
      <c r="W28" s="487"/>
      <c r="X28" s="478"/>
      <c r="Y28" s="479"/>
      <c r="Z28" s="418" t="s">
        <v>176</v>
      </c>
      <c r="AA28" s="419"/>
      <c r="AB28" s="419"/>
      <c r="AC28" s="419"/>
      <c r="AD28" s="419"/>
      <c r="AE28" s="419"/>
      <c r="AF28" s="419"/>
      <c r="AG28" s="420"/>
      <c r="AH28" s="421" t="s">
        <v>123</v>
      </c>
      <c r="AI28" s="422"/>
      <c r="AJ28" s="422"/>
      <c r="AK28" s="422"/>
      <c r="AL28" s="423"/>
      <c r="AM28" s="421" t="s">
        <v>177</v>
      </c>
      <c r="AN28" s="422"/>
      <c r="AO28" s="422"/>
      <c r="AP28" s="422"/>
      <c r="AQ28" s="422"/>
      <c r="AR28" s="423"/>
      <c r="AS28" s="421" t="s">
        <v>177</v>
      </c>
      <c r="AT28" s="422"/>
      <c r="AU28" s="422"/>
      <c r="AV28" s="422"/>
      <c r="AW28" s="422"/>
      <c r="AX28" s="424"/>
      <c r="AY28" s="428" t="s">
        <v>178</v>
      </c>
      <c r="AZ28" s="429"/>
      <c r="BA28" s="429"/>
      <c r="BB28" s="430"/>
      <c r="BC28" s="437" t="s">
        <v>42</v>
      </c>
      <c r="BD28" s="438"/>
      <c r="BE28" s="438"/>
      <c r="BF28" s="438"/>
      <c r="BG28" s="438"/>
      <c r="BH28" s="438"/>
      <c r="BI28" s="438"/>
      <c r="BJ28" s="438"/>
      <c r="BK28" s="438"/>
      <c r="BL28" s="438"/>
      <c r="BM28" s="439"/>
      <c r="BN28" s="440">
        <v>9718876</v>
      </c>
      <c r="BO28" s="441"/>
      <c r="BP28" s="441"/>
      <c r="BQ28" s="441"/>
      <c r="BR28" s="441"/>
      <c r="BS28" s="441"/>
      <c r="BT28" s="441"/>
      <c r="BU28" s="442"/>
      <c r="BV28" s="440">
        <v>9775876</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15">
      <c r="A29" s="166"/>
      <c r="B29" s="477"/>
      <c r="C29" s="478"/>
      <c r="D29" s="479"/>
      <c r="E29" s="418" t="s">
        <v>179</v>
      </c>
      <c r="F29" s="419"/>
      <c r="G29" s="419"/>
      <c r="H29" s="419"/>
      <c r="I29" s="419"/>
      <c r="J29" s="419"/>
      <c r="K29" s="420"/>
      <c r="L29" s="421">
        <v>55</v>
      </c>
      <c r="M29" s="422"/>
      <c r="N29" s="422"/>
      <c r="O29" s="422"/>
      <c r="P29" s="423"/>
      <c r="Q29" s="421">
        <v>8800</v>
      </c>
      <c r="R29" s="422"/>
      <c r="S29" s="422"/>
      <c r="T29" s="422"/>
      <c r="U29" s="422"/>
      <c r="V29" s="423"/>
      <c r="W29" s="488"/>
      <c r="X29" s="489"/>
      <c r="Y29" s="490"/>
      <c r="Z29" s="418" t="s">
        <v>180</v>
      </c>
      <c r="AA29" s="419"/>
      <c r="AB29" s="419"/>
      <c r="AC29" s="419"/>
      <c r="AD29" s="419"/>
      <c r="AE29" s="419"/>
      <c r="AF29" s="419"/>
      <c r="AG29" s="420"/>
      <c r="AH29" s="421">
        <v>10738</v>
      </c>
      <c r="AI29" s="422"/>
      <c r="AJ29" s="422"/>
      <c r="AK29" s="422"/>
      <c r="AL29" s="423"/>
      <c r="AM29" s="421">
        <v>38056761</v>
      </c>
      <c r="AN29" s="422"/>
      <c r="AO29" s="422"/>
      <c r="AP29" s="422"/>
      <c r="AQ29" s="422"/>
      <c r="AR29" s="423"/>
      <c r="AS29" s="421">
        <v>3544</v>
      </c>
      <c r="AT29" s="422"/>
      <c r="AU29" s="422"/>
      <c r="AV29" s="422"/>
      <c r="AW29" s="422"/>
      <c r="AX29" s="424"/>
      <c r="AY29" s="431"/>
      <c r="AZ29" s="432"/>
      <c r="BA29" s="432"/>
      <c r="BB29" s="433"/>
      <c r="BC29" s="425" t="s">
        <v>181</v>
      </c>
      <c r="BD29" s="426"/>
      <c r="BE29" s="426"/>
      <c r="BF29" s="426"/>
      <c r="BG29" s="426"/>
      <c r="BH29" s="426"/>
      <c r="BI29" s="426"/>
      <c r="BJ29" s="426"/>
      <c r="BK29" s="426"/>
      <c r="BL29" s="426"/>
      <c r="BM29" s="427"/>
      <c r="BN29" s="445">
        <v>11928926</v>
      </c>
      <c r="BO29" s="446"/>
      <c r="BP29" s="446"/>
      <c r="BQ29" s="446"/>
      <c r="BR29" s="446"/>
      <c r="BS29" s="446"/>
      <c r="BT29" s="446"/>
      <c r="BU29" s="447"/>
      <c r="BV29" s="445">
        <v>11860098</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182</v>
      </c>
      <c r="X30" s="498"/>
      <c r="Y30" s="498"/>
      <c r="Z30" s="498"/>
      <c r="AA30" s="498"/>
      <c r="AB30" s="498"/>
      <c r="AC30" s="498"/>
      <c r="AD30" s="498"/>
      <c r="AE30" s="498"/>
      <c r="AF30" s="498"/>
      <c r="AG30" s="499"/>
      <c r="AH30" s="409">
        <v>103</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18327305</v>
      </c>
      <c r="BO30" s="449"/>
      <c r="BP30" s="449"/>
      <c r="BQ30" s="449"/>
      <c r="BR30" s="449"/>
      <c r="BS30" s="449"/>
      <c r="BT30" s="449"/>
      <c r="BU30" s="450"/>
      <c r="BV30" s="448">
        <v>18972450</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15">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15">
      <c r="A32" s="166"/>
      <c r="B32" s="192"/>
      <c r="C32" s="193" t="s">
        <v>183</v>
      </c>
      <c r="D32" s="193"/>
      <c r="E32" s="193"/>
      <c r="F32" s="190"/>
      <c r="G32" s="190"/>
      <c r="H32" s="190"/>
      <c r="I32" s="190"/>
      <c r="J32" s="190"/>
      <c r="K32" s="190"/>
      <c r="L32" s="190"/>
      <c r="M32" s="190"/>
      <c r="N32" s="190"/>
      <c r="O32" s="190"/>
      <c r="P32" s="190"/>
      <c r="Q32" s="190"/>
      <c r="R32" s="190"/>
      <c r="S32" s="190"/>
      <c r="T32" s="190"/>
      <c r="U32" s="190" t="s">
        <v>184</v>
      </c>
      <c r="V32" s="190"/>
      <c r="W32" s="190"/>
      <c r="X32" s="190"/>
      <c r="Y32" s="190"/>
      <c r="Z32" s="190"/>
      <c r="AA32" s="190"/>
      <c r="AB32" s="190"/>
      <c r="AC32" s="190"/>
      <c r="AD32" s="190"/>
      <c r="AE32" s="190"/>
      <c r="AF32" s="190"/>
      <c r="AG32" s="190"/>
      <c r="AH32" s="190"/>
      <c r="AI32" s="190"/>
      <c r="AJ32" s="190"/>
      <c r="AK32" s="190"/>
      <c r="AL32" s="190"/>
      <c r="AM32" s="194" t="s">
        <v>185</v>
      </c>
      <c r="AN32" s="190"/>
      <c r="AO32" s="190"/>
      <c r="AP32" s="190"/>
      <c r="AQ32" s="190"/>
      <c r="AR32" s="190"/>
      <c r="AS32" s="194"/>
      <c r="AT32" s="194"/>
      <c r="AU32" s="194"/>
      <c r="AV32" s="194"/>
      <c r="AW32" s="194"/>
      <c r="AX32" s="194"/>
      <c r="AY32" s="194"/>
      <c r="AZ32" s="194"/>
      <c r="BA32" s="194"/>
      <c r="BB32" s="190"/>
      <c r="BC32" s="194"/>
      <c r="BD32" s="190"/>
      <c r="BE32" s="194" t="s">
        <v>186</v>
      </c>
      <c r="BF32" s="190"/>
      <c r="BG32" s="190"/>
      <c r="BH32" s="190"/>
      <c r="BI32" s="190"/>
      <c r="BJ32" s="194"/>
      <c r="BK32" s="194"/>
      <c r="BL32" s="194"/>
      <c r="BM32" s="194"/>
      <c r="BN32" s="194"/>
      <c r="BO32" s="194"/>
      <c r="BP32" s="194"/>
      <c r="BQ32" s="194"/>
      <c r="BR32" s="190"/>
      <c r="BS32" s="190"/>
      <c r="BT32" s="190"/>
      <c r="BU32" s="190"/>
      <c r="BV32" s="190"/>
      <c r="BW32" s="190" t="s">
        <v>187</v>
      </c>
      <c r="BX32" s="190"/>
      <c r="BY32" s="190"/>
      <c r="BZ32" s="190"/>
      <c r="CA32" s="190"/>
      <c r="CB32" s="194"/>
      <c r="CC32" s="194"/>
      <c r="CD32" s="194"/>
      <c r="CE32" s="194"/>
      <c r="CF32" s="194"/>
      <c r="CG32" s="194"/>
      <c r="CH32" s="194"/>
      <c r="CI32" s="194"/>
      <c r="CJ32" s="194"/>
      <c r="CK32" s="194"/>
      <c r="CL32" s="194"/>
      <c r="CM32" s="194"/>
      <c r="CN32" s="194"/>
      <c r="CO32" s="194" t="s">
        <v>188</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15">
      <c r="A33" s="166"/>
      <c r="B33" s="192"/>
      <c r="C33" s="408" t="s">
        <v>189</v>
      </c>
      <c r="D33" s="408"/>
      <c r="E33" s="407" t="s">
        <v>190</v>
      </c>
      <c r="F33" s="407"/>
      <c r="G33" s="407"/>
      <c r="H33" s="407"/>
      <c r="I33" s="407"/>
      <c r="J33" s="407"/>
      <c r="K33" s="407"/>
      <c r="L33" s="407"/>
      <c r="M33" s="407"/>
      <c r="N33" s="407"/>
      <c r="O33" s="407"/>
      <c r="P33" s="407"/>
      <c r="Q33" s="407"/>
      <c r="R33" s="407"/>
      <c r="S33" s="407"/>
      <c r="T33" s="195"/>
      <c r="U33" s="408" t="s">
        <v>191</v>
      </c>
      <c r="V33" s="408"/>
      <c r="W33" s="407" t="s">
        <v>192</v>
      </c>
      <c r="X33" s="407"/>
      <c r="Y33" s="407"/>
      <c r="Z33" s="407"/>
      <c r="AA33" s="407"/>
      <c r="AB33" s="407"/>
      <c r="AC33" s="407"/>
      <c r="AD33" s="407"/>
      <c r="AE33" s="407"/>
      <c r="AF33" s="407"/>
      <c r="AG33" s="407"/>
      <c r="AH33" s="407"/>
      <c r="AI33" s="407"/>
      <c r="AJ33" s="407"/>
      <c r="AK33" s="407"/>
      <c r="AL33" s="195"/>
      <c r="AM33" s="408" t="s">
        <v>189</v>
      </c>
      <c r="AN33" s="408"/>
      <c r="AO33" s="407" t="s">
        <v>193</v>
      </c>
      <c r="AP33" s="407"/>
      <c r="AQ33" s="407"/>
      <c r="AR33" s="407"/>
      <c r="AS33" s="407"/>
      <c r="AT33" s="407"/>
      <c r="AU33" s="407"/>
      <c r="AV33" s="407"/>
      <c r="AW33" s="407"/>
      <c r="AX33" s="407"/>
      <c r="AY33" s="407"/>
      <c r="AZ33" s="407"/>
      <c r="BA33" s="407"/>
      <c r="BB33" s="407"/>
      <c r="BC33" s="407"/>
      <c r="BD33" s="196"/>
      <c r="BE33" s="407" t="s">
        <v>194</v>
      </c>
      <c r="BF33" s="407"/>
      <c r="BG33" s="407" t="s">
        <v>195</v>
      </c>
      <c r="BH33" s="407"/>
      <c r="BI33" s="407"/>
      <c r="BJ33" s="407"/>
      <c r="BK33" s="407"/>
      <c r="BL33" s="407"/>
      <c r="BM33" s="407"/>
      <c r="BN33" s="407"/>
      <c r="BO33" s="407"/>
      <c r="BP33" s="407"/>
      <c r="BQ33" s="407"/>
      <c r="BR33" s="407"/>
      <c r="BS33" s="407"/>
      <c r="BT33" s="407"/>
      <c r="BU33" s="407"/>
      <c r="BV33" s="196"/>
      <c r="BW33" s="408" t="s">
        <v>194</v>
      </c>
      <c r="BX33" s="408"/>
      <c r="BY33" s="407" t="s">
        <v>196</v>
      </c>
      <c r="BZ33" s="407"/>
      <c r="CA33" s="407"/>
      <c r="CB33" s="407"/>
      <c r="CC33" s="407"/>
      <c r="CD33" s="407"/>
      <c r="CE33" s="407"/>
      <c r="CF33" s="407"/>
      <c r="CG33" s="407"/>
      <c r="CH33" s="407"/>
      <c r="CI33" s="407"/>
      <c r="CJ33" s="407"/>
      <c r="CK33" s="407"/>
      <c r="CL33" s="407"/>
      <c r="CM33" s="407"/>
      <c r="CN33" s="195"/>
      <c r="CO33" s="408" t="s">
        <v>189</v>
      </c>
      <c r="CP33" s="408"/>
      <c r="CQ33" s="407" t="s">
        <v>197</v>
      </c>
      <c r="CR33" s="407"/>
      <c r="CS33" s="407"/>
      <c r="CT33" s="407"/>
      <c r="CU33" s="407"/>
      <c r="CV33" s="407"/>
      <c r="CW33" s="407"/>
      <c r="CX33" s="407"/>
      <c r="CY33" s="407"/>
      <c r="CZ33" s="407"/>
      <c r="DA33" s="407"/>
      <c r="DB33" s="407"/>
      <c r="DC33" s="407"/>
      <c r="DD33" s="407"/>
      <c r="DE33" s="407"/>
      <c r="DF33" s="195"/>
      <c r="DG33" s="406" t="s">
        <v>198</v>
      </c>
      <c r="DH33" s="406"/>
      <c r="DI33" s="197"/>
      <c r="DJ33" s="165"/>
      <c r="DK33" s="165"/>
      <c r="DL33" s="165"/>
      <c r="DM33" s="165"/>
      <c r="DN33" s="165"/>
      <c r="DO33" s="165"/>
    </row>
    <row r="34" spans="1:119" ht="32.25" customHeight="1" x14ac:dyDescent="0.15">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9</v>
      </c>
      <c r="V34" s="404"/>
      <c r="W34" s="403" t="str">
        <f>IF('各会計、関係団体の財政状況及び健全化判断比率'!B28="","",'各会計、関係団体の財政状況及び健全化判断比率'!B28)</f>
        <v>国民健康保険特別会計</v>
      </c>
      <c r="X34" s="403"/>
      <c r="Y34" s="403"/>
      <c r="Z34" s="403"/>
      <c r="AA34" s="403"/>
      <c r="AB34" s="403"/>
      <c r="AC34" s="403"/>
      <c r="AD34" s="403"/>
      <c r="AE34" s="403"/>
      <c r="AF34" s="403"/>
      <c r="AG34" s="403"/>
      <c r="AH34" s="403"/>
      <c r="AI34" s="403"/>
      <c r="AJ34" s="403"/>
      <c r="AK34" s="403"/>
      <c r="AL34" s="193"/>
      <c r="AM34" s="404">
        <f>IF(AO34="","",MAX(C34:D43,U34:V43)+1)</f>
        <v>14</v>
      </c>
      <c r="AN34" s="404"/>
      <c r="AO34" s="403" t="str">
        <f>IF('各会計、関係団体の財政状況及び健全化判断比率'!B33="","",'各会計、関係団体の財政状況及び健全化判断比率'!B33)</f>
        <v>上水道事業会計</v>
      </c>
      <c r="AP34" s="403"/>
      <c r="AQ34" s="403"/>
      <c r="AR34" s="403"/>
      <c r="AS34" s="403"/>
      <c r="AT34" s="403"/>
      <c r="AU34" s="403"/>
      <c r="AV34" s="403"/>
      <c r="AW34" s="403"/>
      <c r="AX34" s="403"/>
      <c r="AY34" s="403"/>
      <c r="AZ34" s="403"/>
      <c r="BA34" s="403"/>
      <c r="BB34" s="403"/>
      <c r="BC34" s="403"/>
      <c r="BD34" s="193"/>
      <c r="BE34" s="404">
        <f>IF(BG34="","",MAX(C34:D43,U34:V43,AM34:AN43)+1)</f>
        <v>19</v>
      </c>
      <c r="BF34" s="404"/>
      <c r="BG34" s="403" t="str">
        <f>IF('各会計、関係団体の財政状況及び健全化判断比率'!B38="","",'各会計、関係団体の財政状況及び健全化判断比率'!B38)</f>
        <v>食肉センター特別会計</v>
      </c>
      <c r="BH34" s="403"/>
      <c r="BI34" s="403"/>
      <c r="BJ34" s="403"/>
      <c r="BK34" s="403"/>
      <c r="BL34" s="403"/>
      <c r="BM34" s="403"/>
      <c r="BN34" s="403"/>
      <c r="BO34" s="403"/>
      <c r="BP34" s="403"/>
      <c r="BQ34" s="403"/>
      <c r="BR34" s="403"/>
      <c r="BS34" s="403"/>
      <c r="BT34" s="403"/>
      <c r="BU34" s="403"/>
      <c r="BV34" s="193"/>
      <c r="BW34" s="404">
        <f>IF(BY34="","",MAX(C34:D43,U34:V43,AM34:AN43,BE34:BF43)+1)</f>
        <v>28</v>
      </c>
      <c r="BX34" s="404"/>
      <c r="BY34" s="403" t="str">
        <f>IF('各会計、関係団体の財政状況及び健全化判断比率'!B68="","",'各会計、関係団体の財政状況及び健全化判断比率'!B68)</f>
        <v>福岡県自治振興組合</v>
      </c>
      <c r="BZ34" s="403"/>
      <c r="CA34" s="403"/>
      <c r="CB34" s="403"/>
      <c r="CC34" s="403"/>
      <c r="CD34" s="403"/>
      <c r="CE34" s="403"/>
      <c r="CF34" s="403"/>
      <c r="CG34" s="403"/>
      <c r="CH34" s="403"/>
      <c r="CI34" s="403"/>
      <c r="CJ34" s="403"/>
      <c r="CK34" s="403"/>
      <c r="CL34" s="403"/>
      <c r="CM34" s="403"/>
      <c r="CN34" s="193"/>
      <c r="CO34" s="404">
        <f>IF(CQ34="","",MAX(C34:D43,U34:V43,AM34:AN43,BE34:BF43,BW34:BX43)+1)</f>
        <v>31</v>
      </c>
      <c r="CP34" s="404"/>
      <c r="CQ34" s="403" t="str">
        <f>IF('各会計、関係団体の財政状況及び健全化判断比率'!BS7="","",'各会計、関係団体の財政状況及び健全化判断比率'!BS7)</f>
        <v>北九州市道路公社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v>
      </c>
      <c r="DH34" s="405"/>
      <c r="DI34" s="197"/>
      <c r="DJ34" s="165"/>
      <c r="DK34" s="165"/>
      <c r="DL34" s="165"/>
      <c r="DM34" s="165"/>
      <c r="DN34" s="165"/>
      <c r="DO34" s="165"/>
    </row>
    <row r="35" spans="1:119" ht="32.25" customHeight="1" x14ac:dyDescent="0.15">
      <c r="A35" s="166"/>
      <c r="B35" s="192"/>
      <c r="C35" s="404">
        <f>IF(E35="","",C34+1)</f>
        <v>2</v>
      </c>
      <c r="D35" s="404"/>
      <c r="E35" s="403" t="str">
        <f>IF('各会計、関係団体の財政状況及び健全化判断比率'!B8="","",'各会計、関係団体の財政状況及び健全化判断比率'!B8)</f>
        <v>土地区画整理特別会計</v>
      </c>
      <c r="F35" s="403"/>
      <c r="G35" s="403"/>
      <c r="H35" s="403"/>
      <c r="I35" s="403"/>
      <c r="J35" s="403"/>
      <c r="K35" s="403"/>
      <c r="L35" s="403"/>
      <c r="M35" s="403"/>
      <c r="N35" s="403"/>
      <c r="O35" s="403"/>
      <c r="P35" s="403"/>
      <c r="Q35" s="403"/>
      <c r="R35" s="403"/>
      <c r="S35" s="403"/>
      <c r="T35" s="193"/>
      <c r="U35" s="404">
        <f>IF(W35="","",U34+1)</f>
        <v>10</v>
      </c>
      <c r="V35" s="404"/>
      <c r="W35" s="403" t="str">
        <f>IF('各会計、関係団体の財政状況及び健全化判断比率'!B29="","",'各会計、関係団体の財政状況及び健全化判断比率'!B29)</f>
        <v>介護保険特別会計</v>
      </c>
      <c r="X35" s="403"/>
      <c r="Y35" s="403"/>
      <c r="Z35" s="403"/>
      <c r="AA35" s="403"/>
      <c r="AB35" s="403"/>
      <c r="AC35" s="403"/>
      <c r="AD35" s="403"/>
      <c r="AE35" s="403"/>
      <c r="AF35" s="403"/>
      <c r="AG35" s="403"/>
      <c r="AH35" s="403"/>
      <c r="AI35" s="403"/>
      <c r="AJ35" s="403"/>
      <c r="AK35" s="403"/>
      <c r="AL35" s="193"/>
      <c r="AM35" s="404">
        <f t="shared" ref="AM35:AM43" si="0">IF(AO35="","",AM34+1)</f>
        <v>15</v>
      </c>
      <c r="AN35" s="404"/>
      <c r="AO35" s="403" t="str">
        <f>IF('各会計、関係団体の財政状況及び健全化判断比率'!B34="","",'各会計、関係団体の財政状況及び健全化判断比率'!B34)</f>
        <v>工業用水道事業会計</v>
      </c>
      <c r="AP35" s="403"/>
      <c r="AQ35" s="403"/>
      <c r="AR35" s="403"/>
      <c r="AS35" s="403"/>
      <c r="AT35" s="403"/>
      <c r="AU35" s="403"/>
      <c r="AV35" s="403"/>
      <c r="AW35" s="403"/>
      <c r="AX35" s="403"/>
      <c r="AY35" s="403"/>
      <c r="AZ35" s="403"/>
      <c r="BA35" s="403"/>
      <c r="BB35" s="403"/>
      <c r="BC35" s="403"/>
      <c r="BD35" s="193"/>
      <c r="BE35" s="404">
        <f t="shared" ref="BE35:BE43" si="1">IF(BG35="","",BE34+1)</f>
        <v>20</v>
      </c>
      <c r="BF35" s="404"/>
      <c r="BG35" s="403" t="str">
        <f>IF('各会計、関係団体の財政状況及び健全化判断比率'!B39="","",'各会計、関係団体の財政状況及び健全化判断比率'!B39)</f>
        <v>卸売市場特別会計</v>
      </c>
      <c r="BH35" s="403"/>
      <c r="BI35" s="403"/>
      <c r="BJ35" s="403"/>
      <c r="BK35" s="403"/>
      <c r="BL35" s="403"/>
      <c r="BM35" s="403"/>
      <c r="BN35" s="403"/>
      <c r="BO35" s="403"/>
      <c r="BP35" s="403"/>
      <c r="BQ35" s="403"/>
      <c r="BR35" s="403"/>
      <c r="BS35" s="403"/>
      <c r="BT35" s="403"/>
      <c r="BU35" s="403"/>
      <c r="BV35" s="193"/>
      <c r="BW35" s="404">
        <f t="shared" ref="BW35:BW43" si="2">IF(BY35="","",BW34+1)</f>
        <v>29</v>
      </c>
      <c r="BX35" s="404"/>
      <c r="BY35" s="403" t="str">
        <f>IF('各会計、関係団体の財政状況及び健全化判断比率'!B69="","",'各会計、関係団体の財政状況及び健全化判断比率'!B69)</f>
        <v>直方市・北九州市岡森用水組合</v>
      </c>
      <c r="BZ35" s="403"/>
      <c r="CA35" s="403"/>
      <c r="CB35" s="403"/>
      <c r="CC35" s="403"/>
      <c r="CD35" s="403"/>
      <c r="CE35" s="403"/>
      <c r="CF35" s="403"/>
      <c r="CG35" s="403"/>
      <c r="CH35" s="403"/>
      <c r="CI35" s="403"/>
      <c r="CJ35" s="403"/>
      <c r="CK35" s="403"/>
      <c r="CL35" s="403"/>
      <c r="CM35" s="403"/>
      <c r="CN35" s="193"/>
      <c r="CO35" s="404">
        <f t="shared" ref="CO35:CO43" si="3">IF(CQ35="","",CO34+1)</f>
        <v>32</v>
      </c>
      <c r="CP35" s="404"/>
      <c r="CQ35" s="403" t="str">
        <f>IF('各会計、関係団体の財政状況及び健全化判断比率'!BS8="","",'各会計、関係団体の財政状況及び健全化判断比率'!BS8)</f>
        <v>北九州市住宅供給公社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15">
      <c r="A36" s="166"/>
      <c r="B36" s="192"/>
      <c r="C36" s="404">
        <f>IF(E36="","",C35+1)</f>
        <v>3</v>
      </c>
      <c r="D36" s="404"/>
      <c r="E36" s="403" t="str">
        <f>IF('各会計、関係団体の財政状況及び健全化判断比率'!B9="","",'各会計、関係団体の財政状況及び健全化判断比率'!B9)</f>
        <v>土地区画整理事業清算特別会計</v>
      </c>
      <c r="F36" s="403"/>
      <c r="G36" s="403"/>
      <c r="H36" s="403"/>
      <c r="I36" s="403"/>
      <c r="J36" s="403"/>
      <c r="K36" s="403"/>
      <c r="L36" s="403"/>
      <c r="M36" s="403"/>
      <c r="N36" s="403"/>
      <c r="O36" s="403"/>
      <c r="P36" s="403"/>
      <c r="Q36" s="403"/>
      <c r="R36" s="403"/>
      <c r="S36" s="403"/>
      <c r="T36" s="193"/>
      <c r="U36" s="404">
        <f t="shared" ref="U36:U43" si="4">IF(W36="","",U35+1)</f>
        <v>11</v>
      </c>
      <c r="V36" s="404"/>
      <c r="W36" s="403" t="str">
        <f>IF('各会計、関係団体の財政状況及び健全化判断比率'!B30="","",'各会計、関係団体の財政状況及び健全化判断比率'!B30)</f>
        <v>後期高齢者医療特別会計</v>
      </c>
      <c r="X36" s="403"/>
      <c r="Y36" s="403"/>
      <c r="Z36" s="403"/>
      <c r="AA36" s="403"/>
      <c r="AB36" s="403"/>
      <c r="AC36" s="403"/>
      <c r="AD36" s="403"/>
      <c r="AE36" s="403"/>
      <c r="AF36" s="403"/>
      <c r="AG36" s="403"/>
      <c r="AH36" s="403"/>
      <c r="AI36" s="403"/>
      <c r="AJ36" s="403"/>
      <c r="AK36" s="403"/>
      <c r="AL36" s="193"/>
      <c r="AM36" s="404">
        <f t="shared" si="0"/>
        <v>16</v>
      </c>
      <c r="AN36" s="404"/>
      <c r="AO36" s="403" t="str">
        <f>IF('各会計、関係団体の財政状況及び健全化判断比率'!B35="","",'各会計、関係団体の財政状況及び健全化判断比率'!B35)</f>
        <v>交通事業会計</v>
      </c>
      <c r="AP36" s="403"/>
      <c r="AQ36" s="403"/>
      <c r="AR36" s="403"/>
      <c r="AS36" s="403"/>
      <c r="AT36" s="403"/>
      <c r="AU36" s="403"/>
      <c r="AV36" s="403"/>
      <c r="AW36" s="403"/>
      <c r="AX36" s="403"/>
      <c r="AY36" s="403"/>
      <c r="AZ36" s="403"/>
      <c r="BA36" s="403"/>
      <c r="BB36" s="403"/>
      <c r="BC36" s="403"/>
      <c r="BD36" s="193"/>
      <c r="BE36" s="404">
        <f t="shared" si="1"/>
        <v>21</v>
      </c>
      <c r="BF36" s="404"/>
      <c r="BG36" s="403" t="str">
        <f>IF('各会計、関係団体の財政状況及び健全化判断比率'!B40="","",'各会計、関係団体の財政状況及び健全化判断比率'!B40)</f>
        <v>渡船特別会計</v>
      </c>
      <c r="BH36" s="403"/>
      <c r="BI36" s="403"/>
      <c r="BJ36" s="403"/>
      <c r="BK36" s="403"/>
      <c r="BL36" s="403"/>
      <c r="BM36" s="403"/>
      <c r="BN36" s="403"/>
      <c r="BO36" s="403"/>
      <c r="BP36" s="403"/>
      <c r="BQ36" s="403"/>
      <c r="BR36" s="403"/>
      <c r="BS36" s="403"/>
      <c r="BT36" s="403"/>
      <c r="BU36" s="403"/>
      <c r="BV36" s="193"/>
      <c r="BW36" s="404">
        <f t="shared" si="2"/>
        <v>30</v>
      </c>
      <c r="BX36" s="404"/>
      <c r="BY36" s="403" t="str">
        <f>IF('各会計、関係団体の財政状況及び健全化判断比率'!B70="","",'各会計、関係団体の財政状況及び健全化判断比率'!B70)</f>
        <v>福岡県後期高齢者医療広域連合</v>
      </c>
      <c r="BZ36" s="403"/>
      <c r="CA36" s="403"/>
      <c r="CB36" s="403"/>
      <c r="CC36" s="403"/>
      <c r="CD36" s="403"/>
      <c r="CE36" s="403"/>
      <c r="CF36" s="403"/>
      <c r="CG36" s="403"/>
      <c r="CH36" s="403"/>
      <c r="CI36" s="403"/>
      <c r="CJ36" s="403"/>
      <c r="CK36" s="403"/>
      <c r="CL36" s="403"/>
      <c r="CM36" s="403"/>
      <c r="CN36" s="193"/>
      <c r="CO36" s="404">
        <f t="shared" si="3"/>
        <v>33</v>
      </c>
      <c r="CP36" s="404"/>
      <c r="CQ36" s="403" t="str">
        <f>IF('各会計、関係団体の財政状況及び健全化判断比率'!BS9="","",'各会計、関係団体の財政状況及び健全化判断比率'!BS9)</f>
        <v>福岡北九州高速道路公社</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v>
      </c>
      <c r="DH36" s="405"/>
      <c r="DI36" s="197"/>
      <c r="DJ36" s="165"/>
      <c r="DK36" s="165"/>
      <c r="DL36" s="165"/>
      <c r="DM36" s="165"/>
      <c r="DN36" s="165"/>
      <c r="DO36" s="165"/>
    </row>
    <row r="37" spans="1:119" ht="32.25" customHeight="1" x14ac:dyDescent="0.15">
      <c r="A37" s="166"/>
      <c r="B37" s="192"/>
      <c r="C37" s="404">
        <f>IF(E37="","",C36+1)</f>
        <v>4</v>
      </c>
      <c r="D37" s="404"/>
      <c r="E37" s="403" t="str">
        <f>IF('各会計、関係団体の財政状況及び健全化判断比率'!B10="","",'各会計、関係団体の財政状況及び健全化判断比率'!B10)</f>
        <v>公債償還特別会計</v>
      </c>
      <c r="F37" s="403"/>
      <c r="G37" s="403"/>
      <c r="H37" s="403"/>
      <c r="I37" s="403"/>
      <c r="J37" s="403"/>
      <c r="K37" s="403"/>
      <c r="L37" s="403"/>
      <c r="M37" s="403"/>
      <c r="N37" s="403"/>
      <c r="O37" s="403"/>
      <c r="P37" s="403"/>
      <c r="Q37" s="403"/>
      <c r="R37" s="403"/>
      <c r="S37" s="403"/>
      <c r="T37" s="193"/>
      <c r="U37" s="404">
        <f t="shared" si="4"/>
        <v>12</v>
      </c>
      <c r="V37" s="404"/>
      <c r="W37" s="403" t="str">
        <f>IF('各会計、関係団体の財政状況及び健全化判断比率'!B31="","",'各会計、関係団体の財政状況及び健全化判断比率'!B31)</f>
        <v>駐車場特別会計</v>
      </c>
      <c r="X37" s="403"/>
      <c r="Y37" s="403"/>
      <c r="Z37" s="403"/>
      <c r="AA37" s="403"/>
      <c r="AB37" s="403"/>
      <c r="AC37" s="403"/>
      <c r="AD37" s="403"/>
      <c r="AE37" s="403"/>
      <c r="AF37" s="403"/>
      <c r="AG37" s="403"/>
      <c r="AH37" s="403"/>
      <c r="AI37" s="403"/>
      <c r="AJ37" s="403"/>
      <c r="AK37" s="403"/>
      <c r="AL37" s="193"/>
      <c r="AM37" s="404">
        <f t="shared" si="0"/>
        <v>17</v>
      </c>
      <c r="AN37" s="404"/>
      <c r="AO37" s="403" t="str">
        <f>IF('各会計、関係団体の財政状況及び健全化判断比率'!B36="","",'各会計、関係団体の財政状況及び健全化判断比率'!B36)</f>
        <v>病院事業会計</v>
      </c>
      <c r="AP37" s="403"/>
      <c r="AQ37" s="403"/>
      <c r="AR37" s="403"/>
      <c r="AS37" s="403"/>
      <c r="AT37" s="403"/>
      <c r="AU37" s="403"/>
      <c r="AV37" s="403"/>
      <c r="AW37" s="403"/>
      <c r="AX37" s="403"/>
      <c r="AY37" s="403"/>
      <c r="AZ37" s="403"/>
      <c r="BA37" s="403"/>
      <c r="BB37" s="403"/>
      <c r="BC37" s="403"/>
      <c r="BD37" s="193"/>
      <c r="BE37" s="404">
        <f t="shared" si="1"/>
        <v>22</v>
      </c>
      <c r="BF37" s="404"/>
      <c r="BG37" s="403" t="str">
        <f>IF('各会計、関係団体の財政状況及び健全化判断比率'!B41="","",'各会計、関係団体の財政状況及び健全化判断比率'!B41)</f>
        <v>漁業集落排水特別会計</v>
      </c>
      <c r="BH37" s="403"/>
      <c r="BI37" s="403"/>
      <c r="BJ37" s="403"/>
      <c r="BK37" s="403"/>
      <c r="BL37" s="403"/>
      <c r="BM37" s="403"/>
      <c r="BN37" s="403"/>
      <c r="BO37" s="403"/>
      <c r="BP37" s="403"/>
      <c r="BQ37" s="403"/>
      <c r="BR37" s="403"/>
      <c r="BS37" s="403"/>
      <c r="BT37" s="403"/>
      <c r="BU37" s="403"/>
      <c r="BV37" s="193"/>
      <c r="BW37" s="404" t="str">
        <f t="shared" si="2"/>
        <v/>
      </c>
      <c r="BX37" s="404"/>
      <c r="BY37" s="403" t="str">
        <f>IF('各会計、関係団体の財政状況及び健全化判断比率'!B71="","",'各会計、関係団体の財政状況及び健全化判断比率'!B71)</f>
        <v/>
      </c>
      <c r="BZ37" s="403"/>
      <c r="CA37" s="403"/>
      <c r="CB37" s="403"/>
      <c r="CC37" s="403"/>
      <c r="CD37" s="403"/>
      <c r="CE37" s="403"/>
      <c r="CF37" s="403"/>
      <c r="CG37" s="403"/>
      <c r="CH37" s="403"/>
      <c r="CI37" s="403"/>
      <c r="CJ37" s="403"/>
      <c r="CK37" s="403"/>
      <c r="CL37" s="403"/>
      <c r="CM37" s="403"/>
      <c r="CN37" s="193"/>
      <c r="CO37" s="404">
        <f t="shared" si="3"/>
        <v>34</v>
      </c>
      <c r="CP37" s="404"/>
      <c r="CQ37" s="403" t="str">
        <f>IF('各会計、関係団体の財政状況及び健全化判断比率'!BS10="","",'各会計、関係団体の財政状況及び健全化判断比率'!BS10)</f>
        <v>公立大学法人　北九州市立大学</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15">
      <c r="A38" s="166"/>
      <c r="B38" s="192"/>
      <c r="C38" s="404">
        <f t="shared" ref="C38:C43" si="5">IF(E38="","",C37+1)</f>
        <v>5</v>
      </c>
      <c r="D38" s="404"/>
      <c r="E38" s="403" t="str">
        <f>IF('各会計、関係団体の財政状況及び健全化判断比率'!B11="","",'各会計、関係団体の財政状況及び健全化判断比率'!B11)</f>
        <v>住宅新築資金貸付特別会計</v>
      </c>
      <c r="F38" s="403"/>
      <c r="G38" s="403"/>
      <c r="H38" s="403"/>
      <c r="I38" s="403"/>
      <c r="J38" s="403"/>
      <c r="K38" s="403"/>
      <c r="L38" s="403"/>
      <c r="M38" s="403"/>
      <c r="N38" s="403"/>
      <c r="O38" s="403"/>
      <c r="P38" s="403"/>
      <c r="Q38" s="403"/>
      <c r="R38" s="403"/>
      <c r="S38" s="403"/>
      <c r="T38" s="193"/>
      <c r="U38" s="404">
        <f t="shared" si="4"/>
        <v>13</v>
      </c>
      <c r="V38" s="404"/>
      <c r="W38" s="403" t="str">
        <f>IF('各会計、関係団体の財政状況及び健全化判断比率'!B32="","",'各会計、関係団体の財政状況及び健全化判断比率'!B32)</f>
        <v>競輪、競艇特別会計</v>
      </c>
      <c r="X38" s="403"/>
      <c r="Y38" s="403"/>
      <c r="Z38" s="403"/>
      <c r="AA38" s="403"/>
      <c r="AB38" s="403"/>
      <c r="AC38" s="403"/>
      <c r="AD38" s="403"/>
      <c r="AE38" s="403"/>
      <c r="AF38" s="403"/>
      <c r="AG38" s="403"/>
      <c r="AH38" s="403"/>
      <c r="AI38" s="403"/>
      <c r="AJ38" s="403"/>
      <c r="AK38" s="403"/>
      <c r="AL38" s="193"/>
      <c r="AM38" s="404">
        <f t="shared" si="0"/>
        <v>18</v>
      </c>
      <c r="AN38" s="404"/>
      <c r="AO38" s="403" t="str">
        <f>IF('各会計、関係団体の財政状況及び健全化判断比率'!B37="","",'各会計、関係団体の財政状況及び健全化判断比率'!B37)</f>
        <v>下水道事業会計</v>
      </c>
      <c r="AP38" s="403"/>
      <c r="AQ38" s="403"/>
      <c r="AR38" s="403"/>
      <c r="AS38" s="403"/>
      <c r="AT38" s="403"/>
      <c r="AU38" s="403"/>
      <c r="AV38" s="403"/>
      <c r="AW38" s="403"/>
      <c r="AX38" s="403"/>
      <c r="AY38" s="403"/>
      <c r="AZ38" s="403"/>
      <c r="BA38" s="403"/>
      <c r="BB38" s="403"/>
      <c r="BC38" s="403"/>
      <c r="BD38" s="193"/>
      <c r="BE38" s="404">
        <f t="shared" si="1"/>
        <v>23</v>
      </c>
      <c r="BF38" s="404"/>
      <c r="BG38" s="403" t="str">
        <f>IF('各会計、関係団体の財政状況及び健全化判断比率'!B42="","",'各会計、関係団体の財政状況及び健全化判断比率'!B42)</f>
        <v>港湾整備特別会計</v>
      </c>
      <c r="BH38" s="403"/>
      <c r="BI38" s="403"/>
      <c r="BJ38" s="403"/>
      <c r="BK38" s="403"/>
      <c r="BL38" s="403"/>
      <c r="BM38" s="403"/>
      <c r="BN38" s="403"/>
      <c r="BO38" s="403"/>
      <c r="BP38" s="403"/>
      <c r="BQ38" s="403"/>
      <c r="BR38" s="403"/>
      <c r="BS38" s="403"/>
      <c r="BT38" s="403"/>
      <c r="BU38" s="403"/>
      <c r="BV38" s="193"/>
      <c r="BW38" s="404" t="str">
        <f t="shared" si="2"/>
        <v/>
      </c>
      <c r="BX38" s="404"/>
      <c r="BY38" s="403" t="str">
        <f>IF('各会計、関係団体の財政状況及び健全化判断比率'!B72="","",'各会計、関係団体の財政状況及び健全化判断比率'!B72)</f>
        <v/>
      </c>
      <c r="BZ38" s="403"/>
      <c r="CA38" s="403"/>
      <c r="CB38" s="403"/>
      <c r="CC38" s="403"/>
      <c r="CD38" s="403"/>
      <c r="CE38" s="403"/>
      <c r="CF38" s="403"/>
      <c r="CG38" s="403"/>
      <c r="CH38" s="403"/>
      <c r="CI38" s="403"/>
      <c r="CJ38" s="403"/>
      <c r="CK38" s="403"/>
      <c r="CL38" s="403"/>
      <c r="CM38" s="403"/>
      <c r="CN38" s="193"/>
      <c r="CO38" s="404">
        <f t="shared" si="3"/>
        <v>35</v>
      </c>
      <c r="CP38" s="404"/>
      <c r="CQ38" s="403" t="str">
        <f>IF('各会計、関係団体の財政状況及び健全化判断比率'!BS11="","",'各会計、関係団体の財政状況及び健全化判断比率'!BS11)</f>
        <v>公益財団法人　北九州産業学術推進機構</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15">
      <c r="A39" s="166"/>
      <c r="B39" s="192"/>
      <c r="C39" s="404">
        <f t="shared" si="5"/>
        <v>6</v>
      </c>
      <c r="D39" s="404"/>
      <c r="E39" s="403" t="str">
        <f>IF('各会計、関係団体の財政状況及び健全化判断比率'!B12="","",'各会計、関係団体の財政状況及び健全化判断比率'!B12)</f>
        <v>土地取得特別会計</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f t="shared" si="1"/>
        <v>24</v>
      </c>
      <c r="BF39" s="404"/>
      <c r="BG39" s="403" t="str">
        <f>IF('各会計、関係団体の財政状況及び健全化判断比率'!B43="","",'各会計、関係団体の財政状況及び健全化判断比率'!B43)</f>
        <v>市民太陽光発電所特別会計</v>
      </c>
      <c r="BH39" s="403"/>
      <c r="BI39" s="403"/>
      <c r="BJ39" s="403"/>
      <c r="BK39" s="403"/>
      <c r="BL39" s="403"/>
      <c r="BM39" s="403"/>
      <c r="BN39" s="403"/>
      <c r="BO39" s="403"/>
      <c r="BP39" s="403"/>
      <c r="BQ39" s="403"/>
      <c r="BR39" s="403"/>
      <c r="BS39" s="403"/>
      <c r="BT39" s="403"/>
      <c r="BU39" s="403"/>
      <c r="BV39" s="193"/>
      <c r="BW39" s="404" t="str">
        <f t="shared" si="2"/>
        <v/>
      </c>
      <c r="BX39" s="404"/>
      <c r="BY39" s="403" t="str">
        <f>IF('各会計、関係団体の財政状況及び健全化判断比率'!B73="","",'各会計、関係団体の財政状況及び健全化判断比率'!B73)</f>
        <v/>
      </c>
      <c r="BZ39" s="403"/>
      <c r="CA39" s="403"/>
      <c r="CB39" s="403"/>
      <c r="CC39" s="403"/>
      <c r="CD39" s="403"/>
      <c r="CE39" s="403"/>
      <c r="CF39" s="403"/>
      <c r="CG39" s="403"/>
      <c r="CH39" s="403"/>
      <c r="CI39" s="403"/>
      <c r="CJ39" s="403"/>
      <c r="CK39" s="403"/>
      <c r="CL39" s="403"/>
      <c r="CM39" s="403"/>
      <c r="CN39" s="193"/>
      <c r="CO39" s="404">
        <f t="shared" si="3"/>
        <v>36</v>
      </c>
      <c r="CP39" s="404"/>
      <c r="CQ39" s="403" t="str">
        <f>IF('各会計、関係団体の財政状況及び健全化判断比率'!BS12="","",'各会計、関係団体の財政状況及び健全化判断比率'!BS12)</f>
        <v>公益財団法人　北九州国際交流協会</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15">
      <c r="A40" s="166"/>
      <c r="B40" s="192"/>
      <c r="C40" s="404">
        <f t="shared" si="5"/>
        <v>7</v>
      </c>
      <c r="D40" s="404"/>
      <c r="E40" s="403" t="str">
        <f>IF('各会計、関係団体の財政状況及び健全化判断比率'!B13="","",'各会計、関係団体の財政状況及び健全化判断比率'!B13)</f>
        <v>母子父子寡婦福祉資金特別会計</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f t="shared" si="1"/>
        <v>25</v>
      </c>
      <c r="BF40" s="404"/>
      <c r="BG40" s="403" t="str">
        <f>IF('各会計、関係団体の財政状況及び健全化判断比率'!B44="","",'各会計、関係団体の財政状況及び健全化判断比率'!B44)</f>
        <v>産業用地整備特別会計</v>
      </c>
      <c r="BH40" s="403"/>
      <c r="BI40" s="403"/>
      <c r="BJ40" s="403"/>
      <c r="BK40" s="403"/>
      <c r="BL40" s="403"/>
      <c r="BM40" s="403"/>
      <c r="BN40" s="403"/>
      <c r="BO40" s="403"/>
      <c r="BP40" s="403"/>
      <c r="BQ40" s="403"/>
      <c r="BR40" s="403"/>
      <c r="BS40" s="403"/>
      <c r="BT40" s="403"/>
      <c r="BU40" s="403"/>
      <c r="BV40" s="193"/>
      <c r="BW40" s="404" t="str">
        <f t="shared" si="2"/>
        <v/>
      </c>
      <c r="BX40" s="404"/>
      <c r="BY40" s="403" t="str">
        <f>IF('各会計、関係団体の財政状況及び健全化判断比率'!B74="","",'各会計、関係団体の財政状況及び健全化判断比率'!B74)</f>
        <v/>
      </c>
      <c r="BZ40" s="403"/>
      <c r="CA40" s="403"/>
      <c r="CB40" s="403"/>
      <c r="CC40" s="403"/>
      <c r="CD40" s="403"/>
      <c r="CE40" s="403"/>
      <c r="CF40" s="403"/>
      <c r="CG40" s="403"/>
      <c r="CH40" s="403"/>
      <c r="CI40" s="403"/>
      <c r="CJ40" s="403"/>
      <c r="CK40" s="403"/>
      <c r="CL40" s="403"/>
      <c r="CM40" s="403"/>
      <c r="CN40" s="193"/>
      <c r="CO40" s="404">
        <f t="shared" si="3"/>
        <v>37</v>
      </c>
      <c r="CP40" s="404"/>
      <c r="CQ40" s="403" t="str">
        <f>IF('各会計、関係団体の財政状況及び健全化判断比率'!BS13="","",'各会計、関係団体の財政状況及び健全化判断比率'!BS13)</f>
        <v>公益財団法人　北九州市どうぶつ公園協会</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15">
      <c r="A41" s="166"/>
      <c r="B41" s="192"/>
      <c r="C41" s="404">
        <f t="shared" si="5"/>
        <v>8</v>
      </c>
      <c r="D41" s="404"/>
      <c r="E41" s="403" t="str">
        <f>IF('各会計、関係団体の財政状況及び健全化判断比率'!B14="","",'各会計、関係団体の財政状況及び健全化判断比率'!B14)</f>
        <v>臨海部産業用地貸付特別会計</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f t="shared" si="1"/>
        <v>26</v>
      </c>
      <c r="BF41" s="404"/>
      <c r="BG41" s="403" t="str">
        <f>IF('各会計、関係団体の財政状況及び健全化判断比率'!B45="","",'各会計、関係団体の財政状況及び健全化判断比率'!B45)</f>
        <v>空港関連用地整備特別会計</v>
      </c>
      <c r="BH41" s="403"/>
      <c r="BI41" s="403"/>
      <c r="BJ41" s="403"/>
      <c r="BK41" s="403"/>
      <c r="BL41" s="403"/>
      <c r="BM41" s="403"/>
      <c r="BN41" s="403"/>
      <c r="BO41" s="403"/>
      <c r="BP41" s="403"/>
      <c r="BQ41" s="403"/>
      <c r="BR41" s="403"/>
      <c r="BS41" s="403"/>
      <c r="BT41" s="403"/>
      <c r="BU41" s="403"/>
      <c r="BV41" s="193"/>
      <c r="BW41" s="404" t="str">
        <f t="shared" si="2"/>
        <v/>
      </c>
      <c r="BX41" s="404"/>
      <c r="BY41" s="403" t="str">
        <f>IF('各会計、関係団体の財政状況及び健全化判断比率'!B75="","",'各会計、関係団体の財政状況及び健全化判断比率'!B75)</f>
        <v/>
      </c>
      <c r="BZ41" s="403"/>
      <c r="CA41" s="403"/>
      <c r="CB41" s="403"/>
      <c r="CC41" s="403"/>
      <c r="CD41" s="403"/>
      <c r="CE41" s="403"/>
      <c r="CF41" s="403"/>
      <c r="CG41" s="403"/>
      <c r="CH41" s="403"/>
      <c r="CI41" s="403"/>
      <c r="CJ41" s="403"/>
      <c r="CK41" s="403"/>
      <c r="CL41" s="403"/>
      <c r="CM41" s="403"/>
      <c r="CN41" s="193"/>
      <c r="CO41" s="404">
        <f t="shared" si="3"/>
        <v>38</v>
      </c>
      <c r="CP41" s="404"/>
      <c r="CQ41" s="403" t="str">
        <f>IF('各会計、関係団体の財政状況及び健全化判断比率'!BS14="","",'各会計、関係団体の財政状況及び健全化判断比率'!BS14)</f>
        <v>公益財団法人　北九州市学校給食協会</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15">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f t="shared" si="1"/>
        <v>27</v>
      </c>
      <c r="BF42" s="404"/>
      <c r="BG42" s="403" t="str">
        <f>IF('各会計、関係団体の財政状況及び健全化判断比率'!B46="","",'各会計、関係団体の財政状況及び健全化判断比率'!B46)</f>
        <v>学術研究都市土地区画整理特別会計</v>
      </c>
      <c r="BH42" s="403"/>
      <c r="BI42" s="403"/>
      <c r="BJ42" s="403"/>
      <c r="BK42" s="403"/>
      <c r="BL42" s="403"/>
      <c r="BM42" s="403"/>
      <c r="BN42" s="403"/>
      <c r="BO42" s="403"/>
      <c r="BP42" s="403"/>
      <c r="BQ42" s="403"/>
      <c r="BR42" s="403"/>
      <c r="BS42" s="403"/>
      <c r="BT42" s="403"/>
      <c r="BU42" s="403"/>
      <c r="BV42" s="193"/>
      <c r="BW42" s="404" t="str">
        <f t="shared" si="2"/>
        <v/>
      </c>
      <c r="BX42" s="404"/>
      <c r="BY42" s="403" t="str">
        <f>IF('各会計、関係団体の財政状況及び健全化判断比率'!B76="","",'各会計、関係団体の財政状況及び健全化判断比率'!B76)</f>
        <v/>
      </c>
      <c r="BZ42" s="403"/>
      <c r="CA42" s="403"/>
      <c r="CB42" s="403"/>
      <c r="CC42" s="403"/>
      <c r="CD42" s="403"/>
      <c r="CE42" s="403"/>
      <c r="CF42" s="403"/>
      <c r="CG42" s="403"/>
      <c r="CH42" s="403"/>
      <c r="CI42" s="403"/>
      <c r="CJ42" s="403"/>
      <c r="CK42" s="403"/>
      <c r="CL42" s="403"/>
      <c r="CM42" s="403"/>
      <c r="CN42" s="193"/>
      <c r="CO42" s="404">
        <f t="shared" si="3"/>
        <v>39</v>
      </c>
      <c r="CP42" s="404"/>
      <c r="CQ42" s="403" t="str">
        <f>IF('各会計、関係団体の財政状況及び健全化判断比率'!BS15="","",'各会計、関係団体の財政状況及び健全化判断比率'!BS15)</f>
        <v>公益財団法人　北九州市芸術文化振興財団</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15">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f t="shared" si="3"/>
        <v>40</v>
      </c>
      <c r="CP43" s="404"/>
      <c r="CQ43" s="403" t="str">
        <f>IF('各会計、関係団体の財政状況及び健全化判断比率'!BS16="","",'各会計、関係団体の財政状況及び健全化判断比率'!BS16)</f>
        <v>公益財団法人　アジア女性交流・研究フォーラム</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199</v>
      </c>
      <c r="C46" s="165"/>
      <c r="D46" s="165"/>
      <c r="E46" s="165" t="s">
        <v>200</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201</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202</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201" t="s">
        <v>203</v>
      </c>
    </row>
    <row r="50" spans="5:5" x14ac:dyDescent="0.15">
      <c r="E50" s="167" t="s">
        <v>204</v>
      </c>
    </row>
    <row r="51" spans="5:5" x14ac:dyDescent="0.15">
      <c r="E51" s="167" t="s">
        <v>205</v>
      </c>
    </row>
    <row r="52" spans="5:5" x14ac:dyDescent="0.15">
      <c r="E52" s="167" t="s">
        <v>206</v>
      </c>
    </row>
    <row r="53" spans="5:5" x14ac:dyDescent="0.15">
      <c r="E53" s="167" t="s">
        <v>207</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w2xXWaW4druqyUdQ5G0/qUb4o62df1jBOAci1e5w/nfplKmZDn+o7L868AceYKYEQFqDPnrFcscAkXsPVNTMQ==" saltValue="plg0VwEZLJY7pEv6MK3mj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4" zoomScale="40" zoomScaleNormal="40" zoomScaleSheetLayoutView="100" workbookViewId="0">
      <selection activeCell="G57" sqref="G57"/>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589</v>
      </c>
      <c r="G33" s="29" t="s">
        <v>590</v>
      </c>
      <c r="H33" s="29" t="s">
        <v>591</v>
      </c>
      <c r="I33" s="29" t="s">
        <v>592</v>
      </c>
      <c r="J33" s="30" t="s">
        <v>593</v>
      </c>
      <c r="K33" s="22"/>
      <c r="L33" s="22"/>
      <c r="M33" s="22"/>
      <c r="N33" s="22"/>
      <c r="O33" s="22"/>
      <c r="P33" s="22"/>
    </row>
    <row r="34" spans="1:16" ht="39" customHeight="1" x14ac:dyDescent="0.15">
      <c r="A34" s="22"/>
      <c r="B34" s="31"/>
      <c r="C34" s="1226" t="s">
        <v>595</v>
      </c>
      <c r="D34" s="1226"/>
      <c r="E34" s="1227"/>
      <c r="F34" s="32">
        <v>0.45</v>
      </c>
      <c r="G34" s="33">
        <v>0.38</v>
      </c>
      <c r="H34" s="33">
        <v>0.15</v>
      </c>
      <c r="I34" s="33">
        <v>1.52</v>
      </c>
      <c r="J34" s="34">
        <v>2.11</v>
      </c>
      <c r="K34" s="22"/>
      <c r="L34" s="22"/>
      <c r="M34" s="22"/>
      <c r="N34" s="22"/>
      <c r="O34" s="22"/>
      <c r="P34" s="22"/>
    </row>
    <row r="35" spans="1:16" ht="39" customHeight="1" x14ac:dyDescent="0.15">
      <c r="A35" s="22"/>
      <c r="B35" s="35"/>
      <c r="C35" s="1220" t="s">
        <v>596</v>
      </c>
      <c r="D35" s="1221"/>
      <c r="E35" s="1222"/>
      <c r="F35" s="36">
        <v>1.91</v>
      </c>
      <c r="G35" s="37">
        <v>2.02</v>
      </c>
      <c r="H35" s="37">
        <v>2.11</v>
      </c>
      <c r="I35" s="37">
        <v>2.27</v>
      </c>
      <c r="J35" s="38">
        <v>2.04</v>
      </c>
      <c r="K35" s="22"/>
      <c r="L35" s="22"/>
      <c r="M35" s="22"/>
      <c r="N35" s="22"/>
      <c r="O35" s="22"/>
      <c r="P35" s="22"/>
    </row>
    <row r="36" spans="1:16" ht="39" customHeight="1" x14ac:dyDescent="0.15">
      <c r="A36" s="22"/>
      <c r="B36" s="35"/>
      <c r="C36" s="1220" t="s">
        <v>597</v>
      </c>
      <c r="D36" s="1221"/>
      <c r="E36" s="1222"/>
      <c r="F36" s="36">
        <v>0.28999999999999998</v>
      </c>
      <c r="G36" s="37">
        <v>0.18</v>
      </c>
      <c r="H36" s="37">
        <v>0.02</v>
      </c>
      <c r="I36" s="37">
        <v>0.98</v>
      </c>
      <c r="J36" s="38">
        <v>0.92</v>
      </c>
      <c r="K36" s="22"/>
      <c r="L36" s="22"/>
      <c r="M36" s="22"/>
      <c r="N36" s="22"/>
      <c r="O36" s="22"/>
      <c r="P36" s="22"/>
    </row>
    <row r="37" spans="1:16" ht="39" customHeight="1" x14ac:dyDescent="0.15">
      <c r="A37" s="22"/>
      <c r="B37" s="35"/>
      <c r="C37" s="1220" t="s">
        <v>598</v>
      </c>
      <c r="D37" s="1221"/>
      <c r="E37" s="1222"/>
      <c r="F37" s="36">
        <v>1.18</v>
      </c>
      <c r="G37" s="37">
        <v>1.1499999999999999</v>
      </c>
      <c r="H37" s="37">
        <v>1.24</v>
      </c>
      <c r="I37" s="37">
        <v>1.19</v>
      </c>
      <c r="J37" s="38">
        <v>0.91</v>
      </c>
      <c r="K37" s="22"/>
      <c r="L37" s="22"/>
      <c r="M37" s="22"/>
      <c r="N37" s="22"/>
      <c r="O37" s="22"/>
      <c r="P37" s="22"/>
    </row>
    <row r="38" spans="1:16" ht="39" customHeight="1" x14ac:dyDescent="0.15">
      <c r="A38" s="22"/>
      <c r="B38" s="35"/>
      <c r="C38" s="1220" t="s">
        <v>599</v>
      </c>
      <c r="D38" s="1221"/>
      <c r="E38" s="1222"/>
      <c r="F38" s="36">
        <v>0.82</v>
      </c>
      <c r="G38" s="37">
        <v>1.1200000000000001</v>
      </c>
      <c r="H38" s="37">
        <v>1.06</v>
      </c>
      <c r="I38" s="37">
        <v>1.07</v>
      </c>
      <c r="J38" s="38">
        <v>0.9</v>
      </c>
      <c r="K38" s="22"/>
      <c r="L38" s="22"/>
      <c r="M38" s="22"/>
      <c r="N38" s="22"/>
      <c r="O38" s="22"/>
      <c r="P38" s="22"/>
    </row>
    <row r="39" spans="1:16" ht="39" customHeight="1" x14ac:dyDescent="0.15">
      <c r="A39" s="22"/>
      <c r="B39" s="35"/>
      <c r="C39" s="1220" t="s">
        <v>600</v>
      </c>
      <c r="D39" s="1221"/>
      <c r="E39" s="1222"/>
      <c r="F39" s="36">
        <v>1.41</v>
      </c>
      <c r="G39" s="37">
        <v>1.71</v>
      </c>
      <c r="H39" s="37">
        <v>1.48</v>
      </c>
      <c r="I39" s="37">
        <v>1.36</v>
      </c>
      <c r="J39" s="38">
        <v>0.81</v>
      </c>
      <c r="K39" s="22"/>
      <c r="L39" s="22"/>
      <c r="M39" s="22"/>
      <c r="N39" s="22"/>
      <c r="O39" s="22"/>
      <c r="P39" s="22"/>
    </row>
    <row r="40" spans="1:16" ht="39" customHeight="1" x14ac:dyDescent="0.15">
      <c r="A40" s="22"/>
      <c r="B40" s="35"/>
      <c r="C40" s="1220" t="s">
        <v>601</v>
      </c>
      <c r="D40" s="1221"/>
      <c r="E40" s="1222"/>
      <c r="F40" s="36">
        <v>0.68</v>
      </c>
      <c r="G40" s="37">
        <v>0.69</v>
      </c>
      <c r="H40" s="37">
        <v>0.7</v>
      </c>
      <c r="I40" s="37">
        <v>0.72</v>
      </c>
      <c r="J40" s="38">
        <v>0.63</v>
      </c>
      <c r="K40" s="22"/>
      <c r="L40" s="22"/>
      <c r="M40" s="22"/>
      <c r="N40" s="22"/>
      <c r="O40" s="22"/>
      <c r="P40" s="22"/>
    </row>
    <row r="41" spans="1:16" ht="39" customHeight="1" x14ac:dyDescent="0.15">
      <c r="A41" s="22"/>
      <c r="B41" s="35"/>
      <c r="C41" s="1220" t="s">
        <v>602</v>
      </c>
      <c r="D41" s="1221"/>
      <c r="E41" s="1222"/>
      <c r="F41" s="36">
        <v>0.56000000000000005</v>
      </c>
      <c r="G41" s="37">
        <v>0.65</v>
      </c>
      <c r="H41" s="37">
        <v>0.56000000000000005</v>
      </c>
      <c r="I41" s="37">
        <v>0.51</v>
      </c>
      <c r="J41" s="38">
        <v>0.6</v>
      </c>
      <c r="K41" s="22"/>
      <c r="L41" s="22"/>
      <c r="M41" s="22"/>
      <c r="N41" s="22"/>
      <c r="O41" s="22"/>
      <c r="P41" s="22"/>
    </row>
    <row r="42" spans="1:16" ht="39" customHeight="1" x14ac:dyDescent="0.15">
      <c r="A42" s="22"/>
      <c r="B42" s="39"/>
      <c r="C42" s="1220" t="s">
        <v>603</v>
      </c>
      <c r="D42" s="1221"/>
      <c r="E42" s="1222"/>
      <c r="F42" s="36" t="s">
        <v>547</v>
      </c>
      <c r="G42" s="37" t="s">
        <v>547</v>
      </c>
      <c r="H42" s="37" t="s">
        <v>547</v>
      </c>
      <c r="I42" s="37" t="s">
        <v>547</v>
      </c>
      <c r="J42" s="38" t="s">
        <v>547</v>
      </c>
      <c r="K42" s="22"/>
      <c r="L42" s="22"/>
      <c r="M42" s="22"/>
      <c r="N42" s="22"/>
      <c r="O42" s="22"/>
      <c r="P42" s="22"/>
    </row>
    <row r="43" spans="1:16" ht="39" customHeight="1" thickBot="1" x14ac:dyDescent="0.2">
      <c r="A43" s="22"/>
      <c r="B43" s="40"/>
      <c r="C43" s="1223" t="s">
        <v>604</v>
      </c>
      <c r="D43" s="1224"/>
      <c r="E43" s="1225"/>
      <c r="F43" s="41">
        <v>2.54</v>
      </c>
      <c r="G43" s="42">
        <v>2.79</v>
      </c>
      <c r="H43" s="42">
        <v>3.03</v>
      </c>
      <c r="I43" s="42">
        <v>1.79</v>
      </c>
      <c r="J43" s="43">
        <v>1.72</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RarUHNI+wYkwIbzpK0C8KXGwx4hDLQH2/ddTBEVVlGYpptYYW7gErSUtNBE+Uvr015hn8TpCZuWfERR+z5xE2w==" saltValue="2nBX2tG6Ti6bu1Puhrx3E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A25" zoomScale="55" zoomScaleNormal="55" zoomScaleSheetLayoutView="55" workbookViewId="0">
      <selection activeCell="G57" sqref="G57"/>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589</v>
      </c>
      <c r="L44" s="56" t="s">
        <v>590</v>
      </c>
      <c r="M44" s="56" t="s">
        <v>591</v>
      </c>
      <c r="N44" s="56" t="s">
        <v>592</v>
      </c>
      <c r="O44" s="57" t="s">
        <v>593</v>
      </c>
      <c r="P44" s="48"/>
      <c r="Q44" s="48"/>
      <c r="R44" s="48"/>
      <c r="S44" s="48"/>
      <c r="T44" s="48"/>
      <c r="U44" s="48"/>
    </row>
    <row r="45" spans="1:21" ht="30.75" customHeight="1" x14ac:dyDescent="0.15">
      <c r="A45" s="48"/>
      <c r="B45" s="1236" t="s">
        <v>11</v>
      </c>
      <c r="C45" s="1237"/>
      <c r="D45" s="58"/>
      <c r="E45" s="1242" t="s">
        <v>12</v>
      </c>
      <c r="F45" s="1242"/>
      <c r="G45" s="1242"/>
      <c r="H45" s="1242"/>
      <c r="I45" s="1242"/>
      <c r="J45" s="1243"/>
      <c r="K45" s="59">
        <v>40192</v>
      </c>
      <c r="L45" s="60">
        <v>40094</v>
      </c>
      <c r="M45" s="60">
        <v>37426</v>
      </c>
      <c r="N45" s="60">
        <v>37703</v>
      </c>
      <c r="O45" s="61">
        <v>33941</v>
      </c>
      <c r="P45" s="48"/>
      <c r="Q45" s="48"/>
      <c r="R45" s="48"/>
      <c r="S45" s="48"/>
      <c r="T45" s="48"/>
      <c r="U45" s="48"/>
    </row>
    <row r="46" spans="1:21" ht="30.75" customHeight="1" x14ac:dyDescent="0.15">
      <c r="A46" s="48"/>
      <c r="B46" s="1238"/>
      <c r="C46" s="1239"/>
      <c r="D46" s="62"/>
      <c r="E46" s="1230" t="s">
        <v>13</v>
      </c>
      <c r="F46" s="1230"/>
      <c r="G46" s="1230"/>
      <c r="H46" s="1230"/>
      <c r="I46" s="1230"/>
      <c r="J46" s="1231"/>
      <c r="K46" s="63">
        <v>5402</v>
      </c>
      <c r="L46" s="64">
        <v>8866</v>
      </c>
      <c r="M46" s="64">
        <v>8507</v>
      </c>
      <c r="N46" s="64">
        <v>7016</v>
      </c>
      <c r="O46" s="65">
        <v>4111</v>
      </c>
      <c r="P46" s="48"/>
      <c r="Q46" s="48"/>
      <c r="R46" s="48"/>
      <c r="S46" s="48"/>
      <c r="T46" s="48"/>
      <c r="U46" s="48"/>
    </row>
    <row r="47" spans="1:21" ht="30.75" customHeight="1" x14ac:dyDescent="0.15">
      <c r="A47" s="48"/>
      <c r="B47" s="1238"/>
      <c r="C47" s="1239"/>
      <c r="D47" s="62"/>
      <c r="E47" s="1230" t="s">
        <v>14</v>
      </c>
      <c r="F47" s="1230"/>
      <c r="G47" s="1230"/>
      <c r="H47" s="1230"/>
      <c r="I47" s="1230"/>
      <c r="J47" s="1231"/>
      <c r="K47" s="63">
        <v>30279</v>
      </c>
      <c r="L47" s="64">
        <v>32151</v>
      </c>
      <c r="M47" s="64">
        <v>33484</v>
      </c>
      <c r="N47" s="64">
        <v>34660</v>
      </c>
      <c r="O47" s="65">
        <v>34927</v>
      </c>
      <c r="P47" s="48"/>
      <c r="Q47" s="48"/>
      <c r="R47" s="48"/>
      <c r="S47" s="48"/>
      <c r="T47" s="48"/>
      <c r="U47" s="48"/>
    </row>
    <row r="48" spans="1:21" ht="30.75" customHeight="1" x14ac:dyDescent="0.15">
      <c r="A48" s="48"/>
      <c r="B48" s="1238"/>
      <c r="C48" s="1239"/>
      <c r="D48" s="62"/>
      <c r="E48" s="1230" t="s">
        <v>15</v>
      </c>
      <c r="F48" s="1230"/>
      <c r="G48" s="1230"/>
      <c r="H48" s="1230"/>
      <c r="I48" s="1230"/>
      <c r="J48" s="1231"/>
      <c r="K48" s="63">
        <v>8372</v>
      </c>
      <c r="L48" s="64">
        <v>7580</v>
      </c>
      <c r="M48" s="64">
        <v>7297</v>
      </c>
      <c r="N48" s="64">
        <v>7231</v>
      </c>
      <c r="O48" s="65">
        <v>6917</v>
      </c>
      <c r="P48" s="48"/>
      <c r="Q48" s="48"/>
      <c r="R48" s="48"/>
      <c r="S48" s="48"/>
      <c r="T48" s="48"/>
      <c r="U48" s="48"/>
    </row>
    <row r="49" spans="1:21" ht="30.75" customHeight="1" x14ac:dyDescent="0.15">
      <c r="A49" s="48"/>
      <c r="B49" s="1238"/>
      <c r="C49" s="1239"/>
      <c r="D49" s="62"/>
      <c r="E49" s="1230" t="s">
        <v>16</v>
      </c>
      <c r="F49" s="1230"/>
      <c r="G49" s="1230"/>
      <c r="H49" s="1230"/>
      <c r="I49" s="1230"/>
      <c r="J49" s="1231"/>
      <c r="K49" s="63" t="s">
        <v>547</v>
      </c>
      <c r="L49" s="64" t="s">
        <v>547</v>
      </c>
      <c r="M49" s="64" t="s">
        <v>547</v>
      </c>
      <c r="N49" s="64" t="s">
        <v>547</v>
      </c>
      <c r="O49" s="65" t="s">
        <v>547</v>
      </c>
      <c r="P49" s="48"/>
      <c r="Q49" s="48"/>
      <c r="R49" s="48"/>
      <c r="S49" s="48"/>
      <c r="T49" s="48"/>
      <c r="U49" s="48"/>
    </row>
    <row r="50" spans="1:21" ht="30.75" customHeight="1" x14ac:dyDescent="0.15">
      <c r="A50" s="48"/>
      <c r="B50" s="1238"/>
      <c r="C50" s="1239"/>
      <c r="D50" s="62"/>
      <c r="E50" s="1230" t="s">
        <v>17</v>
      </c>
      <c r="F50" s="1230"/>
      <c r="G50" s="1230"/>
      <c r="H50" s="1230"/>
      <c r="I50" s="1230"/>
      <c r="J50" s="1231"/>
      <c r="K50" s="63">
        <v>447</v>
      </c>
      <c r="L50" s="64">
        <v>447</v>
      </c>
      <c r="M50" s="64">
        <v>448</v>
      </c>
      <c r="N50" s="64">
        <v>211</v>
      </c>
      <c r="O50" s="65">
        <v>211</v>
      </c>
      <c r="P50" s="48"/>
      <c r="Q50" s="48"/>
      <c r="R50" s="48"/>
      <c r="S50" s="48"/>
      <c r="T50" s="48"/>
      <c r="U50" s="48"/>
    </row>
    <row r="51" spans="1:21" ht="30.75" customHeight="1" x14ac:dyDescent="0.15">
      <c r="A51" s="48"/>
      <c r="B51" s="1240"/>
      <c r="C51" s="1241"/>
      <c r="D51" s="66"/>
      <c r="E51" s="1230" t="s">
        <v>18</v>
      </c>
      <c r="F51" s="1230"/>
      <c r="G51" s="1230"/>
      <c r="H51" s="1230"/>
      <c r="I51" s="1230"/>
      <c r="J51" s="1231"/>
      <c r="K51" s="63">
        <v>48</v>
      </c>
      <c r="L51" s="64">
        <v>47</v>
      </c>
      <c r="M51" s="64">
        <v>5</v>
      </c>
      <c r="N51" s="64">
        <v>6</v>
      </c>
      <c r="O51" s="65">
        <v>7</v>
      </c>
      <c r="P51" s="48"/>
      <c r="Q51" s="48"/>
      <c r="R51" s="48"/>
      <c r="S51" s="48"/>
      <c r="T51" s="48"/>
      <c r="U51" s="48"/>
    </row>
    <row r="52" spans="1:21" ht="30.75" customHeight="1" x14ac:dyDescent="0.15">
      <c r="A52" s="48"/>
      <c r="B52" s="1228" t="s">
        <v>19</v>
      </c>
      <c r="C52" s="1229"/>
      <c r="D52" s="66"/>
      <c r="E52" s="1230" t="s">
        <v>20</v>
      </c>
      <c r="F52" s="1230"/>
      <c r="G52" s="1230"/>
      <c r="H52" s="1230"/>
      <c r="I52" s="1230"/>
      <c r="J52" s="1231"/>
      <c r="K52" s="63">
        <v>62159</v>
      </c>
      <c r="L52" s="64">
        <v>61822</v>
      </c>
      <c r="M52" s="64">
        <v>59221</v>
      </c>
      <c r="N52" s="64">
        <v>57945</v>
      </c>
      <c r="O52" s="65">
        <v>58309</v>
      </c>
      <c r="P52" s="48"/>
      <c r="Q52" s="48"/>
      <c r="R52" s="48"/>
      <c r="S52" s="48"/>
      <c r="T52" s="48"/>
      <c r="U52" s="48"/>
    </row>
    <row r="53" spans="1:21" ht="30.75" customHeight="1" thickBot="1" x14ac:dyDescent="0.2">
      <c r="A53" s="48"/>
      <c r="B53" s="1232" t="s">
        <v>21</v>
      </c>
      <c r="C53" s="1233"/>
      <c r="D53" s="67"/>
      <c r="E53" s="1234" t="s">
        <v>22</v>
      </c>
      <c r="F53" s="1234"/>
      <c r="G53" s="1234"/>
      <c r="H53" s="1234"/>
      <c r="I53" s="1234"/>
      <c r="J53" s="1235"/>
      <c r="K53" s="68">
        <v>22581</v>
      </c>
      <c r="L53" s="69">
        <v>27363</v>
      </c>
      <c r="M53" s="69">
        <v>27946</v>
      </c>
      <c r="N53" s="69">
        <v>28882</v>
      </c>
      <c r="O53" s="70">
        <v>21805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vRj0r5Fam9xFrrCePl3dW9UsBU1BRQ+ZSKwcTS0kS0hdQ98iuwpasle5AA2g82HaxduN/KWLE2/7OfzmZijXcA==" saltValue="HUqL2iWfMOuZyKm6leRh/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1" zoomScale="55" zoomScaleNormal="55" zoomScaleSheetLayoutView="100" workbookViewId="0">
      <selection activeCell="G57" sqref="G57"/>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589</v>
      </c>
      <c r="J40" s="79" t="s">
        <v>590</v>
      </c>
      <c r="K40" s="79" t="s">
        <v>591</v>
      </c>
      <c r="L40" s="79" t="s">
        <v>592</v>
      </c>
      <c r="M40" s="80" t="s">
        <v>593</v>
      </c>
    </row>
    <row r="41" spans="2:13" ht="27.75" customHeight="1" x14ac:dyDescent="0.15">
      <c r="B41" s="1256" t="s">
        <v>24</v>
      </c>
      <c r="C41" s="1257"/>
      <c r="D41" s="81"/>
      <c r="E41" s="1258" t="s">
        <v>25</v>
      </c>
      <c r="F41" s="1258"/>
      <c r="G41" s="1258"/>
      <c r="H41" s="1259"/>
      <c r="I41" s="82">
        <v>999511</v>
      </c>
      <c r="J41" s="83">
        <v>1012875</v>
      </c>
      <c r="K41" s="83">
        <v>1059067</v>
      </c>
      <c r="L41" s="83">
        <v>1096357</v>
      </c>
      <c r="M41" s="84">
        <v>1113235</v>
      </c>
    </row>
    <row r="42" spans="2:13" ht="27.75" customHeight="1" x14ac:dyDescent="0.15">
      <c r="B42" s="1246"/>
      <c r="C42" s="1247"/>
      <c r="D42" s="85"/>
      <c r="E42" s="1250" t="s">
        <v>26</v>
      </c>
      <c r="F42" s="1250"/>
      <c r="G42" s="1250"/>
      <c r="H42" s="1251"/>
      <c r="I42" s="86">
        <v>3125</v>
      </c>
      <c r="J42" s="87">
        <v>11836</v>
      </c>
      <c r="K42" s="87">
        <v>12194</v>
      </c>
      <c r="L42" s="87">
        <v>1996</v>
      </c>
      <c r="M42" s="88">
        <v>1785</v>
      </c>
    </row>
    <row r="43" spans="2:13" ht="27.75" customHeight="1" x14ac:dyDescent="0.15">
      <c r="B43" s="1246"/>
      <c r="C43" s="1247"/>
      <c r="D43" s="85"/>
      <c r="E43" s="1250" t="s">
        <v>27</v>
      </c>
      <c r="F43" s="1250"/>
      <c r="G43" s="1250"/>
      <c r="H43" s="1251"/>
      <c r="I43" s="86">
        <v>105941</v>
      </c>
      <c r="J43" s="87">
        <v>101938</v>
      </c>
      <c r="K43" s="87">
        <v>80574</v>
      </c>
      <c r="L43" s="87">
        <v>77471</v>
      </c>
      <c r="M43" s="88">
        <v>76297</v>
      </c>
    </row>
    <row r="44" spans="2:13" ht="27.75" customHeight="1" x14ac:dyDescent="0.15">
      <c r="B44" s="1246"/>
      <c r="C44" s="1247"/>
      <c r="D44" s="85"/>
      <c r="E44" s="1250" t="s">
        <v>28</v>
      </c>
      <c r="F44" s="1250"/>
      <c r="G44" s="1250"/>
      <c r="H44" s="1251"/>
      <c r="I44" s="86" t="s">
        <v>547</v>
      </c>
      <c r="J44" s="87" t="s">
        <v>547</v>
      </c>
      <c r="K44" s="87" t="s">
        <v>547</v>
      </c>
      <c r="L44" s="87" t="s">
        <v>547</v>
      </c>
      <c r="M44" s="88" t="s">
        <v>547</v>
      </c>
    </row>
    <row r="45" spans="2:13" ht="27.75" customHeight="1" x14ac:dyDescent="0.15">
      <c r="B45" s="1246"/>
      <c r="C45" s="1247"/>
      <c r="D45" s="85"/>
      <c r="E45" s="1250" t="s">
        <v>29</v>
      </c>
      <c r="F45" s="1250"/>
      <c r="G45" s="1250"/>
      <c r="H45" s="1251"/>
      <c r="I45" s="86">
        <v>60052</v>
      </c>
      <c r="J45" s="87">
        <v>55962</v>
      </c>
      <c r="K45" s="87">
        <v>53823</v>
      </c>
      <c r="L45" s="87">
        <v>54449</v>
      </c>
      <c r="M45" s="88">
        <v>86703</v>
      </c>
    </row>
    <row r="46" spans="2:13" ht="27.75" customHeight="1" x14ac:dyDescent="0.15">
      <c r="B46" s="1246"/>
      <c r="C46" s="1247"/>
      <c r="D46" s="89"/>
      <c r="E46" s="1250" t="s">
        <v>30</v>
      </c>
      <c r="F46" s="1250"/>
      <c r="G46" s="1250"/>
      <c r="H46" s="1251"/>
      <c r="I46" s="86">
        <v>1954</v>
      </c>
      <c r="J46" s="87">
        <v>1899</v>
      </c>
      <c r="K46" s="87">
        <v>2410</v>
      </c>
      <c r="L46" s="87">
        <v>2752</v>
      </c>
      <c r="M46" s="88">
        <v>2128</v>
      </c>
    </row>
    <row r="47" spans="2:13" ht="27.75" customHeight="1" x14ac:dyDescent="0.15">
      <c r="B47" s="1246"/>
      <c r="C47" s="1247"/>
      <c r="D47" s="90"/>
      <c r="E47" s="1260" t="s">
        <v>31</v>
      </c>
      <c r="F47" s="1261"/>
      <c r="G47" s="1261"/>
      <c r="H47" s="1262"/>
      <c r="I47" s="86" t="s">
        <v>547</v>
      </c>
      <c r="J47" s="87" t="s">
        <v>547</v>
      </c>
      <c r="K47" s="87" t="s">
        <v>547</v>
      </c>
      <c r="L47" s="87" t="s">
        <v>547</v>
      </c>
      <c r="M47" s="88" t="s">
        <v>547</v>
      </c>
    </row>
    <row r="48" spans="2:13" ht="27.75" customHeight="1" x14ac:dyDescent="0.15">
      <c r="B48" s="1246"/>
      <c r="C48" s="1247"/>
      <c r="D48" s="85"/>
      <c r="E48" s="1250" t="s">
        <v>32</v>
      </c>
      <c r="F48" s="1250"/>
      <c r="G48" s="1250"/>
      <c r="H48" s="1251"/>
      <c r="I48" s="86" t="s">
        <v>547</v>
      </c>
      <c r="J48" s="87" t="s">
        <v>547</v>
      </c>
      <c r="K48" s="87" t="s">
        <v>547</v>
      </c>
      <c r="L48" s="87" t="s">
        <v>547</v>
      </c>
      <c r="M48" s="88" t="s">
        <v>547</v>
      </c>
    </row>
    <row r="49" spans="2:13" ht="27.75" customHeight="1" x14ac:dyDescent="0.15">
      <c r="B49" s="1248"/>
      <c r="C49" s="1249"/>
      <c r="D49" s="85"/>
      <c r="E49" s="1250" t="s">
        <v>33</v>
      </c>
      <c r="F49" s="1250"/>
      <c r="G49" s="1250"/>
      <c r="H49" s="1251"/>
      <c r="I49" s="86" t="s">
        <v>547</v>
      </c>
      <c r="J49" s="87" t="s">
        <v>547</v>
      </c>
      <c r="K49" s="87" t="s">
        <v>547</v>
      </c>
      <c r="L49" s="87" t="s">
        <v>547</v>
      </c>
      <c r="M49" s="88" t="s">
        <v>547</v>
      </c>
    </row>
    <row r="50" spans="2:13" ht="27.75" customHeight="1" x14ac:dyDescent="0.15">
      <c r="B50" s="1244" t="s">
        <v>34</v>
      </c>
      <c r="C50" s="1245"/>
      <c r="D50" s="91"/>
      <c r="E50" s="1250" t="s">
        <v>35</v>
      </c>
      <c r="F50" s="1250"/>
      <c r="G50" s="1250"/>
      <c r="H50" s="1251"/>
      <c r="I50" s="86">
        <v>130511</v>
      </c>
      <c r="J50" s="87">
        <v>130417</v>
      </c>
      <c r="K50" s="87">
        <v>132632</v>
      </c>
      <c r="L50" s="87">
        <v>157937</v>
      </c>
      <c r="M50" s="88">
        <v>160568</v>
      </c>
    </row>
    <row r="51" spans="2:13" ht="27.75" customHeight="1" x14ac:dyDescent="0.15">
      <c r="B51" s="1246"/>
      <c r="C51" s="1247"/>
      <c r="D51" s="85"/>
      <c r="E51" s="1250" t="s">
        <v>36</v>
      </c>
      <c r="F51" s="1250"/>
      <c r="G51" s="1250"/>
      <c r="H51" s="1251"/>
      <c r="I51" s="86">
        <v>189888</v>
      </c>
      <c r="J51" s="87">
        <v>190580</v>
      </c>
      <c r="K51" s="87">
        <v>180866</v>
      </c>
      <c r="L51" s="87">
        <v>177239</v>
      </c>
      <c r="M51" s="88">
        <v>174150</v>
      </c>
    </row>
    <row r="52" spans="2:13" ht="27.75" customHeight="1" x14ac:dyDescent="0.15">
      <c r="B52" s="1248"/>
      <c r="C52" s="1249"/>
      <c r="D52" s="85"/>
      <c r="E52" s="1250" t="s">
        <v>37</v>
      </c>
      <c r="F52" s="1250"/>
      <c r="G52" s="1250"/>
      <c r="H52" s="1251"/>
      <c r="I52" s="86">
        <v>503307</v>
      </c>
      <c r="J52" s="87">
        <v>507847</v>
      </c>
      <c r="K52" s="87">
        <v>508757</v>
      </c>
      <c r="L52" s="87">
        <v>513677</v>
      </c>
      <c r="M52" s="88">
        <v>524488</v>
      </c>
    </row>
    <row r="53" spans="2:13" ht="27.75" customHeight="1" thickBot="1" x14ac:dyDescent="0.2">
      <c r="B53" s="1252" t="s">
        <v>38</v>
      </c>
      <c r="C53" s="1253"/>
      <c r="D53" s="92"/>
      <c r="E53" s="1254" t="s">
        <v>39</v>
      </c>
      <c r="F53" s="1254"/>
      <c r="G53" s="1254"/>
      <c r="H53" s="1255"/>
      <c r="I53" s="93">
        <v>346877</v>
      </c>
      <c r="J53" s="94">
        <v>355666</v>
      </c>
      <c r="K53" s="94">
        <v>385813</v>
      </c>
      <c r="L53" s="94">
        <v>384172</v>
      </c>
      <c r="M53" s="95">
        <v>420942</v>
      </c>
    </row>
    <row r="54" spans="2:13" ht="27.75" customHeight="1" x14ac:dyDescent="0.15">
      <c r="B54" s="96" t="s">
        <v>40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Oj93PVQT+5s2hm0dOuNwAD6pP5hZCk0W2fbXSnk+9TwAX++ObNqxTECQGuW4j++WLJ7nBNxY6e0GlhmTdabbw==" saltValue="Np4v/2q0E6JZoZ9VVMCAM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40" zoomScaleNormal="40" zoomScaleSheetLayoutView="100" workbookViewId="0">
      <selection activeCell="G57" sqref="G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41</v>
      </c>
    </row>
    <row r="54" spans="2:8" ht="29.25" customHeight="1" thickBot="1" x14ac:dyDescent="0.25">
      <c r="B54" s="101" t="s">
        <v>1</v>
      </c>
      <c r="C54" s="102"/>
      <c r="D54" s="102"/>
      <c r="E54" s="103" t="s">
        <v>2</v>
      </c>
      <c r="F54" s="104" t="s">
        <v>591</v>
      </c>
      <c r="G54" s="104" t="s">
        <v>592</v>
      </c>
      <c r="H54" s="105" t="s">
        <v>593</v>
      </c>
    </row>
    <row r="55" spans="2:8" ht="52.5" customHeight="1" x14ac:dyDescent="0.15">
      <c r="B55" s="106"/>
      <c r="C55" s="1271" t="s">
        <v>42</v>
      </c>
      <c r="D55" s="1271"/>
      <c r="E55" s="1272"/>
      <c r="F55" s="107">
        <v>11966</v>
      </c>
      <c r="G55" s="107">
        <v>9776</v>
      </c>
      <c r="H55" s="108">
        <v>9719</v>
      </c>
    </row>
    <row r="56" spans="2:8" ht="52.5" customHeight="1" x14ac:dyDescent="0.15">
      <c r="B56" s="109"/>
      <c r="C56" s="1273" t="s">
        <v>43</v>
      </c>
      <c r="D56" s="1273"/>
      <c r="E56" s="1274"/>
      <c r="F56" s="110">
        <v>11904</v>
      </c>
      <c r="G56" s="110">
        <v>11860</v>
      </c>
      <c r="H56" s="111">
        <v>11929</v>
      </c>
    </row>
    <row r="57" spans="2:8" ht="53.25" customHeight="1" x14ac:dyDescent="0.15">
      <c r="B57" s="109"/>
      <c r="C57" s="1275" t="s">
        <v>44</v>
      </c>
      <c r="D57" s="1275"/>
      <c r="E57" s="1276"/>
      <c r="F57" s="112">
        <v>18049</v>
      </c>
      <c r="G57" s="112">
        <v>18972</v>
      </c>
      <c r="H57" s="113">
        <v>18327</v>
      </c>
    </row>
    <row r="58" spans="2:8" ht="45.75" customHeight="1" x14ac:dyDescent="0.15">
      <c r="B58" s="114"/>
      <c r="C58" s="1263" t="s">
        <v>636</v>
      </c>
      <c r="D58" s="1264"/>
      <c r="E58" s="1265"/>
      <c r="F58" s="115">
        <v>10309</v>
      </c>
      <c r="G58" s="115">
        <v>9773</v>
      </c>
      <c r="H58" s="116">
        <v>9622</v>
      </c>
    </row>
    <row r="59" spans="2:8" ht="45.75" customHeight="1" x14ac:dyDescent="0.15">
      <c r="B59" s="114"/>
      <c r="C59" s="1263" t="s">
        <v>637</v>
      </c>
      <c r="D59" s="1264"/>
      <c r="E59" s="1265"/>
      <c r="F59" s="115">
        <v>2296</v>
      </c>
      <c r="G59" s="115">
        <v>2297</v>
      </c>
      <c r="H59" s="116">
        <v>2299</v>
      </c>
    </row>
    <row r="60" spans="2:8" ht="45.75" customHeight="1" x14ac:dyDescent="0.15">
      <c r="B60" s="114"/>
      <c r="C60" s="1263" t="s">
        <v>638</v>
      </c>
      <c r="D60" s="1264"/>
      <c r="E60" s="1265"/>
      <c r="F60" s="115">
        <v>854</v>
      </c>
      <c r="G60" s="115">
        <v>2382</v>
      </c>
      <c r="H60" s="116">
        <v>1657</v>
      </c>
    </row>
    <row r="61" spans="2:8" ht="45.75" customHeight="1" x14ac:dyDescent="0.15">
      <c r="B61" s="114"/>
      <c r="C61" s="1263" t="s">
        <v>639</v>
      </c>
      <c r="D61" s="1264"/>
      <c r="E61" s="1265"/>
      <c r="F61" s="115">
        <v>1222</v>
      </c>
      <c r="G61" s="115">
        <v>1124</v>
      </c>
      <c r="H61" s="116">
        <v>1053</v>
      </c>
    </row>
    <row r="62" spans="2:8" ht="45.75" customHeight="1" thickBot="1" x14ac:dyDescent="0.2">
      <c r="B62" s="117"/>
      <c r="C62" s="1266" t="s">
        <v>640</v>
      </c>
      <c r="D62" s="1267"/>
      <c r="E62" s="1268"/>
      <c r="F62" s="118">
        <v>911</v>
      </c>
      <c r="G62" s="118">
        <v>911</v>
      </c>
      <c r="H62" s="119">
        <v>911</v>
      </c>
    </row>
    <row r="63" spans="2:8" ht="52.5" customHeight="1" thickBot="1" x14ac:dyDescent="0.2">
      <c r="B63" s="120"/>
      <c r="C63" s="1269" t="s">
        <v>45</v>
      </c>
      <c r="D63" s="1269"/>
      <c r="E63" s="1270"/>
      <c r="F63" s="121">
        <v>41919</v>
      </c>
      <c r="G63" s="121">
        <v>40608</v>
      </c>
      <c r="H63" s="122">
        <v>39975</v>
      </c>
    </row>
    <row r="64" spans="2:8" ht="15" customHeight="1" x14ac:dyDescent="0.15"/>
    <row r="65" ht="0" hidden="1" customHeight="1" x14ac:dyDescent="0.15"/>
    <row r="66" ht="0" hidden="1" customHeight="1" x14ac:dyDescent="0.15"/>
  </sheetData>
  <sheetProtection algorithmName="SHA-512" hashValue="vEPKViQjLWO+sEHpElPmFdV2I23Ks7C8n9Qr7afvacs7Pa7g0KZD/Lwptdc4agPthOAuIKlWjNocj2Z7GsghTQ==" saltValue="qDnlEpTmnoKSGiT/uKO5g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40" zoomScaleNormal="40" zoomScaleSheetLayoutView="55" workbookViewId="0">
      <selection activeCell="AX41" sqref="AX41"/>
    </sheetView>
  </sheetViews>
  <sheetFormatPr defaultColWidth="0" defaultRowHeight="13.5" customHeight="1" zeroHeight="1" x14ac:dyDescent="0.15"/>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x14ac:dyDescent="0.15">
      <c r="A1" s="365"/>
      <c r="B1" s="366"/>
      <c r="DD1" s="367"/>
      <c r="DE1" s="367"/>
    </row>
    <row r="2" spans="1:143" ht="25.5" customHeight="1" x14ac:dyDescent="0.15">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15">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x14ac:dyDescent="0.15">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x14ac:dyDescent="0.15">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x14ac:dyDescent="0.15">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x14ac:dyDescent="0.15">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x14ac:dyDescent="0.15">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x14ac:dyDescent="0.15">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x14ac:dyDescent="0.15">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641</v>
      </c>
    </row>
    <row r="11" spans="1:143" s="270" customFormat="1" x14ac:dyDescent="0.15">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x14ac:dyDescent="0.15">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641</v>
      </c>
    </row>
    <row r="13" spans="1:143" s="270" customFormat="1" x14ac:dyDescent="0.15">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x14ac:dyDescent="0.15">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x14ac:dyDescent="0.15">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x14ac:dyDescent="0.15">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x14ac:dyDescent="0.15">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x14ac:dyDescent="0.15">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x14ac:dyDescent="0.15">
      <c r="DD19" s="367"/>
      <c r="DE19" s="367"/>
    </row>
    <row r="20" spans="1:351" x14ac:dyDescent="0.15">
      <c r="DD20" s="367"/>
      <c r="DE20" s="367"/>
    </row>
    <row r="21" spans="1:351" ht="17.25" x14ac:dyDescent="0.1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x14ac:dyDescent="0.15">
      <c r="B22" s="374"/>
      <c r="MM22" s="373"/>
    </row>
    <row r="23" spans="1:351" x14ac:dyDescent="0.15">
      <c r="B23" s="374"/>
    </row>
    <row r="24" spans="1:351" x14ac:dyDescent="0.15">
      <c r="B24" s="374"/>
    </row>
    <row r="25" spans="1:351" x14ac:dyDescent="0.15">
      <c r="B25" s="374"/>
    </row>
    <row r="26" spans="1:351" x14ac:dyDescent="0.15">
      <c r="B26" s="374"/>
    </row>
    <row r="27" spans="1:351" x14ac:dyDescent="0.15">
      <c r="B27" s="374"/>
    </row>
    <row r="28" spans="1:351" x14ac:dyDescent="0.15">
      <c r="B28" s="374"/>
    </row>
    <row r="29" spans="1:351" x14ac:dyDescent="0.15">
      <c r="B29" s="374"/>
    </row>
    <row r="30" spans="1:351" x14ac:dyDescent="0.15">
      <c r="B30" s="374"/>
    </row>
    <row r="31" spans="1:351" x14ac:dyDescent="0.15">
      <c r="B31" s="374"/>
    </row>
    <row r="32" spans="1:351" x14ac:dyDescent="0.15">
      <c r="B32" s="374"/>
    </row>
    <row r="33" spans="2:109" x14ac:dyDescent="0.15">
      <c r="B33" s="374"/>
    </row>
    <row r="34" spans="2:109" x14ac:dyDescent="0.15">
      <c r="B34" s="374"/>
    </row>
    <row r="35" spans="2:109" x14ac:dyDescent="0.15">
      <c r="B35" s="374"/>
    </row>
    <row r="36" spans="2:109" x14ac:dyDescent="0.15">
      <c r="B36" s="374"/>
    </row>
    <row r="37" spans="2:109" x14ac:dyDescent="0.15">
      <c r="B37" s="374"/>
    </row>
    <row r="38" spans="2:109" x14ac:dyDescent="0.15">
      <c r="B38" s="374"/>
    </row>
    <row r="39" spans="2:109" x14ac:dyDescent="0.15">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x14ac:dyDescent="0.15">
      <c r="B40" s="379"/>
      <c r="DD40" s="379"/>
      <c r="DE40" s="367"/>
    </row>
    <row r="41" spans="2:109" ht="17.25" x14ac:dyDescent="0.15">
      <c r="B41" s="380" t="s">
        <v>642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x14ac:dyDescent="0.15">
      <c r="B42" s="374"/>
      <c r="G42" s="381"/>
      <c r="I42" s="382"/>
      <c r="J42" s="382"/>
      <c r="K42" s="382"/>
      <c r="AM42" s="381"/>
      <c r="AN42" s="381" t="s">
        <v>643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15">
      <c r="B43" s="374"/>
      <c r="AN43" s="1277" t="s">
        <v>644</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374"/>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374"/>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374"/>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374"/>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x14ac:dyDescent="0.15">
      <c r="B49" s="374"/>
      <c r="AN49" s="367" t="s">
        <v>645</v>
      </c>
    </row>
    <row r="50" spans="1:109" x14ac:dyDescent="0.15">
      <c r="B50" s="374"/>
      <c r="G50" s="1286"/>
      <c r="H50" s="1286"/>
      <c r="I50" s="1286"/>
      <c r="J50" s="1286"/>
      <c r="K50" s="384"/>
      <c r="L50" s="384"/>
      <c r="M50" s="385"/>
      <c r="N50" s="385"/>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90" t="s">
        <v>589</v>
      </c>
      <c r="BQ50" s="1290"/>
      <c r="BR50" s="1290"/>
      <c r="BS50" s="1290"/>
      <c r="BT50" s="1290"/>
      <c r="BU50" s="1290"/>
      <c r="BV50" s="1290"/>
      <c r="BW50" s="1290"/>
      <c r="BX50" s="1290" t="s">
        <v>590</v>
      </c>
      <c r="BY50" s="1290"/>
      <c r="BZ50" s="1290"/>
      <c r="CA50" s="1290"/>
      <c r="CB50" s="1290"/>
      <c r="CC50" s="1290"/>
      <c r="CD50" s="1290"/>
      <c r="CE50" s="1290"/>
      <c r="CF50" s="1290" t="s">
        <v>591</v>
      </c>
      <c r="CG50" s="1290"/>
      <c r="CH50" s="1290"/>
      <c r="CI50" s="1290"/>
      <c r="CJ50" s="1290"/>
      <c r="CK50" s="1290"/>
      <c r="CL50" s="1290"/>
      <c r="CM50" s="1290"/>
      <c r="CN50" s="1290" t="s">
        <v>592</v>
      </c>
      <c r="CO50" s="1290"/>
      <c r="CP50" s="1290"/>
      <c r="CQ50" s="1290"/>
      <c r="CR50" s="1290"/>
      <c r="CS50" s="1290"/>
      <c r="CT50" s="1290"/>
      <c r="CU50" s="1290"/>
      <c r="CV50" s="1290" t="s">
        <v>593</v>
      </c>
      <c r="CW50" s="1290"/>
      <c r="CX50" s="1290"/>
      <c r="CY50" s="1290"/>
      <c r="CZ50" s="1290"/>
      <c r="DA50" s="1290"/>
      <c r="DB50" s="1290"/>
      <c r="DC50" s="1290"/>
    </row>
    <row r="51" spans="1:109" ht="13.5" customHeight="1" x14ac:dyDescent="0.15">
      <c r="B51" s="374"/>
      <c r="G51" s="1297"/>
      <c r="H51" s="1297"/>
      <c r="I51" s="1295"/>
      <c r="J51" s="1295"/>
      <c r="K51" s="1292"/>
      <c r="L51" s="1292"/>
      <c r="M51" s="1292"/>
      <c r="N51" s="1292"/>
      <c r="AM51" s="383"/>
      <c r="AN51" s="1293" t="s">
        <v>646</v>
      </c>
      <c r="AO51" s="1293"/>
      <c r="AP51" s="1293"/>
      <c r="AQ51" s="1293"/>
      <c r="AR51" s="1293"/>
      <c r="AS51" s="1293"/>
      <c r="AT51" s="1293"/>
      <c r="AU51" s="1293"/>
      <c r="AV51" s="1293"/>
      <c r="AW51" s="1293"/>
      <c r="AX51" s="1293"/>
      <c r="AY51" s="1293"/>
      <c r="AZ51" s="1293"/>
      <c r="BA51" s="1293"/>
      <c r="BB51" s="1293" t="s">
        <v>647</v>
      </c>
      <c r="BC51" s="1293"/>
      <c r="BD51" s="1293"/>
      <c r="BE51" s="1293"/>
      <c r="BF51" s="1293"/>
      <c r="BG51" s="1293"/>
      <c r="BH51" s="1293"/>
      <c r="BI51" s="1293"/>
      <c r="BJ51" s="1293"/>
      <c r="BK51" s="1293"/>
      <c r="BL51" s="1293"/>
      <c r="BM51" s="1293"/>
      <c r="BN51" s="1293"/>
      <c r="BO51" s="1293"/>
      <c r="BP51" s="1294"/>
      <c r="BQ51" s="1291"/>
      <c r="BR51" s="1291"/>
      <c r="BS51" s="1291"/>
      <c r="BT51" s="1291"/>
      <c r="BU51" s="1291"/>
      <c r="BV51" s="1291"/>
      <c r="BW51" s="1291"/>
      <c r="BX51" s="1294"/>
      <c r="BY51" s="1291"/>
      <c r="BZ51" s="1291"/>
      <c r="CA51" s="1291"/>
      <c r="CB51" s="1291"/>
      <c r="CC51" s="1291"/>
      <c r="CD51" s="1291"/>
      <c r="CE51" s="1291"/>
      <c r="CF51" s="1294"/>
      <c r="CG51" s="1291"/>
      <c r="CH51" s="1291"/>
      <c r="CI51" s="1291"/>
      <c r="CJ51" s="1291"/>
      <c r="CK51" s="1291"/>
      <c r="CL51" s="1291"/>
      <c r="CM51" s="1291"/>
      <c r="CN51" s="1291">
        <v>187.9</v>
      </c>
      <c r="CO51" s="1291"/>
      <c r="CP51" s="1291"/>
      <c r="CQ51" s="1291"/>
      <c r="CR51" s="1291"/>
      <c r="CS51" s="1291"/>
      <c r="CT51" s="1291"/>
      <c r="CU51" s="1291"/>
      <c r="CV51" s="1291">
        <v>175.6</v>
      </c>
      <c r="CW51" s="1291"/>
      <c r="CX51" s="1291"/>
      <c r="CY51" s="1291"/>
      <c r="CZ51" s="1291"/>
      <c r="DA51" s="1291"/>
      <c r="DB51" s="1291"/>
      <c r="DC51" s="1291"/>
    </row>
    <row r="52" spans="1:109" x14ac:dyDescent="0.15">
      <c r="B52" s="374"/>
      <c r="G52" s="1297"/>
      <c r="H52" s="1297"/>
      <c r="I52" s="1295"/>
      <c r="J52" s="1295"/>
      <c r="K52" s="1292"/>
      <c r="L52" s="1292"/>
      <c r="M52" s="1292"/>
      <c r="N52" s="1292"/>
      <c r="AM52" s="383"/>
      <c r="AN52" s="1293"/>
      <c r="AO52" s="1293"/>
      <c r="AP52" s="1293"/>
      <c r="AQ52" s="1293"/>
      <c r="AR52" s="1293"/>
      <c r="AS52" s="1293"/>
      <c r="AT52" s="1293"/>
      <c r="AU52" s="1293"/>
      <c r="AV52" s="1293"/>
      <c r="AW52" s="1293"/>
      <c r="AX52" s="1293"/>
      <c r="AY52" s="1293"/>
      <c r="AZ52" s="1293"/>
      <c r="BA52" s="1293"/>
      <c r="BB52" s="1293"/>
      <c r="BC52" s="1293"/>
      <c r="BD52" s="1293"/>
      <c r="BE52" s="1293"/>
      <c r="BF52" s="1293"/>
      <c r="BG52" s="1293"/>
      <c r="BH52" s="1293"/>
      <c r="BI52" s="1293"/>
      <c r="BJ52" s="1293"/>
      <c r="BK52" s="1293"/>
      <c r="BL52" s="1293"/>
      <c r="BM52" s="1293"/>
      <c r="BN52" s="1293"/>
      <c r="BO52" s="1293"/>
      <c r="BP52" s="1291"/>
      <c r="BQ52" s="1291"/>
      <c r="BR52" s="1291"/>
      <c r="BS52" s="1291"/>
      <c r="BT52" s="1291"/>
      <c r="BU52" s="1291"/>
      <c r="BV52" s="1291"/>
      <c r="BW52" s="1291"/>
      <c r="BX52" s="1291"/>
      <c r="BY52" s="1291"/>
      <c r="BZ52" s="1291"/>
      <c r="CA52" s="1291"/>
      <c r="CB52" s="1291"/>
      <c r="CC52" s="1291"/>
      <c r="CD52" s="1291"/>
      <c r="CE52" s="1291"/>
      <c r="CF52" s="1291"/>
      <c r="CG52" s="1291"/>
      <c r="CH52" s="1291"/>
      <c r="CI52" s="1291"/>
      <c r="CJ52" s="1291"/>
      <c r="CK52" s="1291"/>
      <c r="CL52" s="1291"/>
      <c r="CM52" s="1291"/>
      <c r="CN52" s="1291"/>
      <c r="CO52" s="1291"/>
      <c r="CP52" s="1291"/>
      <c r="CQ52" s="1291"/>
      <c r="CR52" s="1291"/>
      <c r="CS52" s="1291"/>
      <c r="CT52" s="1291"/>
      <c r="CU52" s="1291"/>
      <c r="CV52" s="1291"/>
      <c r="CW52" s="1291"/>
      <c r="CX52" s="1291"/>
      <c r="CY52" s="1291"/>
      <c r="CZ52" s="1291"/>
      <c r="DA52" s="1291"/>
      <c r="DB52" s="1291"/>
      <c r="DC52" s="1291"/>
    </row>
    <row r="53" spans="1:109" x14ac:dyDescent="0.15">
      <c r="A53" s="382"/>
      <c r="B53" s="374"/>
      <c r="G53" s="1297"/>
      <c r="H53" s="1297"/>
      <c r="I53" s="1286"/>
      <c r="J53" s="1286"/>
      <c r="K53" s="1292"/>
      <c r="L53" s="1292"/>
      <c r="M53" s="1292"/>
      <c r="N53" s="1292"/>
      <c r="AM53" s="383"/>
      <c r="AN53" s="1293"/>
      <c r="AO53" s="1293"/>
      <c r="AP53" s="1293"/>
      <c r="AQ53" s="1293"/>
      <c r="AR53" s="1293"/>
      <c r="AS53" s="1293"/>
      <c r="AT53" s="1293"/>
      <c r="AU53" s="1293"/>
      <c r="AV53" s="1293"/>
      <c r="AW53" s="1293"/>
      <c r="AX53" s="1293"/>
      <c r="AY53" s="1293"/>
      <c r="AZ53" s="1293"/>
      <c r="BA53" s="1293"/>
      <c r="BB53" s="1293" t="s">
        <v>648</v>
      </c>
      <c r="BC53" s="1293"/>
      <c r="BD53" s="1293"/>
      <c r="BE53" s="1293"/>
      <c r="BF53" s="1293"/>
      <c r="BG53" s="1293"/>
      <c r="BH53" s="1293"/>
      <c r="BI53" s="1293"/>
      <c r="BJ53" s="1293"/>
      <c r="BK53" s="1293"/>
      <c r="BL53" s="1293"/>
      <c r="BM53" s="1293"/>
      <c r="BN53" s="1293"/>
      <c r="BO53" s="1293"/>
      <c r="BP53" s="1294"/>
      <c r="BQ53" s="1291"/>
      <c r="BR53" s="1291"/>
      <c r="BS53" s="1291"/>
      <c r="BT53" s="1291"/>
      <c r="BU53" s="1291"/>
      <c r="BV53" s="1291"/>
      <c r="BW53" s="1291"/>
      <c r="BX53" s="1294"/>
      <c r="BY53" s="1291"/>
      <c r="BZ53" s="1291"/>
      <c r="CA53" s="1291"/>
      <c r="CB53" s="1291"/>
      <c r="CC53" s="1291"/>
      <c r="CD53" s="1291"/>
      <c r="CE53" s="1291"/>
      <c r="CF53" s="1294"/>
      <c r="CG53" s="1291"/>
      <c r="CH53" s="1291"/>
      <c r="CI53" s="1291"/>
      <c r="CJ53" s="1291"/>
      <c r="CK53" s="1291"/>
      <c r="CL53" s="1291"/>
      <c r="CM53" s="1291"/>
      <c r="CN53" s="1291">
        <v>66.5</v>
      </c>
      <c r="CO53" s="1291"/>
      <c r="CP53" s="1291"/>
      <c r="CQ53" s="1291"/>
      <c r="CR53" s="1291"/>
      <c r="CS53" s="1291"/>
      <c r="CT53" s="1291"/>
      <c r="CU53" s="1291"/>
      <c r="CV53" s="1291">
        <v>67.599999999999994</v>
      </c>
      <c r="CW53" s="1291"/>
      <c r="CX53" s="1291"/>
      <c r="CY53" s="1291"/>
      <c r="CZ53" s="1291"/>
      <c r="DA53" s="1291"/>
      <c r="DB53" s="1291"/>
      <c r="DC53" s="1291"/>
    </row>
    <row r="54" spans="1:109" x14ac:dyDescent="0.15">
      <c r="A54" s="382"/>
      <c r="B54" s="374"/>
      <c r="G54" s="1297"/>
      <c r="H54" s="1297"/>
      <c r="I54" s="1286"/>
      <c r="J54" s="1286"/>
      <c r="K54" s="1292"/>
      <c r="L54" s="1292"/>
      <c r="M54" s="1292"/>
      <c r="N54" s="1292"/>
      <c r="AM54" s="383"/>
      <c r="AN54" s="1293"/>
      <c r="AO54" s="1293"/>
      <c r="AP54" s="1293"/>
      <c r="AQ54" s="1293"/>
      <c r="AR54" s="1293"/>
      <c r="AS54" s="1293"/>
      <c r="AT54" s="1293"/>
      <c r="AU54" s="1293"/>
      <c r="AV54" s="1293"/>
      <c r="AW54" s="1293"/>
      <c r="AX54" s="1293"/>
      <c r="AY54" s="1293"/>
      <c r="AZ54" s="1293"/>
      <c r="BA54" s="1293"/>
      <c r="BB54" s="1293"/>
      <c r="BC54" s="1293"/>
      <c r="BD54" s="1293"/>
      <c r="BE54" s="1293"/>
      <c r="BF54" s="1293"/>
      <c r="BG54" s="1293"/>
      <c r="BH54" s="1293"/>
      <c r="BI54" s="1293"/>
      <c r="BJ54" s="1293"/>
      <c r="BK54" s="1293"/>
      <c r="BL54" s="1293"/>
      <c r="BM54" s="1293"/>
      <c r="BN54" s="1293"/>
      <c r="BO54" s="1293"/>
      <c r="BP54" s="1291"/>
      <c r="BQ54" s="1291"/>
      <c r="BR54" s="1291"/>
      <c r="BS54" s="1291"/>
      <c r="BT54" s="1291"/>
      <c r="BU54" s="1291"/>
      <c r="BV54" s="1291"/>
      <c r="BW54" s="1291"/>
      <c r="BX54" s="1291"/>
      <c r="BY54" s="1291"/>
      <c r="BZ54" s="1291"/>
      <c r="CA54" s="1291"/>
      <c r="CB54" s="1291"/>
      <c r="CC54" s="1291"/>
      <c r="CD54" s="1291"/>
      <c r="CE54" s="1291"/>
      <c r="CF54" s="1291"/>
      <c r="CG54" s="1291"/>
      <c r="CH54" s="1291"/>
      <c r="CI54" s="1291"/>
      <c r="CJ54" s="1291"/>
      <c r="CK54" s="1291"/>
      <c r="CL54" s="1291"/>
      <c r="CM54" s="1291"/>
      <c r="CN54" s="1291"/>
      <c r="CO54" s="1291"/>
      <c r="CP54" s="1291"/>
      <c r="CQ54" s="1291"/>
      <c r="CR54" s="1291"/>
      <c r="CS54" s="1291"/>
      <c r="CT54" s="1291"/>
      <c r="CU54" s="1291"/>
      <c r="CV54" s="1291"/>
      <c r="CW54" s="1291"/>
      <c r="CX54" s="1291"/>
      <c r="CY54" s="1291"/>
      <c r="CZ54" s="1291"/>
      <c r="DA54" s="1291"/>
      <c r="DB54" s="1291"/>
      <c r="DC54" s="1291"/>
    </row>
    <row r="55" spans="1:109" x14ac:dyDescent="0.15">
      <c r="A55" s="382"/>
      <c r="B55" s="374"/>
      <c r="G55" s="1286"/>
      <c r="H55" s="1286"/>
      <c r="I55" s="1286"/>
      <c r="J55" s="1286"/>
      <c r="K55" s="1292"/>
      <c r="L55" s="1292"/>
      <c r="M55" s="1292"/>
      <c r="N55" s="1292"/>
      <c r="AN55" s="1290" t="s">
        <v>649</v>
      </c>
      <c r="AO55" s="1290"/>
      <c r="AP55" s="1290"/>
      <c r="AQ55" s="1290"/>
      <c r="AR55" s="1290"/>
      <c r="AS55" s="1290"/>
      <c r="AT55" s="1290"/>
      <c r="AU55" s="1290"/>
      <c r="AV55" s="1290"/>
      <c r="AW55" s="1290"/>
      <c r="AX55" s="1290"/>
      <c r="AY55" s="1290"/>
      <c r="AZ55" s="1290"/>
      <c r="BA55" s="1290"/>
      <c r="BB55" s="1293" t="s">
        <v>647</v>
      </c>
      <c r="BC55" s="1293"/>
      <c r="BD55" s="1293"/>
      <c r="BE55" s="1293"/>
      <c r="BF55" s="1293"/>
      <c r="BG55" s="1293"/>
      <c r="BH55" s="1293"/>
      <c r="BI55" s="1293"/>
      <c r="BJ55" s="1293"/>
      <c r="BK55" s="1293"/>
      <c r="BL55" s="1293"/>
      <c r="BM55" s="1293"/>
      <c r="BN55" s="1293"/>
      <c r="BO55" s="1293"/>
      <c r="BP55" s="1294"/>
      <c r="BQ55" s="1291"/>
      <c r="BR55" s="1291"/>
      <c r="BS55" s="1291"/>
      <c r="BT55" s="1291"/>
      <c r="BU55" s="1291"/>
      <c r="BV55" s="1291"/>
      <c r="BW55" s="1291"/>
      <c r="BX55" s="1294"/>
      <c r="BY55" s="1291"/>
      <c r="BZ55" s="1291"/>
      <c r="CA55" s="1291"/>
      <c r="CB55" s="1291"/>
      <c r="CC55" s="1291"/>
      <c r="CD55" s="1291"/>
      <c r="CE55" s="1291"/>
      <c r="CF55" s="1294"/>
      <c r="CG55" s="1291"/>
      <c r="CH55" s="1291"/>
      <c r="CI55" s="1291"/>
      <c r="CJ55" s="1291"/>
      <c r="CK55" s="1291"/>
      <c r="CL55" s="1291"/>
      <c r="CM55" s="1291"/>
      <c r="CN55" s="1291">
        <v>115.7</v>
      </c>
      <c r="CO55" s="1291"/>
      <c r="CP55" s="1291"/>
      <c r="CQ55" s="1291"/>
      <c r="CR55" s="1291"/>
      <c r="CS55" s="1291"/>
      <c r="CT55" s="1291"/>
      <c r="CU55" s="1291"/>
      <c r="CV55" s="1291">
        <v>106</v>
      </c>
      <c r="CW55" s="1291"/>
      <c r="CX55" s="1291"/>
      <c r="CY55" s="1291"/>
      <c r="CZ55" s="1291"/>
      <c r="DA55" s="1291"/>
      <c r="DB55" s="1291"/>
      <c r="DC55" s="1291"/>
    </row>
    <row r="56" spans="1:109" x14ac:dyDescent="0.15">
      <c r="A56" s="382"/>
      <c r="B56" s="374"/>
      <c r="G56" s="1286"/>
      <c r="H56" s="1286"/>
      <c r="I56" s="1286"/>
      <c r="J56" s="1286"/>
      <c r="K56" s="1292"/>
      <c r="L56" s="1292"/>
      <c r="M56" s="1292"/>
      <c r="N56" s="1292"/>
      <c r="AN56" s="1290"/>
      <c r="AO56" s="1290"/>
      <c r="AP56" s="1290"/>
      <c r="AQ56" s="1290"/>
      <c r="AR56" s="1290"/>
      <c r="AS56" s="1290"/>
      <c r="AT56" s="1290"/>
      <c r="AU56" s="1290"/>
      <c r="AV56" s="1290"/>
      <c r="AW56" s="1290"/>
      <c r="AX56" s="1290"/>
      <c r="AY56" s="1290"/>
      <c r="AZ56" s="1290"/>
      <c r="BA56" s="1290"/>
      <c r="BB56" s="1293"/>
      <c r="BC56" s="1293"/>
      <c r="BD56" s="1293"/>
      <c r="BE56" s="1293"/>
      <c r="BF56" s="1293"/>
      <c r="BG56" s="1293"/>
      <c r="BH56" s="1293"/>
      <c r="BI56" s="1293"/>
      <c r="BJ56" s="1293"/>
      <c r="BK56" s="1293"/>
      <c r="BL56" s="1293"/>
      <c r="BM56" s="1293"/>
      <c r="BN56" s="1293"/>
      <c r="BO56" s="1293"/>
      <c r="BP56" s="1291"/>
      <c r="BQ56" s="1291"/>
      <c r="BR56" s="1291"/>
      <c r="BS56" s="1291"/>
      <c r="BT56" s="1291"/>
      <c r="BU56" s="1291"/>
      <c r="BV56" s="1291"/>
      <c r="BW56" s="1291"/>
      <c r="BX56" s="1291"/>
      <c r="BY56" s="1291"/>
      <c r="BZ56" s="1291"/>
      <c r="CA56" s="1291"/>
      <c r="CB56" s="1291"/>
      <c r="CC56" s="1291"/>
      <c r="CD56" s="1291"/>
      <c r="CE56" s="1291"/>
      <c r="CF56" s="1291"/>
      <c r="CG56" s="1291"/>
      <c r="CH56" s="1291"/>
      <c r="CI56" s="1291"/>
      <c r="CJ56" s="1291"/>
      <c r="CK56" s="1291"/>
      <c r="CL56" s="1291"/>
      <c r="CM56" s="1291"/>
      <c r="CN56" s="1291"/>
      <c r="CO56" s="1291"/>
      <c r="CP56" s="1291"/>
      <c r="CQ56" s="1291"/>
      <c r="CR56" s="1291"/>
      <c r="CS56" s="1291"/>
      <c r="CT56" s="1291"/>
      <c r="CU56" s="1291"/>
      <c r="CV56" s="1291"/>
      <c r="CW56" s="1291"/>
      <c r="CX56" s="1291"/>
      <c r="CY56" s="1291"/>
      <c r="CZ56" s="1291"/>
      <c r="DA56" s="1291"/>
      <c r="DB56" s="1291"/>
      <c r="DC56" s="1291"/>
    </row>
    <row r="57" spans="1:109" s="382" customFormat="1" x14ac:dyDescent="0.15">
      <c r="B57" s="386"/>
      <c r="G57" s="1286"/>
      <c r="H57" s="1286"/>
      <c r="I57" s="1296"/>
      <c r="J57" s="1296"/>
      <c r="K57" s="1292"/>
      <c r="L57" s="1292"/>
      <c r="M57" s="1292"/>
      <c r="N57" s="1292"/>
      <c r="AM57" s="367"/>
      <c r="AN57" s="1290"/>
      <c r="AO57" s="1290"/>
      <c r="AP57" s="1290"/>
      <c r="AQ57" s="1290"/>
      <c r="AR57" s="1290"/>
      <c r="AS57" s="1290"/>
      <c r="AT57" s="1290"/>
      <c r="AU57" s="1290"/>
      <c r="AV57" s="1290"/>
      <c r="AW57" s="1290"/>
      <c r="AX57" s="1290"/>
      <c r="AY57" s="1290"/>
      <c r="AZ57" s="1290"/>
      <c r="BA57" s="1290"/>
      <c r="BB57" s="1293" t="s">
        <v>648</v>
      </c>
      <c r="BC57" s="1293"/>
      <c r="BD57" s="1293"/>
      <c r="BE57" s="1293"/>
      <c r="BF57" s="1293"/>
      <c r="BG57" s="1293"/>
      <c r="BH57" s="1293"/>
      <c r="BI57" s="1293"/>
      <c r="BJ57" s="1293"/>
      <c r="BK57" s="1293"/>
      <c r="BL57" s="1293"/>
      <c r="BM57" s="1293"/>
      <c r="BN57" s="1293"/>
      <c r="BO57" s="1293"/>
      <c r="BP57" s="1294"/>
      <c r="BQ57" s="1291"/>
      <c r="BR57" s="1291"/>
      <c r="BS57" s="1291"/>
      <c r="BT57" s="1291"/>
      <c r="BU57" s="1291"/>
      <c r="BV57" s="1291"/>
      <c r="BW57" s="1291"/>
      <c r="BX57" s="1294"/>
      <c r="BY57" s="1291"/>
      <c r="BZ57" s="1291"/>
      <c r="CA57" s="1291"/>
      <c r="CB57" s="1291"/>
      <c r="CC57" s="1291"/>
      <c r="CD57" s="1291"/>
      <c r="CE57" s="1291"/>
      <c r="CF57" s="1294"/>
      <c r="CG57" s="1291"/>
      <c r="CH57" s="1291"/>
      <c r="CI57" s="1291"/>
      <c r="CJ57" s="1291"/>
      <c r="CK57" s="1291"/>
      <c r="CL57" s="1291"/>
      <c r="CM57" s="1291"/>
      <c r="CN57" s="1291">
        <v>61</v>
      </c>
      <c r="CO57" s="1291"/>
      <c r="CP57" s="1291"/>
      <c r="CQ57" s="1291"/>
      <c r="CR57" s="1291"/>
      <c r="CS57" s="1291"/>
      <c r="CT57" s="1291"/>
      <c r="CU57" s="1291"/>
      <c r="CV57" s="1291">
        <v>62</v>
      </c>
      <c r="CW57" s="1291"/>
      <c r="CX57" s="1291"/>
      <c r="CY57" s="1291"/>
      <c r="CZ57" s="1291"/>
      <c r="DA57" s="1291"/>
      <c r="DB57" s="1291"/>
      <c r="DC57" s="1291"/>
      <c r="DD57" s="387"/>
      <c r="DE57" s="386"/>
    </row>
    <row r="58" spans="1:109" s="382" customFormat="1" x14ac:dyDescent="0.15">
      <c r="A58" s="367"/>
      <c r="B58" s="386"/>
      <c r="G58" s="1286"/>
      <c r="H58" s="1286"/>
      <c r="I58" s="1296"/>
      <c r="J58" s="1296"/>
      <c r="K58" s="1292"/>
      <c r="L58" s="1292"/>
      <c r="M58" s="1292"/>
      <c r="N58" s="1292"/>
      <c r="AM58" s="367"/>
      <c r="AN58" s="1290"/>
      <c r="AO58" s="1290"/>
      <c r="AP58" s="1290"/>
      <c r="AQ58" s="1290"/>
      <c r="AR58" s="1290"/>
      <c r="AS58" s="1290"/>
      <c r="AT58" s="1290"/>
      <c r="AU58" s="1290"/>
      <c r="AV58" s="1290"/>
      <c r="AW58" s="1290"/>
      <c r="AX58" s="1290"/>
      <c r="AY58" s="1290"/>
      <c r="AZ58" s="1290"/>
      <c r="BA58" s="1290"/>
      <c r="BB58" s="1293"/>
      <c r="BC58" s="1293"/>
      <c r="BD58" s="1293"/>
      <c r="BE58" s="1293"/>
      <c r="BF58" s="1293"/>
      <c r="BG58" s="1293"/>
      <c r="BH58" s="1293"/>
      <c r="BI58" s="1293"/>
      <c r="BJ58" s="1293"/>
      <c r="BK58" s="1293"/>
      <c r="BL58" s="1293"/>
      <c r="BM58" s="1293"/>
      <c r="BN58" s="1293"/>
      <c r="BO58" s="1293"/>
      <c r="BP58" s="1291"/>
      <c r="BQ58" s="1291"/>
      <c r="BR58" s="1291"/>
      <c r="BS58" s="1291"/>
      <c r="BT58" s="1291"/>
      <c r="BU58" s="1291"/>
      <c r="BV58" s="1291"/>
      <c r="BW58" s="1291"/>
      <c r="BX58" s="1291"/>
      <c r="BY58" s="1291"/>
      <c r="BZ58" s="1291"/>
      <c r="CA58" s="1291"/>
      <c r="CB58" s="1291"/>
      <c r="CC58" s="1291"/>
      <c r="CD58" s="1291"/>
      <c r="CE58" s="1291"/>
      <c r="CF58" s="1291"/>
      <c r="CG58" s="1291"/>
      <c r="CH58" s="1291"/>
      <c r="CI58" s="1291"/>
      <c r="CJ58" s="1291"/>
      <c r="CK58" s="1291"/>
      <c r="CL58" s="1291"/>
      <c r="CM58" s="1291"/>
      <c r="CN58" s="1291"/>
      <c r="CO58" s="1291"/>
      <c r="CP58" s="1291"/>
      <c r="CQ58" s="1291"/>
      <c r="CR58" s="1291"/>
      <c r="CS58" s="1291"/>
      <c r="CT58" s="1291"/>
      <c r="CU58" s="1291"/>
      <c r="CV58" s="1291"/>
      <c r="CW58" s="1291"/>
      <c r="CX58" s="1291"/>
      <c r="CY58" s="1291"/>
      <c r="CZ58" s="1291"/>
      <c r="DA58" s="1291"/>
      <c r="DB58" s="1291"/>
      <c r="DC58" s="1291"/>
      <c r="DD58" s="387"/>
      <c r="DE58" s="386"/>
    </row>
    <row r="59" spans="1:109" s="382" customFormat="1" x14ac:dyDescent="0.15">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x14ac:dyDescent="0.15">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x14ac:dyDescent="0.15">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x14ac:dyDescent="0.15">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x14ac:dyDescent="0.15">
      <c r="B63" s="393" t="s">
        <v>650</v>
      </c>
    </row>
    <row r="64" spans="1:109" x14ac:dyDescent="0.15">
      <c r="B64" s="374"/>
      <c r="G64" s="381"/>
      <c r="I64" s="394"/>
      <c r="J64" s="394"/>
      <c r="K64" s="394"/>
      <c r="L64" s="394"/>
      <c r="M64" s="394"/>
      <c r="N64" s="395"/>
      <c r="AM64" s="381"/>
      <c r="AN64" s="381" t="s">
        <v>643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x14ac:dyDescent="0.15">
      <c r="B65" s="374"/>
      <c r="AN65" s="1277" t="s">
        <v>651</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374"/>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374"/>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374"/>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374"/>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x14ac:dyDescent="0.15">
      <c r="B71" s="374"/>
      <c r="G71" s="399"/>
      <c r="I71" s="400"/>
      <c r="J71" s="397"/>
      <c r="K71" s="397"/>
      <c r="L71" s="398"/>
      <c r="M71" s="397"/>
      <c r="N71" s="398"/>
      <c r="AM71" s="399"/>
      <c r="AN71" s="367" t="s">
        <v>645</v>
      </c>
    </row>
    <row r="72" spans="2:107" x14ac:dyDescent="0.15">
      <c r="B72" s="374"/>
      <c r="G72" s="1286"/>
      <c r="H72" s="1286"/>
      <c r="I72" s="1286"/>
      <c r="J72" s="1286"/>
      <c r="K72" s="384"/>
      <c r="L72" s="384"/>
      <c r="M72" s="385"/>
      <c r="N72" s="385"/>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90" t="s">
        <v>589</v>
      </c>
      <c r="BQ72" s="1290"/>
      <c r="BR72" s="1290"/>
      <c r="BS72" s="1290"/>
      <c r="BT72" s="1290"/>
      <c r="BU72" s="1290"/>
      <c r="BV72" s="1290"/>
      <c r="BW72" s="1290"/>
      <c r="BX72" s="1290" t="s">
        <v>590</v>
      </c>
      <c r="BY72" s="1290"/>
      <c r="BZ72" s="1290"/>
      <c r="CA72" s="1290"/>
      <c r="CB72" s="1290"/>
      <c r="CC72" s="1290"/>
      <c r="CD72" s="1290"/>
      <c r="CE72" s="1290"/>
      <c r="CF72" s="1290" t="s">
        <v>591</v>
      </c>
      <c r="CG72" s="1290"/>
      <c r="CH72" s="1290"/>
      <c r="CI72" s="1290"/>
      <c r="CJ72" s="1290"/>
      <c r="CK72" s="1290"/>
      <c r="CL72" s="1290"/>
      <c r="CM72" s="1290"/>
      <c r="CN72" s="1290" t="s">
        <v>592</v>
      </c>
      <c r="CO72" s="1290"/>
      <c r="CP72" s="1290"/>
      <c r="CQ72" s="1290"/>
      <c r="CR72" s="1290"/>
      <c r="CS72" s="1290"/>
      <c r="CT72" s="1290"/>
      <c r="CU72" s="1290"/>
      <c r="CV72" s="1290" t="s">
        <v>593</v>
      </c>
      <c r="CW72" s="1290"/>
      <c r="CX72" s="1290"/>
      <c r="CY72" s="1290"/>
      <c r="CZ72" s="1290"/>
      <c r="DA72" s="1290"/>
      <c r="DB72" s="1290"/>
      <c r="DC72" s="1290"/>
    </row>
    <row r="73" spans="2:107" x14ac:dyDescent="0.15">
      <c r="B73" s="374"/>
      <c r="G73" s="1297"/>
      <c r="H73" s="1297"/>
      <c r="I73" s="1297"/>
      <c r="J73" s="1297"/>
      <c r="K73" s="1298"/>
      <c r="L73" s="1298"/>
      <c r="M73" s="1298"/>
      <c r="N73" s="1298"/>
      <c r="AM73" s="383"/>
      <c r="AN73" s="1293" t="s">
        <v>646</v>
      </c>
      <c r="AO73" s="1293"/>
      <c r="AP73" s="1293"/>
      <c r="AQ73" s="1293"/>
      <c r="AR73" s="1293"/>
      <c r="AS73" s="1293"/>
      <c r="AT73" s="1293"/>
      <c r="AU73" s="1293"/>
      <c r="AV73" s="1293"/>
      <c r="AW73" s="1293"/>
      <c r="AX73" s="1293"/>
      <c r="AY73" s="1293"/>
      <c r="AZ73" s="1293"/>
      <c r="BA73" s="1293"/>
      <c r="BB73" s="1293" t="s">
        <v>647</v>
      </c>
      <c r="BC73" s="1293"/>
      <c r="BD73" s="1293"/>
      <c r="BE73" s="1293"/>
      <c r="BF73" s="1293"/>
      <c r="BG73" s="1293"/>
      <c r="BH73" s="1293"/>
      <c r="BI73" s="1293"/>
      <c r="BJ73" s="1293"/>
      <c r="BK73" s="1293"/>
      <c r="BL73" s="1293"/>
      <c r="BM73" s="1293"/>
      <c r="BN73" s="1293"/>
      <c r="BO73" s="1293"/>
      <c r="BP73" s="1291">
        <v>169.3</v>
      </c>
      <c r="BQ73" s="1291"/>
      <c r="BR73" s="1291"/>
      <c r="BS73" s="1291"/>
      <c r="BT73" s="1291"/>
      <c r="BU73" s="1291"/>
      <c r="BV73" s="1291"/>
      <c r="BW73" s="1291"/>
      <c r="BX73" s="1291">
        <v>174.3</v>
      </c>
      <c r="BY73" s="1291"/>
      <c r="BZ73" s="1291"/>
      <c r="CA73" s="1291"/>
      <c r="CB73" s="1291"/>
      <c r="CC73" s="1291"/>
      <c r="CD73" s="1291"/>
      <c r="CE73" s="1291"/>
      <c r="CF73" s="1291">
        <v>188.3</v>
      </c>
      <c r="CG73" s="1291"/>
      <c r="CH73" s="1291"/>
      <c r="CI73" s="1291"/>
      <c r="CJ73" s="1291"/>
      <c r="CK73" s="1291"/>
      <c r="CL73" s="1291"/>
      <c r="CM73" s="1291"/>
      <c r="CN73" s="1291">
        <v>187.9</v>
      </c>
      <c r="CO73" s="1291"/>
      <c r="CP73" s="1291"/>
      <c r="CQ73" s="1291"/>
      <c r="CR73" s="1291"/>
      <c r="CS73" s="1291"/>
      <c r="CT73" s="1291"/>
      <c r="CU73" s="1291"/>
      <c r="CV73" s="1291">
        <v>175.6</v>
      </c>
      <c r="CW73" s="1291"/>
      <c r="CX73" s="1291"/>
      <c r="CY73" s="1291"/>
      <c r="CZ73" s="1291"/>
      <c r="DA73" s="1291"/>
      <c r="DB73" s="1291"/>
      <c r="DC73" s="1291"/>
    </row>
    <row r="74" spans="2:107" x14ac:dyDescent="0.15">
      <c r="B74" s="374"/>
      <c r="G74" s="1297"/>
      <c r="H74" s="1297"/>
      <c r="I74" s="1297"/>
      <c r="J74" s="1297"/>
      <c r="K74" s="1298"/>
      <c r="L74" s="1298"/>
      <c r="M74" s="1298"/>
      <c r="N74" s="1298"/>
      <c r="AM74" s="383"/>
      <c r="AN74" s="1293"/>
      <c r="AO74" s="1293"/>
      <c r="AP74" s="1293"/>
      <c r="AQ74" s="1293"/>
      <c r="AR74" s="1293"/>
      <c r="AS74" s="1293"/>
      <c r="AT74" s="1293"/>
      <c r="AU74" s="1293"/>
      <c r="AV74" s="1293"/>
      <c r="AW74" s="1293"/>
      <c r="AX74" s="1293"/>
      <c r="AY74" s="1293"/>
      <c r="AZ74" s="1293"/>
      <c r="BA74" s="1293"/>
      <c r="BB74" s="1293"/>
      <c r="BC74" s="1293"/>
      <c r="BD74" s="1293"/>
      <c r="BE74" s="1293"/>
      <c r="BF74" s="1293"/>
      <c r="BG74" s="1293"/>
      <c r="BH74" s="1293"/>
      <c r="BI74" s="1293"/>
      <c r="BJ74" s="1293"/>
      <c r="BK74" s="1293"/>
      <c r="BL74" s="1293"/>
      <c r="BM74" s="1293"/>
      <c r="BN74" s="1293"/>
      <c r="BO74" s="1293"/>
      <c r="BP74" s="1291"/>
      <c r="BQ74" s="1291"/>
      <c r="BR74" s="1291"/>
      <c r="BS74" s="1291"/>
      <c r="BT74" s="1291"/>
      <c r="BU74" s="1291"/>
      <c r="BV74" s="1291"/>
      <c r="BW74" s="1291"/>
      <c r="BX74" s="1291"/>
      <c r="BY74" s="1291"/>
      <c r="BZ74" s="1291"/>
      <c r="CA74" s="1291"/>
      <c r="CB74" s="1291"/>
      <c r="CC74" s="1291"/>
      <c r="CD74" s="1291"/>
      <c r="CE74" s="1291"/>
      <c r="CF74" s="1291"/>
      <c r="CG74" s="1291"/>
      <c r="CH74" s="1291"/>
      <c r="CI74" s="1291"/>
      <c r="CJ74" s="1291"/>
      <c r="CK74" s="1291"/>
      <c r="CL74" s="1291"/>
      <c r="CM74" s="1291"/>
      <c r="CN74" s="1291"/>
      <c r="CO74" s="1291"/>
      <c r="CP74" s="1291"/>
      <c r="CQ74" s="1291"/>
      <c r="CR74" s="1291"/>
      <c r="CS74" s="1291"/>
      <c r="CT74" s="1291"/>
      <c r="CU74" s="1291"/>
      <c r="CV74" s="1291"/>
      <c r="CW74" s="1291"/>
      <c r="CX74" s="1291"/>
      <c r="CY74" s="1291"/>
      <c r="CZ74" s="1291"/>
      <c r="DA74" s="1291"/>
      <c r="DB74" s="1291"/>
      <c r="DC74" s="1291"/>
    </row>
    <row r="75" spans="2:107" x14ac:dyDescent="0.15">
      <c r="B75" s="374"/>
      <c r="G75" s="1297"/>
      <c r="H75" s="1297"/>
      <c r="I75" s="1286"/>
      <c r="J75" s="1286"/>
      <c r="K75" s="1292"/>
      <c r="L75" s="1292"/>
      <c r="M75" s="1292"/>
      <c r="N75" s="1292"/>
      <c r="AM75" s="383"/>
      <c r="AN75" s="1293"/>
      <c r="AO75" s="1293"/>
      <c r="AP75" s="1293"/>
      <c r="AQ75" s="1293"/>
      <c r="AR75" s="1293"/>
      <c r="AS75" s="1293"/>
      <c r="AT75" s="1293"/>
      <c r="AU75" s="1293"/>
      <c r="AV75" s="1293"/>
      <c r="AW75" s="1293"/>
      <c r="AX75" s="1293"/>
      <c r="AY75" s="1293"/>
      <c r="AZ75" s="1293"/>
      <c r="BA75" s="1293"/>
      <c r="BB75" s="1293" t="s">
        <v>652</v>
      </c>
      <c r="BC75" s="1293"/>
      <c r="BD75" s="1293"/>
      <c r="BE75" s="1293"/>
      <c r="BF75" s="1293"/>
      <c r="BG75" s="1293"/>
      <c r="BH75" s="1293"/>
      <c r="BI75" s="1293"/>
      <c r="BJ75" s="1293"/>
      <c r="BK75" s="1293"/>
      <c r="BL75" s="1293"/>
      <c r="BM75" s="1293"/>
      <c r="BN75" s="1293"/>
      <c r="BO75" s="1293"/>
      <c r="BP75" s="1291">
        <v>10.5</v>
      </c>
      <c r="BQ75" s="1291"/>
      <c r="BR75" s="1291"/>
      <c r="BS75" s="1291"/>
      <c r="BT75" s="1291"/>
      <c r="BU75" s="1291"/>
      <c r="BV75" s="1291"/>
      <c r="BW75" s="1291"/>
      <c r="BX75" s="1291">
        <v>11.8</v>
      </c>
      <c r="BY75" s="1291"/>
      <c r="BZ75" s="1291"/>
      <c r="CA75" s="1291"/>
      <c r="CB75" s="1291"/>
      <c r="CC75" s="1291"/>
      <c r="CD75" s="1291"/>
      <c r="CE75" s="1291"/>
      <c r="CF75" s="1291">
        <v>12.6</v>
      </c>
      <c r="CG75" s="1291"/>
      <c r="CH75" s="1291"/>
      <c r="CI75" s="1291"/>
      <c r="CJ75" s="1291"/>
      <c r="CK75" s="1291"/>
      <c r="CL75" s="1291"/>
      <c r="CM75" s="1291"/>
      <c r="CN75" s="1291">
        <v>13.7</v>
      </c>
      <c r="CO75" s="1291"/>
      <c r="CP75" s="1291"/>
      <c r="CQ75" s="1291"/>
      <c r="CR75" s="1291"/>
      <c r="CS75" s="1291"/>
      <c r="CT75" s="1291"/>
      <c r="CU75" s="1291"/>
      <c r="CV75" s="1291">
        <v>12.2</v>
      </c>
      <c r="CW75" s="1291"/>
      <c r="CX75" s="1291"/>
      <c r="CY75" s="1291"/>
      <c r="CZ75" s="1291"/>
      <c r="DA75" s="1291"/>
      <c r="DB75" s="1291"/>
      <c r="DC75" s="1291"/>
    </row>
    <row r="76" spans="2:107" x14ac:dyDescent="0.15">
      <c r="B76" s="374"/>
      <c r="G76" s="1297"/>
      <c r="H76" s="1297"/>
      <c r="I76" s="1286"/>
      <c r="J76" s="1286"/>
      <c r="K76" s="1292"/>
      <c r="L76" s="1292"/>
      <c r="M76" s="1292"/>
      <c r="N76" s="1292"/>
      <c r="AM76" s="383"/>
      <c r="AN76" s="1293"/>
      <c r="AO76" s="1293"/>
      <c r="AP76" s="1293"/>
      <c r="AQ76" s="1293"/>
      <c r="AR76" s="1293"/>
      <c r="AS76" s="1293"/>
      <c r="AT76" s="1293"/>
      <c r="AU76" s="1293"/>
      <c r="AV76" s="1293"/>
      <c r="AW76" s="1293"/>
      <c r="AX76" s="1293"/>
      <c r="AY76" s="1293"/>
      <c r="AZ76" s="1293"/>
      <c r="BA76" s="1293"/>
      <c r="BB76" s="1293"/>
      <c r="BC76" s="1293"/>
      <c r="BD76" s="1293"/>
      <c r="BE76" s="1293"/>
      <c r="BF76" s="1293"/>
      <c r="BG76" s="1293"/>
      <c r="BH76" s="1293"/>
      <c r="BI76" s="1293"/>
      <c r="BJ76" s="1293"/>
      <c r="BK76" s="1293"/>
      <c r="BL76" s="1293"/>
      <c r="BM76" s="1293"/>
      <c r="BN76" s="1293"/>
      <c r="BO76" s="1293"/>
      <c r="BP76" s="1291"/>
      <c r="BQ76" s="1291"/>
      <c r="BR76" s="1291"/>
      <c r="BS76" s="1291"/>
      <c r="BT76" s="1291"/>
      <c r="BU76" s="1291"/>
      <c r="BV76" s="1291"/>
      <c r="BW76" s="1291"/>
      <c r="BX76" s="1291"/>
      <c r="BY76" s="1291"/>
      <c r="BZ76" s="1291"/>
      <c r="CA76" s="1291"/>
      <c r="CB76" s="1291"/>
      <c r="CC76" s="1291"/>
      <c r="CD76" s="1291"/>
      <c r="CE76" s="1291"/>
      <c r="CF76" s="1291"/>
      <c r="CG76" s="1291"/>
      <c r="CH76" s="1291"/>
      <c r="CI76" s="1291"/>
      <c r="CJ76" s="1291"/>
      <c r="CK76" s="1291"/>
      <c r="CL76" s="1291"/>
      <c r="CM76" s="1291"/>
      <c r="CN76" s="1291"/>
      <c r="CO76" s="1291"/>
      <c r="CP76" s="1291"/>
      <c r="CQ76" s="1291"/>
      <c r="CR76" s="1291"/>
      <c r="CS76" s="1291"/>
      <c r="CT76" s="1291"/>
      <c r="CU76" s="1291"/>
      <c r="CV76" s="1291"/>
      <c r="CW76" s="1291"/>
      <c r="CX76" s="1291"/>
      <c r="CY76" s="1291"/>
      <c r="CZ76" s="1291"/>
      <c r="DA76" s="1291"/>
      <c r="DB76" s="1291"/>
      <c r="DC76" s="1291"/>
    </row>
    <row r="77" spans="2:107" x14ac:dyDescent="0.15">
      <c r="B77" s="374"/>
      <c r="G77" s="1286"/>
      <c r="H77" s="1286"/>
      <c r="I77" s="1286"/>
      <c r="J77" s="1286"/>
      <c r="K77" s="1298"/>
      <c r="L77" s="1298"/>
      <c r="M77" s="1298"/>
      <c r="N77" s="1298"/>
      <c r="AN77" s="1290" t="s">
        <v>649</v>
      </c>
      <c r="AO77" s="1290"/>
      <c r="AP77" s="1290"/>
      <c r="AQ77" s="1290"/>
      <c r="AR77" s="1290"/>
      <c r="AS77" s="1290"/>
      <c r="AT77" s="1290"/>
      <c r="AU77" s="1290"/>
      <c r="AV77" s="1290"/>
      <c r="AW77" s="1290"/>
      <c r="AX77" s="1290"/>
      <c r="AY77" s="1290"/>
      <c r="AZ77" s="1290"/>
      <c r="BA77" s="1290"/>
      <c r="BB77" s="1293" t="s">
        <v>647</v>
      </c>
      <c r="BC77" s="1293"/>
      <c r="BD77" s="1293"/>
      <c r="BE77" s="1293"/>
      <c r="BF77" s="1293"/>
      <c r="BG77" s="1293"/>
      <c r="BH77" s="1293"/>
      <c r="BI77" s="1293"/>
      <c r="BJ77" s="1293"/>
      <c r="BK77" s="1293"/>
      <c r="BL77" s="1293"/>
      <c r="BM77" s="1293"/>
      <c r="BN77" s="1293"/>
      <c r="BO77" s="1293"/>
      <c r="BP77" s="1291">
        <v>139</v>
      </c>
      <c r="BQ77" s="1291"/>
      <c r="BR77" s="1291"/>
      <c r="BS77" s="1291"/>
      <c r="BT77" s="1291"/>
      <c r="BU77" s="1291"/>
      <c r="BV77" s="1291"/>
      <c r="BW77" s="1291"/>
      <c r="BX77" s="1291">
        <v>132.4</v>
      </c>
      <c r="BY77" s="1291"/>
      <c r="BZ77" s="1291"/>
      <c r="CA77" s="1291"/>
      <c r="CB77" s="1291"/>
      <c r="CC77" s="1291"/>
      <c r="CD77" s="1291"/>
      <c r="CE77" s="1291"/>
      <c r="CF77" s="1291">
        <v>124.2</v>
      </c>
      <c r="CG77" s="1291"/>
      <c r="CH77" s="1291"/>
      <c r="CI77" s="1291"/>
      <c r="CJ77" s="1291"/>
      <c r="CK77" s="1291"/>
      <c r="CL77" s="1291"/>
      <c r="CM77" s="1291"/>
      <c r="CN77" s="1291">
        <v>115.7</v>
      </c>
      <c r="CO77" s="1291"/>
      <c r="CP77" s="1291"/>
      <c r="CQ77" s="1291"/>
      <c r="CR77" s="1291"/>
      <c r="CS77" s="1291"/>
      <c r="CT77" s="1291"/>
      <c r="CU77" s="1291"/>
      <c r="CV77" s="1291">
        <v>106</v>
      </c>
      <c r="CW77" s="1291"/>
      <c r="CX77" s="1291"/>
      <c r="CY77" s="1291"/>
      <c r="CZ77" s="1291"/>
      <c r="DA77" s="1291"/>
      <c r="DB77" s="1291"/>
      <c r="DC77" s="1291"/>
    </row>
    <row r="78" spans="2:107" x14ac:dyDescent="0.15">
      <c r="B78" s="374"/>
      <c r="G78" s="1286"/>
      <c r="H78" s="1286"/>
      <c r="I78" s="1286"/>
      <c r="J78" s="1286"/>
      <c r="K78" s="1298"/>
      <c r="L78" s="1298"/>
      <c r="M78" s="1298"/>
      <c r="N78" s="1298"/>
      <c r="AN78" s="1290"/>
      <c r="AO78" s="1290"/>
      <c r="AP78" s="1290"/>
      <c r="AQ78" s="1290"/>
      <c r="AR78" s="1290"/>
      <c r="AS78" s="1290"/>
      <c r="AT78" s="1290"/>
      <c r="AU78" s="1290"/>
      <c r="AV78" s="1290"/>
      <c r="AW78" s="1290"/>
      <c r="AX78" s="1290"/>
      <c r="AY78" s="1290"/>
      <c r="AZ78" s="1290"/>
      <c r="BA78" s="1290"/>
      <c r="BB78" s="1293"/>
      <c r="BC78" s="1293"/>
      <c r="BD78" s="1293"/>
      <c r="BE78" s="1293"/>
      <c r="BF78" s="1293"/>
      <c r="BG78" s="1293"/>
      <c r="BH78" s="1293"/>
      <c r="BI78" s="1293"/>
      <c r="BJ78" s="1293"/>
      <c r="BK78" s="1293"/>
      <c r="BL78" s="1293"/>
      <c r="BM78" s="1293"/>
      <c r="BN78" s="1293"/>
      <c r="BO78" s="1293"/>
      <c r="BP78" s="1291"/>
      <c r="BQ78" s="1291"/>
      <c r="BR78" s="1291"/>
      <c r="BS78" s="1291"/>
      <c r="BT78" s="1291"/>
      <c r="BU78" s="1291"/>
      <c r="BV78" s="1291"/>
      <c r="BW78" s="1291"/>
      <c r="BX78" s="1291"/>
      <c r="BY78" s="1291"/>
      <c r="BZ78" s="1291"/>
      <c r="CA78" s="1291"/>
      <c r="CB78" s="1291"/>
      <c r="CC78" s="1291"/>
      <c r="CD78" s="1291"/>
      <c r="CE78" s="1291"/>
      <c r="CF78" s="1291"/>
      <c r="CG78" s="1291"/>
      <c r="CH78" s="1291"/>
      <c r="CI78" s="1291"/>
      <c r="CJ78" s="1291"/>
      <c r="CK78" s="1291"/>
      <c r="CL78" s="1291"/>
      <c r="CM78" s="1291"/>
      <c r="CN78" s="1291"/>
      <c r="CO78" s="1291"/>
      <c r="CP78" s="1291"/>
      <c r="CQ78" s="1291"/>
      <c r="CR78" s="1291"/>
      <c r="CS78" s="1291"/>
      <c r="CT78" s="1291"/>
      <c r="CU78" s="1291"/>
      <c r="CV78" s="1291"/>
      <c r="CW78" s="1291"/>
      <c r="CX78" s="1291"/>
      <c r="CY78" s="1291"/>
      <c r="CZ78" s="1291"/>
      <c r="DA78" s="1291"/>
      <c r="DB78" s="1291"/>
      <c r="DC78" s="1291"/>
    </row>
    <row r="79" spans="2:107" x14ac:dyDescent="0.15">
      <c r="B79" s="374"/>
      <c r="G79" s="1286"/>
      <c r="H79" s="1286"/>
      <c r="I79" s="1296"/>
      <c r="J79" s="1296"/>
      <c r="K79" s="1299"/>
      <c r="L79" s="1299"/>
      <c r="M79" s="1299"/>
      <c r="N79" s="1299"/>
      <c r="AN79" s="1290"/>
      <c r="AO79" s="1290"/>
      <c r="AP79" s="1290"/>
      <c r="AQ79" s="1290"/>
      <c r="AR79" s="1290"/>
      <c r="AS79" s="1290"/>
      <c r="AT79" s="1290"/>
      <c r="AU79" s="1290"/>
      <c r="AV79" s="1290"/>
      <c r="AW79" s="1290"/>
      <c r="AX79" s="1290"/>
      <c r="AY79" s="1290"/>
      <c r="AZ79" s="1290"/>
      <c r="BA79" s="1290"/>
      <c r="BB79" s="1293" t="s">
        <v>652</v>
      </c>
      <c r="BC79" s="1293"/>
      <c r="BD79" s="1293"/>
      <c r="BE79" s="1293"/>
      <c r="BF79" s="1293"/>
      <c r="BG79" s="1293"/>
      <c r="BH79" s="1293"/>
      <c r="BI79" s="1293"/>
      <c r="BJ79" s="1293"/>
      <c r="BK79" s="1293"/>
      <c r="BL79" s="1293"/>
      <c r="BM79" s="1293"/>
      <c r="BN79" s="1293"/>
      <c r="BO79" s="1293"/>
      <c r="BP79" s="1291">
        <v>11.2</v>
      </c>
      <c r="BQ79" s="1291"/>
      <c r="BR79" s="1291"/>
      <c r="BS79" s="1291"/>
      <c r="BT79" s="1291"/>
      <c r="BU79" s="1291"/>
      <c r="BV79" s="1291"/>
      <c r="BW79" s="1291"/>
      <c r="BX79" s="1291">
        <v>11.2</v>
      </c>
      <c r="BY79" s="1291"/>
      <c r="BZ79" s="1291"/>
      <c r="CA79" s="1291"/>
      <c r="CB79" s="1291"/>
      <c r="CC79" s="1291"/>
      <c r="CD79" s="1291"/>
      <c r="CE79" s="1291"/>
      <c r="CF79" s="1291">
        <v>10.9</v>
      </c>
      <c r="CG79" s="1291"/>
      <c r="CH79" s="1291"/>
      <c r="CI79" s="1291"/>
      <c r="CJ79" s="1291"/>
      <c r="CK79" s="1291"/>
      <c r="CL79" s="1291"/>
      <c r="CM79" s="1291"/>
      <c r="CN79" s="1291">
        <v>10.3</v>
      </c>
      <c r="CO79" s="1291"/>
      <c r="CP79" s="1291"/>
      <c r="CQ79" s="1291"/>
      <c r="CR79" s="1291"/>
      <c r="CS79" s="1291"/>
      <c r="CT79" s="1291"/>
      <c r="CU79" s="1291"/>
      <c r="CV79" s="1291">
        <v>9</v>
      </c>
      <c r="CW79" s="1291"/>
      <c r="CX79" s="1291"/>
      <c r="CY79" s="1291"/>
      <c r="CZ79" s="1291"/>
      <c r="DA79" s="1291"/>
      <c r="DB79" s="1291"/>
      <c r="DC79" s="1291"/>
    </row>
    <row r="80" spans="2:107" x14ac:dyDescent="0.15">
      <c r="B80" s="374"/>
      <c r="G80" s="1286"/>
      <c r="H80" s="1286"/>
      <c r="I80" s="1296"/>
      <c r="J80" s="1296"/>
      <c r="K80" s="1299"/>
      <c r="L80" s="1299"/>
      <c r="M80" s="1299"/>
      <c r="N80" s="1299"/>
      <c r="AN80" s="1290"/>
      <c r="AO80" s="1290"/>
      <c r="AP80" s="1290"/>
      <c r="AQ80" s="1290"/>
      <c r="AR80" s="1290"/>
      <c r="AS80" s="1290"/>
      <c r="AT80" s="1290"/>
      <c r="AU80" s="1290"/>
      <c r="AV80" s="1290"/>
      <c r="AW80" s="1290"/>
      <c r="AX80" s="1290"/>
      <c r="AY80" s="1290"/>
      <c r="AZ80" s="1290"/>
      <c r="BA80" s="1290"/>
      <c r="BB80" s="1293"/>
      <c r="BC80" s="1293"/>
      <c r="BD80" s="1293"/>
      <c r="BE80" s="1293"/>
      <c r="BF80" s="1293"/>
      <c r="BG80" s="1293"/>
      <c r="BH80" s="1293"/>
      <c r="BI80" s="1293"/>
      <c r="BJ80" s="1293"/>
      <c r="BK80" s="1293"/>
      <c r="BL80" s="1293"/>
      <c r="BM80" s="1293"/>
      <c r="BN80" s="1293"/>
      <c r="BO80" s="1293"/>
      <c r="BP80" s="1291"/>
      <c r="BQ80" s="1291"/>
      <c r="BR80" s="1291"/>
      <c r="BS80" s="1291"/>
      <c r="BT80" s="1291"/>
      <c r="BU80" s="1291"/>
      <c r="BV80" s="1291"/>
      <c r="BW80" s="1291"/>
      <c r="BX80" s="1291"/>
      <c r="BY80" s="1291"/>
      <c r="BZ80" s="1291"/>
      <c r="CA80" s="1291"/>
      <c r="CB80" s="1291"/>
      <c r="CC80" s="1291"/>
      <c r="CD80" s="1291"/>
      <c r="CE80" s="1291"/>
      <c r="CF80" s="1291"/>
      <c r="CG80" s="1291"/>
      <c r="CH80" s="1291"/>
      <c r="CI80" s="1291"/>
      <c r="CJ80" s="1291"/>
      <c r="CK80" s="1291"/>
      <c r="CL80" s="1291"/>
      <c r="CM80" s="1291"/>
      <c r="CN80" s="1291"/>
      <c r="CO80" s="1291"/>
      <c r="CP80" s="1291"/>
      <c r="CQ80" s="1291"/>
      <c r="CR80" s="1291"/>
      <c r="CS80" s="1291"/>
      <c r="CT80" s="1291"/>
      <c r="CU80" s="1291"/>
      <c r="CV80" s="1291"/>
      <c r="CW80" s="1291"/>
      <c r="CX80" s="1291"/>
      <c r="CY80" s="1291"/>
      <c r="CZ80" s="1291"/>
      <c r="DA80" s="1291"/>
      <c r="DB80" s="1291"/>
      <c r="DC80" s="1291"/>
    </row>
    <row r="81" spans="2:109" x14ac:dyDescent="0.15">
      <c r="B81" s="374"/>
    </row>
    <row r="82" spans="2:109" ht="17.25" x14ac:dyDescent="0.1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x14ac:dyDescent="0.15">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x14ac:dyDescent="0.15">
      <c r="DD84" s="367"/>
      <c r="DE84" s="367"/>
    </row>
    <row r="85" spans="2:109" x14ac:dyDescent="0.15">
      <c r="DD85" s="367"/>
      <c r="DE85" s="367"/>
    </row>
    <row r="86" spans="2:109" hidden="1" x14ac:dyDescent="0.15">
      <c r="DD86" s="367"/>
      <c r="DE86" s="367"/>
    </row>
    <row r="87" spans="2:109" hidden="1" x14ac:dyDescent="0.15">
      <c r="K87" s="402"/>
      <c r="AQ87" s="402"/>
      <c r="BC87" s="402"/>
      <c r="BO87" s="402"/>
      <c r="CA87" s="402"/>
      <c r="CM87" s="402"/>
      <c r="CY87" s="402"/>
      <c r="DD87" s="367"/>
      <c r="DE87" s="367"/>
    </row>
    <row r="88" spans="2:109" hidden="1" x14ac:dyDescent="0.15">
      <c r="DD88" s="367"/>
      <c r="DE88" s="367"/>
    </row>
    <row r="89" spans="2:109" hidden="1" x14ac:dyDescent="0.15">
      <c r="DD89" s="367"/>
      <c r="DE89" s="367"/>
    </row>
    <row r="90" spans="2:109" hidden="1" x14ac:dyDescent="0.15">
      <c r="DD90" s="367"/>
      <c r="DE90" s="367"/>
    </row>
    <row r="91" spans="2:109" hidden="1" x14ac:dyDescent="0.15">
      <c r="DD91" s="367"/>
      <c r="DE91" s="367"/>
    </row>
    <row r="92" spans="2:109" ht="13.5" hidden="1" customHeight="1" x14ac:dyDescent="0.15">
      <c r="DD92" s="367"/>
      <c r="DE92" s="367"/>
    </row>
    <row r="93" spans="2:109" ht="13.5" hidden="1" customHeight="1" x14ac:dyDescent="0.15">
      <c r="DD93" s="367"/>
      <c r="DE93" s="367"/>
    </row>
    <row r="94" spans="2:109" ht="13.5" hidden="1" customHeight="1" x14ac:dyDescent="0.15">
      <c r="DD94" s="367"/>
      <c r="DE94" s="367"/>
    </row>
    <row r="95" spans="2:109" ht="13.5" hidden="1" customHeight="1" x14ac:dyDescent="0.15">
      <c r="DD95" s="367"/>
      <c r="DE95" s="367"/>
    </row>
    <row r="96" spans="2:109" ht="13.5" hidden="1" customHeight="1" x14ac:dyDescent="0.15">
      <c r="DD96" s="367"/>
      <c r="DE96" s="367"/>
    </row>
    <row r="97" spans="108:109" ht="13.5" hidden="1" customHeight="1" x14ac:dyDescent="0.15">
      <c r="DD97" s="367"/>
      <c r="DE97" s="367"/>
    </row>
    <row r="98" spans="108:109" ht="13.5" hidden="1" customHeight="1" x14ac:dyDescent="0.15">
      <c r="DD98" s="367"/>
      <c r="DE98" s="367"/>
    </row>
    <row r="99" spans="108:109" ht="13.5" hidden="1" customHeight="1" x14ac:dyDescent="0.15">
      <c r="DD99" s="367"/>
      <c r="DE99" s="367"/>
    </row>
    <row r="100" spans="108:109" ht="13.5" hidden="1" customHeight="1" x14ac:dyDescent="0.15">
      <c r="DD100" s="367"/>
      <c r="DE100" s="367"/>
    </row>
    <row r="101" spans="108:109" ht="13.5" hidden="1" customHeight="1" x14ac:dyDescent="0.15">
      <c r="DD101" s="367"/>
      <c r="DE101" s="367"/>
    </row>
    <row r="102" spans="108:109" ht="13.5" hidden="1" customHeight="1" x14ac:dyDescent="0.15">
      <c r="DD102" s="367"/>
      <c r="DE102" s="367"/>
    </row>
    <row r="103" spans="108:109" ht="13.5" hidden="1" customHeight="1" x14ac:dyDescent="0.15">
      <c r="DD103" s="367"/>
      <c r="DE103" s="367"/>
    </row>
    <row r="104" spans="108:109" ht="13.5" hidden="1" customHeight="1" x14ac:dyDescent="0.15">
      <c r="DD104" s="367"/>
      <c r="DE104" s="367"/>
    </row>
    <row r="105" spans="108:109" ht="13.5" hidden="1" customHeight="1" x14ac:dyDescent="0.15">
      <c r="DD105" s="367"/>
      <c r="DE105" s="367"/>
    </row>
    <row r="106" spans="108:109" ht="13.5" hidden="1" customHeight="1" x14ac:dyDescent="0.15">
      <c r="DD106" s="367"/>
      <c r="DE106" s="367"/>
    </row>
    <row r="107" spans="108:109" ht="13.5" hidden="1" customHeight="1" x14ac:dyDescent="0.15">
      <c r="DD107" s="367"/>
      <c r="DE107" s="367"/>
    </row>
    <row r="108" spans="108:109" ht="13.5" hidden="1" customHeight="1" x14ac:dyDescent="0.15">
      <c r="DD108" s="367"/>
      <c r="DE108" s="367"/>
    </row>
    <row r="109" spans="108:109" ht="13.5" hidden="1" customHeight="1" x14ac:dyDescent="0.15">
      <c r="DD109" s="367"/>
      <c r="DE109" s="367"/>
    </row>
    <row r="110" spans="108:109" ht="13.5" hidden="1" customHeight="1" x14ac:dyDescent="0.15">
      <c r="DD110" s="367"/>
      <c r="DE110" s="367"/>
    </row>
    <row r="111" spans="108:109" ht="13.5" hidden="1" customHeight="1" x14ac:dyDescent="0.15">
      <c r="DD111" s="367"/>
      <c r="DE111" s="367"/>
    </row>
    <row r="112" spans="108:109" ht="13.5" hidden="1" customHeight="1" x14ac:dyDescent="0.15">
      <c r="DD112" s="367"/>
      <c r="DE112" s="367"/>
    </row>
    <row r="113" spans="108:109" ht="13.5" hidden="1" customHeight="1" x14ac:dyDescent="0.15">
      <c r="DD113" s="367"/>
      <c r="DE113" s="367"/>
    </row>
    <row r="114" spans="108:109" ht="13.5" hidden="1" customHeight="1" x14ac:dyDescent="0.15">
      <c r="DD114" s="367"/>
      <c r="DE114" s="367"/>
    </row>
    <row r="115" spans="108:109" ht="13.5" hidden="1" customHeight="1" x14ac:dyDescent="0.15">
      <c r="DD115" s="367"/>
      <c r="DE115" s="367"/>
    </row>
    <row r="116" spans="108:109" ht="13.5" hidden="1" customHeight="1" x14ac:dyDescent="0.15">
      <c r="DD116" s="367"/>
      <c r="DE116" s="367"/>
    </row>
    <row r="117" spans="108:109" ht="13.5" hidden="1" customHeight="1" x14ac:dyDescent="0.15">
      <c r="DD117" s="367"/>
      <c r="DE117" s="367"/>
    </row>
    <row r="118" spans="108:109" ht="13.5" hidden="1" customHeight="1" x14ac:dyDescent="0.15">
      <c r="DD118" s="367"/>
      <c r="DE118" s="367"/>
    </row>
    <row r="119" spans="108:109" ht="13.5" hidden="1" customHeight="1" x14ac:dyDescent="0.15">
      <c r="DD119" s="367"/>
      <c r="DE119" s="367"/>
    </row>
    <row r="120" spans="108:109" ht="13.5" hidden="1" customHeight="1" x14ac:dyDescent="0.15">
      <c r="DD120" s="367"/>
      <c r="DE120" s="367"/>
    </row>
    <row r="121" spans="108:109" ht="13.5" hidden="1" customHeight="1" x14ac:dyDescent="0.15">
      <c r="DD121" s="367"/>
      <c r="DE121" s="367"/>
    </row>
    <row r="122" spans="108:109" ht="13.5" hidden="1" customHeight="1" x14ac:dyDescent="0.15">
      <c r="DD122" s="367"/>
      <c r="DE122" s="367"/>
    </row>
    <row r="123" spans="108:109" ht="13.5" hidden="1" customHeight="1" x14ac:dyDescent="0.15">
      <c r="DD123" s="367"/>
      <c r="DE123" s="367"/>
    </row>
    <row r="124" spans="108:109" ht="13.5" hidden="1" customHeight="1" x14ac:dyDescent="0.15">
      <c r="DD124" s="367"/>
      <c r="DE124" s="367"/>
    </row>
    <row r="125" spans="108:109" ht="13.5" hidden="1" customHeight="1" x14ac:dyDescent="0.15">
      <c r="DD125" s="367"/>
      <c r="DE125" s="367"/>
    </row>
    <row r="126" spans="108:109" ht="13.5" hidden="1" customHeight="1" x14ac:dyDescent="0.15">
      <c r="DD126" s="367"/>
      <c r="DE126" s="367"/>
    </row>
    <row r="127" spans="108:109" ht="13.5" hidden="1" customHeight="1" x14ac:dyDescent="0.15">
      <c r="DD127" s="367"/>
      <c r="DE127" s="367"/>
    </row>
    <row r="128" spans="108:109" ht="13.5" hidden="1" customHeight="1" x14ac:dyDescent="0.15">
      <c r="DD128" s="367"/>
      <c r="DE128" s="367"/>
    </row>
    <row r="129" spans="108:109" ht="13.5" hidden="1" customHeight="1" x14ac:dyDescent="0.15">
      <c r="DD129" s="367"/>
      <c r="DE129" s="367"/>
    </row>
    <row r="130" spans="108:109" ht="13.5" hidden="1" customHeight="1" x14ac:dyDescent="0.15">
      <c r="DD130" s="367"/>
      <c r="DE130" s="367"/>
    </row>
    <row r="131" spans="108:109" ht="13.5" hidden="1" customHeight="1" x14ac:dyDescent="0.15">
      <c r="DD131" s="367"/>
      <c r="DE131" s="367"/>
    </row>
    <row r="132" spans="108:109" ht="13.5" hidden="1" customHeight="1" x14ac:dyDescent="0.15">
      <c r="DD132" s="367"/>
      <c r="DE132" s="367"/>
    </row>
    <row r="133" spans="108:109" ht="13.5" hidden="1" customHeight="1" x14ac:dyDescent="0.15">
      <c r="DD133" s="367"/>
      <c r="DE133" s="367"/>
    </row>
    <row r="134" spans="108:109" ht="13.5" hidden="1" customHeight="1" x14ac:dyDescent="0.15">
      <c r="DD134" s="367"/>
      <c r="DE134" s="367"/>
    </row>
    <row r="135" spans="108:109" ht="13.5" hidden="1" customHeight="1" x14ac:dyDescent="0.15">
      <c r="DD135" s="367"/>
      <c r="DE135" s="367"/>
    </row>
    <row r="136" spans="108:109" ht="13.5" hidden="1" customHeight="1" x14ac:dyDescent="0.15">
      <c r="DD136" s="367"/>
      <c r="DE136" s="367"/>
    </row>
    <row r="137" spans="108:109" ht="13.5" hidden="1" customHeight="1" x14ac:dyDescent="0.15">
      <c r="DD137" s="367"/>
      <c r="DE137" s="367"/>
    </row>
    <row r="138" spans="108:109" ht="13.5" hidden="1" customHeight="1" x14ac:dyDescent="0.15">
      <c r="DD138" s="367"/>
      <c r="DE138" s="367"/>
    </row>
    <row r="139" spans="108:109" ht="13.5" hidden="1" customHeight="1" x14ac:dyDescent="0.15">
      <c r="DD139" s="367"/>
      <c r="DE139" s="367"/>
    </row>
    <row r="140" spans="108:109" ht="13.5" hidden="1" customHeight="1" x14ac:dyDescent="0.15">
      <c r="DD140" s="367"/>
      <c r="DE140" s="367"/>
    </row>
    <row r="141" spans="108:109" ht="13.5" hidden="1" customHeight="1" x14ac:dyDescent="0.15">
      <c r="DD141" s="367"/>
      <c r="DE141" s="367"/>
    </row>
    <row r="142" spans="108:109" ht="13.5" hidden="1" customHeight="1" x14ac:dyDescent="0.15">
      <c r="DD142" s="367"/>
      <c r="DE142" s="367"/>
    </row>
    <row r="143" spans="108:109" ht="13.5" hidden="1" customHeight="1" x14ac:dyDescent="0.15">
      <c r="DD143" s="367"/>
      <c r="DE143" s="367"/>
    </row>
    <row r="144" spans="108:109" ht="13.5" hidden="1" customHeight="1" x14ac:dyDescent="0.15">
      <c r="DD144" s="367"/>
      <c r="DE144" s="367"/>
    </row>
    <row r="145" spans="108:109" ht="13.5" hidden="1" customHeight="1" x14ac:dyDescent="0.15">
      <c r="DD145" s="367"/>
      <c r="DE145" s="367"/>
    </row>
    <row r="146" spans="108:109" ht="13.5" hidden="1" customHeight="1" x14ac:dyDescent="0.15">
      <c r="DD146" s="367"/>
      <c r="DE146" s="367"/>
    </row>
    <row r="147" spans="108:109" ht="13.5" hidden="1" customHeight="1" x14ac:dyDescent="0.15">
      <c r="DD147" s="367"/>
      <c r="DE147" s="367"/>
    </row>
    <row r="148" spans="108:109" ht="13.5" hidden="1" customHeight="1" x14ac:dyDescent="0.15">
      <c r="DD148" s="367"/>
      <c r="DE148" s="367"/>
    </row>
    <row r="149" spans="108:109" ht="13.5" hidden="1" customHeight="1" x14ac:dyDescent="0.15">
      <c r="DD149" s="367"/>
      <c r="DE149" s="367"/>
    </row>
    <row r="150" spans="108:109" ht="13.5" hidden="1" customHeight="1" x14ac:dyDescent="0.15">
      <c r="DD150" s="367"/>
      <c r="DE150" s="367"/>
    </row>
    <row r="151" spans="108:109" ht="13.5" hidden="1" customHeight="1" x14ac:dyDescent="0.15">
      <c r="DD151" s="367"/>
      <c r="DE151" s="367"/>
    </row>
    <row r="152" spans="108:109" ht="13.5" hidden="1" customHeight="1" x14ac:dyDescent="0.15">
      <c r="DD152" s="367"/>
      <c r="DE152" s="367"/>
    </row>
    <row r="153" spans="108:109" ht="13.5" hidden="1" customHeight="1" x14ac:dyDescent="0.15">
      <c r="DD153" s="367"/>
      <c r="DE153" s="367"/>
    </row>
    <row r="154" spans="108:109" ht="13.5" hidden="1" customHeight="1" x14ac:dyDescent="0.15">
      <c r="DD154" s="367"/>
      <c r="DE154" s="367"/>
    </row>
    <row r="155" spans="108:109" ht="13.5" hidden="1" customHeight="1" x14ac:dyDescent="0.15">
      <c r="DD155" s="367"/>
      <c r="DE155" s="367"/>
    </row>
    <row r="156" spans="108:109" ht="13.5" hidden="1" customHeight="1" x14ac:dyDescent="0.15">
      <c r="DD156" s="367"/>
      <c r="DE156" s="367"/>
    </row>
    <row r="157" spans="108:109" ht="13.5" hidden="1" customHeight="1" x14ac:dyDescent="0.15">
      <c r="DD157" s="367"/>
      <c r="DE157" s="367"/>
    </row>
    <row r="158" spans="108:109" ht="13.5" hidden="1" customHeight="1" x14ac:dyDescent="0.15">
      <c r="DD158" s="367"/>
      <c r="DE158" s="367"/>
    </row>
    <row r="159" spans="108:109" ht="13.5" hidden="1" customHeight="1" x14ac:dyDescent="0.15">
      <c r="DD159" s="367"/>
      <c r="DE159" s="367"/>
    </row>
    <row r="160" spans="108:109" ht="13.5" hidden="1" customHeight="1" x14ac:dyDescent="0.15">
      <c r="DD160" s="367"/>
      <c r="DE160" s="36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JoVIfXuQcGyKupT2gSo1cbu0vg3wOhOaEdoQRrv1noK1NfZRhQg4Eu1aXNM3FeBFHrlFEvkm4ZDdl03C5k3rQ==" saltValue="nvIF7AuTTaTeKJ5zKQWKng=="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70" workbookViewId="0">
      <selection activeCell="AX41" sqref="AX4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653</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MASdf1jo9eG1kD1RlvgOE4DpoOm00K5WC7V8plyV+Atlfr6TCP/8Oy3PNkCUXCdKa62594AH0H8DLOv+KDTylA==" saltValue="SiS3t3EUgi01I2cVX1aUwA=="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40" zoomScaleNormal="40" zoomScaleSheetLayoutView="55" workbookViewId="0">
      <selection activeCell="AX41" sqref="AX41"/>
    </sheetView>
  </sheetViews>
  <sheetFormatPr defaultColWidth="0" defaultRowHeight="13.5" customHeight="1" zeroHeight="1" x14ac:dyDescent="0.15"/>
  <cols>
    <col min="1" max="34" width="2.5" style="271" customWidth="1"/>
    <col min="35" max="122" width="2.5" style="270" customWidth="1"/>
    <col min="123" max="16384" width="2.5" style="270" hidden="1"/>
  </cols>
  <sheetData>
    <row r="1" spans="2:34"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x14ac:dyDescent="0.15">
      <c r="S2" s="270"/>
      <c r="AH2" s="270"/>
    </row>
    <row r="3" spans="2:34"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x14ac:dyDescent="0.15"/>
    <row r="5" spans="2:34" x14ac:dyDescent="0.15"/>
    <row r="6" spans="2:34" x14ac:dyDescent="0.15"/>
    <row r="7" spans="2:34" x14ac:dyDescent="0.15"/>
    <row r="8" spans="2:34" x14ac:dyDescent="0.15"/>
    <row r="9" spans="2:34" x14ac:dyDescent="0.15">
      <c r="AH9" s="27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70"/>
    </row>
    <row r="18" spans="12:34" x14ac:dyDescent="0.15"/>
    <row r="19" spans="12:34" x14ac:dyDescent="0.15"/>
    <row r="20" spans="12:34" x14ac:dyDescent="0.15">
      <c r="AH20" s="270"/>
    </row>
    <row r="21" spans="12:34" x14ac:dyDescent="0.15">
      <c r="AH21" s="270"/>
    </row>
    <row r="22" spans="12:34" x14ac:dyDescent="0.15"/>
    <row r="23" spans="12:34" x14ac:dyDescent="0.15"/>
    <row r="24" spans="12:34" x14ac:dyDescent="0.15">
      <c r="Q24" s="270"/>
    </row>
    <row r="25" spans="12:34" x14ac:dyDescent="0.15"/>
    <row r="26" spans="12:34" x14ac:dyDescent="0.15"/>
    <row r="27" spans="12:34" x14ac:dyDescent="0.15"/>
    <row r="28" spans="12:34" x14ac:dyDescent="0.15">
      <c r="O28" s="270"/>
      <c r="T28" s="270"/>
      <c r="AH28" s="270"/>
    </row>
    <row r="29" spans="12:34" x14ac:dyDescent="0.15"/>
    <row r="30" spans="12:34" x14ac:dyDescent="0.15"/>
    <row r="31" spans="12:34" x14ac:dyDescent="0.15">
      <c r="Q31" s="270"/>
    </row>
    <row r="32" spans="12:34" x14ac:dyDescent="0.15">
      <c r="L32" s="270"/>
    </row>
    <row r="33" spans="2:34" x14ac:dyDescent="0.15">
      <c r="C33" s="270"/>
      <c r="E33" s="270"/>
      <c r="G33" s="270"/>
      <c r="I33" s="270"/>
      <c r="X33" s="270"/>
    </row>
    <row r="34" spans="2:34" x14ac:dyDescent="0.15">
      <c r="B34" s="270"/>
      <c r="P34" s="270"/>
      <c r="R34" s="270"/>
      <c r="T34" s="270"/>
    </row>
    <row r="35" spans="2:34" x14ac:dyDescent="0.15">
      <c r="D35" s="270"/>
      <c r="W35" s="270"/>
      <c r="AC35" s="270"/>
      <c r="AD35" s="270"/>
      <c r="AE35" s="270"/>
      <c r="AF35" s="270"/>
      <c r="AG35" s="270"/>
      <c r="AH35" s="270"/>
    </row>
    <row r="36" spans="2:34" x14ac:dyDescent="0.15">
      <c r="H36" s="270"/>
      <c r="J36" s="270"/>
      <c r="K36" s="270"/>
      <c r="M36" s="270"/>
      <c r="Y36" s="270"/>
      <c r="Z36" s="270"/>
      <c r="AA36" s="270"/>
      <c r="AB36" s="270"/>
      <c r="AC36" s="270"/>
      <c r="AD36" s="270"/>
      <c r="AE36" s="270"/>
      <c r="AF36" s="270"/>
      <c r="AG36" s="270"/>
      <c r="AH36" s="270"/>
    </row>
    <row r="37" spans="2:34" x14ac:dyDescent="0.15">
      <c r="AH37" s="270"/>
    </row>
    <row r="38" spans="2:34" x14ac:dyDescent="0.15">
      <c r="AG38" s="270"/>
      <c r="AH38" s="270"/>
    </row>
    <row r="39" spans="2:34" x14ac:dyDescent="0.15"/>
    <row r="40" spans="2:34" x14ac:dyDescent="0.15">
      <c r="X40" s="270"/>
    </row>
    <row r="41" spans="2:34" x14ac:dyDescent="0.15">
      <c r="R41" s="270"/>
    </row>
    <row r="42" spans="2:34" x14ac:dyDescent="0.15">
      <c r="W42" s="270"/>
    </row>
    <row r="43" spans="2:34" x14ac:dyDescent="0.15">
      <c r="Y43" s="270"/>
      <c r="Z43" s="270"/>
      <c r="AA43" s="270"/>
      <c r="AB43" s="270"/>
      <c r="AC43" s="270"/>
      <c r="AD43" s="270"/>
      <c r="AE43" s="270"/>
      <c r="AF43" s="270"/>
      <c r="AG43" s="270"/>
      <c r="AH43" s="270"/>
    </row>
    <row r="44" spans="2:34" x14ac:dyDescent="0.15">
      <c r="AH44" s="270"/>
    </row>
    <row r="45" spans="2:34" x14ac:dyDescent="0.15">
      <c r="X45" s="270"/>
    </row>
    <row r="46" spans="2:34" x14ac:dyDescent="0.15"/>
    <row r="47" spans="2:34" x14ac:dyDescent="0.15"/>
    <row r="48" spans="2:34" x14ac:dyDescent="0.15">
      <c r="W48" s="270"/>
      <c r="Y48" s="270"/>
      <c r="Z48" s="270"/>
      <c r="AA48" s="270"/>
      <c r="AB48" s="270"/>
      <c r="AC48" s="270"/>
      <c r="AD48" s="270"/>
      <c r="AE48" s="270"/>
      <c r="AF48" s="270"/>
      <c r="AG48" s="270"/>
      <c r="AH48" s="270"/>
    </row>
    <row r="49" spans="28:34" x14ac:dyDescent="0.15"/>
    <row r="50" spans="28:34" x14ac:dyDescent="0.15">
      <c r="AE50" s="270"/>
      <c r="AF50" s="270"/>
      <c r="AG50" s="270"/>
      <c r="AH50" s="270"/>
    </row>
    <row r="51" spans="28:34" x14ac:dyDescent="0.15">
      <c r="AC51" s="270"/>
      <c r="AD51" s="270"/>
      <c r="AE51" s="270"/>
      <c r="AF51" s="270"/>
      <c r="AG51" s="270"/>
      <c r="AH51" s="270"/>
    </row>
    <row r="52" spans="28:34" x14ac:dyDescent="0.15"/>
    <row r="53" spans="28:34" x14ac:dyDescent="0.15">
      <c r="AF53" s="270"/>
      <c r="AG53" s="270"/>
      <c r="AH53" s="270"/>
    </row>
    <row r="54" spans="28:34" x14ac:dyDescent="0.15">
      <c r="AH54" s="270"/>
    </row>
    <row r="55" spans="28:34" x14ac:dyDescent="0.15"/>
    <row r="56" spans="28:34" x14ac:dyDescent="0.15">
      <c r="AB56" s="270"/>
      <c r="AC56" s="270"/>
      <c r="AD56" s="270"/>
      <c r="AE56" s="270"/>
      <c r="AF56" s="270"/>
      <c r="AG56" s="270"/>
      <c r="AH56" s="270"/>
    </row>
    <row r="57" spans="28:34" x14ac:dyDescent="0.15">
      <c r="AH57" s="270"/>
    </row>
    <row r="58" spans="28:34" x14ac:dyDescent="0.15">
      <c r="AH58" s="270"/>
    </row>
    <row r="59" spans="28:34" x14ac:dyDescent="0.15">
      <c r="AG59" s="270"/>
      <c r="AH59" s="270"/>
    </row>
    <row r="60" spans="28:34" x14ac:dyDescent="0.15"/>
    <row r="61" spans="28:34" x14ac:dyDescent="0.15"/>
    <row r="62" spans="28:34" x14ac:dyDescent="0.15"/>
    <row r="63" spans="28:34" x14ac:dyDescent="0.15">
      <c r="AH63" s="270"/>
    </row>
    <row r="64" spans="28:34" x14ac:dyDescent="0.15">
      <c r="AG64" s="270"/>
      <c r="AH64" s="270"/>
    </row>
    <row r="65" spans="28:34" x14ac:dyDescent="0.15"/>
    <row r="66" spans="28:34" x14ac:dyDescent="0.15"/>
    <row r="67" spans="28:34" x14ac:dyDescent="0.15"/>
    <row r="68" spans="28:34" x14ac:dyDescent="0.15">
      <c r="AB68" s="270"/>
      <c r="AC68" s="270"/>
      <c r="AD68" s="270"/>
      <c r="AE68" s="270"/>
      <c r="AF68" s="270"/>
      <c r="AG68" s="270"/>
      <c r="AH68" s="270"/>
    </row>
    <row r="69" spans="28:34" x14ac:dyDescent="0.15">
      <c r="AF69" s="270"/>
      <c r="AG69" s="270"/>
      <c r="AH69" s="270"/>
    </row>
    <row r="70" spans="28:34" x14ac:dyDescent="0.15"/>
    <row r="71" spans="28:34" x14ac:dyDescent="0.15"/>
    <row r="72" spans="28:34" x14ac:dyDescent="0.15"/>
    <row r="73" spans="28:34" x14ac:dyDescent="0.15"/>
    <row r="74" spans="28:34" x14ac:dyDescent="0.15"/>
    <row r="75" spans="28:34" x14ac:dyDescent="0.15">
      <c r="AH75" s="270"/>
    </row>
    <row r="76" spans="28:34" x14ac:dyDescent="0.15">
      <c r="AF76" s="270"/>
      <c r="AG76" s="270"/>
      <c r="AH76" s="270"/>
    </row>
    <row r="77" spans="28:34" x14ac:dyDescent="0.15">
      <c r="AG77" s="270"/>
      <c r="AH77" s="270"/>
    </row>
    <row r="78" spans="28:34" x14ac:dyDescent="0.15"/>
    <row r="79" spans="28:34" x14ac:dyDescent="0.15"/>
    <row r="80" spans="28:34" x14ac:dyDescent="0.15"/>
    <row r="81" spans="25:34" x14ac:dyDescent="0.15"/>
    <row r="82" spans="25:34" x14ac:dyDescent="0.15">
      <c r="Y82" s="270"/>
    </row>
    <row r="83" spans="25:34" x14ac:dyDescent="0.15">
      <c r="Y83" s="270"/>
      <c r="Z83" s="270"/>
      <c r="AA83" s="270"/>
      <c r="AB83" s="270"/>
      <c r="AC83" s="270"/>
      <c r="AD83" s="270"/>
      <c r="AE83" s="270"/>
      <c r="AF83" s="270"/>
      <c r="AG83" s="270"/>
      <c r="AH83" s="270"/>
    </row>
    <row r="84" spans="25:34" x14ac:dyDescent="0.15"/>
    <row r="85" spans="25:34" x14ac:dyDescent="0.15"/>
    <row r="86" spans="25:34" x14ac:dyDescent="0.15"/>
    <row r="87" spans="25:34" x14ac:dyDescent="0.15"/>
    <row r="88" spans="25:34" x14ac:dyDescent="0.15">
      <c r="AH88" s="27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70"/>
      <c r="AG94" s="270"/>
      <c r="AH94" s="270"/>
    </row>
    <row r="95" spans="25:34" ht="13.5" customHeight="1" x14ac:dyDescent="0.15">
      <c r="AH95" s="27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70"/>
    </row>
    <row r="102" spans="33:34" ht="13.5" customHeight="1" x14ac:dyDescent="0.15"/>
    <row r="103" spans="33:34" ht="13.5" customHeight="1" x14ac:dyDescent="0.15"/>
    <row r="104" spans="33:34" ht="13.5" customHeight="1" x14ac:dyDescent="0.15">
      <c r="AG104" s="270"/>
      <c r="AH104" s="27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70"/>
    </row>
    <row r="117" spans="34:122" ht="13.5" customHeight="1" x14ac:dyDescent="0.15"/>
    <row r="118" spans="34:122" ht="13.5" customHeight="1" x14ac:dyDescent="0.15"/>
    <row r="119" spans="34:122" ht="13.5" customHeight="1" x14ac:dyDescent="0.15"/>
    <row r="120" spans="34:122" ht="13.5" customHeight="1" x14ac:dyDescent="0.15">
      <c r="AH120" s="270"/>
    </row>
    <row r="121" spans="34:122" ht="13.5" customHeight="1" x14ac:dyDescent="0.15">
      <c r="AH121" s="270"/>
    </row>
    <row r="122" spans="34:122" ht="13.5" customHeight="1" x14ac:dyDescent="0.15"/>
    <row r="123" spans="34:122" ht="13.5" customHeight="1" x14ac:dyDescent="0.15"/>
    <row r="124" spans="34:122" ht="13.5" customHeight="1" x14ac:dyDescent="0.15"/>
    <row r="125" spans="34:122" ht="13.5" customHeight="1" x14ac:dyDescent="0.15">
      <c r="DR125" s="270" t="s">
        <v>654</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8/xFhpf6U/gUgJ64+OccM+fI9NDSOSN2PXw52RCnpS5L8bcW1/0UXR1vefnOSl5Dn12ttxH4XeeT4L4ZXwtwCQ==" saltValue="7xnSPaXjju6m4JLfxElwg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46</v>
      </c>
      <c r="E2" s="134"/>
      <c r="F2" s="135" t="s">
        <v>586</v>
      </c>
      <c r="G2" s="136"/>
      <c r="H2" s="137"/>
    </row>
    <row r="3" spans="1:8" x14ac:dyDescent="0.15">
      <c r="A3" s="133" t="s">
        <v>579</v>
      </c>
      <c r="B3" s="138"/>
      <c r="C3" s="139"/>
      <c r="D3" s="140">
        <v>68591</v>
      </c>
      <c r="E3" s="141"/>
      <c r="F3" s="142">
        <v>50848</v>
      </c>
      <c r="G3" s="143"/>
      <c r="H3" s="144"/>
    </row>
    <row r="4" spans="1:8" x14ac:dyDescent="0.15">
      <c r="A4" s="145"/>
      <c r="B4" s="146"/>
      <c r="C4" s="147"/>
      <c r="D4" s="148">
        <v>22040</v>
      </c>
      <c r="E4" s="149"/>
      <c r="F4" s="150">
        <v>22583</v>
      </c>
      <c r="G4" s="151"/>
      <c r="H4" s="152"/>
    </row>
    <row r="5" spans="1:8" x14ac:dyDescent="0.15">
      <c r="A5" s="133" t="s">
        <v>581</v>
      </c>
      <c r="B5" s="138"/>
      <c r="C5" s="139"/>
      <c r="D5" s="140">
        <v>74417</v>
      </c>
      <c r="E5" s="141"/>
      <c r="F5" s="142">
        <v>53572</v>
      </c>
      <c r="G5" s="143"/>
      <c r="H5" s="144"/>
    </row>
    <row r="6" spans="1:8" x14ac:dyDescent="0.15">
      <c r="A6" s="145"/>
      <c r="B6" s="146"/>
      <c r="C6" s="147"/>
      <c r="D6" s="148">
        <v>27081</v>
      </c>
      <c r="E6" s="149"/>
      <c r="F6" s="150">
        <v>25259</v>
      </c>
      <c r="G6" s="151"/>
      <c r="H6" s="152"/>
    </row>
    <row r="7" spans="1:8" x14ac:dyDescent="0.15">
      <c r="A7" s="133" t="s">
        <v>582</v>
      </c>
      <c r="B7" s="138"/>
      <c r="C7" s="139"/>
      <c r="D7" s="140">
        <v>69027</v>
      </c>
      <c r="E7" s="141"/>
      <c r="F7" s="142">
        <v>51898</v>
      </c>
      <c r="G7" s="143"/>
      <c r="H7" s="144"/>
    </row>
    <row r="8" spans="1:8" x14ac:dyDescent="0.15">
      <c r="A8" s="145"/>
      <c r="B8" s="146"/>
      <c r="C8" s="147"/>
      <c r="D8" s="148">
        <v>24847</v>
      </c>
      <c r="E8" s="149"/>
      <c r="F8" s="150">
        <v>25986</v>
      </c>
      <c r="G8" s="151"/>
      <c r="H8" s="152"/>
    </row>
    <row r="9" spans="1:8" x14ac:dyDescent="0.15">
      <c r="A9" s="133" t="s">
        <v>583</v>
      </c>
      <c r="B9" s="138"/>
      <c r="C9" s="139"/>
      <c r="D9" s="140">
        <v>77991</v>
      </c>
      <c r="E9" s="141"/>
      <c r="F9" s="142">
        <v>51684</v>
      </c>
      <c r="G9" s="143"/>
      <c r="H9" s="144"/>
    </row>
    <row r="10" spans="1:8" x14ac:dyDescent="0.15">
      <c r="A10" s="145"/>
      <c r="B10" s="146"/>
      <c r="C10" s="147"/>
      <c r="D10" s="148">
        <v>36289</v>
      </c>
      <c r="E10" s="149"/>
      <c r="F10" s="150">
        <v>26671</v>
      </c>
      <c r="G10" s="151"/>
      <c r="H10" s="152"/>
    </row>
    <row r="11" spans="1:8" x14ac:dyDescent="0.15">
      <c r="A11" s="133" t="s">
        <v>584</v>
      </c>
      <c r="B11" s="138"/>
      <c r="C11" s="139"/>
      <c r="D11" s="140">
        <v>70113</v>
      </c>
      <c r="E11" s="141"/>
      <c r="F11" s="142">
        <v>52897</v>
      </c>
      <c r="G11" s="143"/>
      <c r="H11" s="144"/>
    </row>
    <row r="12" spans="1:8" x14ac:dyDescent="0.15">
      <c r="A12" s="145"/>
      <c r="B12" s="146"/>
      <c r="C12" s="153"/>
      <c r="D12" s="148">
        <v>21705</v>
      </c>
      <c r="E12" s="149"/>
      <c r="F12" s="150">
        <v>27013</v>
      </c>
      <c r="G12" s="151"/>
      <c r="H12" s="152"/>
    </row>
    <row r="13" spans="1:8" x14ac:dyDescent="0.15">
      <c r="A13" s="133"/>
      <c r="B13" s="138"/>
      <c r="C13" s="154"/>
      <c r="D13" s="155">
        <v>72028</v>
      </c>
      <c r="E13" s="156"/>
      <c r="F13" s="157">
        <v>52180</v>
      </c>
      <c r="G13" s="158"/>
      <c r="H13" s="144"/>
    </row>
    <row r="14" spans="1:8" x14ac:dyDescent="0.15">
      <c r="A14" s="145"/>
      <c r="B14" s="146"/>
      <c r="C14" s="147"/>
      <c r="D14" s="148">
        <v>26392</v>
      </c>
      <c r="E14" s="149"/>
      <c r="F14" s="150">
        <v>25502</v>
      </c>
      <c r="G14" s="151"/>
      <c r="H14" s="152"/>
    </row>
    <row r="17" spans="1:11" x14ac:dyDescent="0.15">
      <c r="A17" s="129" t="s">
        <v>47</v>
      </c>
    </row>
    <row r="18" spans="1:11" x14ac:dyDescent="0.15">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15">
      <c r="A19" s="159" t="s">
        <v>48</v>
      </c>
      <c r="B19" s="159">
        <f>ROUND(VALUE(SUBSTITUTE(実質収支比率等に係る経年分析!F$48,"▲","-")),2)</f>
        <v>0.87</v>
      </c>
      <c r="C19" s="159">
        <f>ROUND(VALUE(SUBSTITUTE(実質収支比率等に係る経年分析!G$48,"▲","-")),2)</f>
        <v>0.93</v>
      </c>
      <c r="D19" s="159">
        <f>ROUND(VALUE(SUBSTITUTE(実質収支比率等に係る経年分析!H$48,"▲","-")),2)</f>
        <v>0.75</v>
      </c>
      <c r="E19" s="159">
        <f>ROUND(VALUE(SUBSTITUTE(実質収支比率等に係る経年分析!I$48,"▲","-")),2)</f>
        <v>0.62</v>
      </c>
      <c r="F19" s="159">
        <f>ROUND(VALUE(SUBSTITUTE(実質収支比率等に係る経年分析!J$48,"▲","-")),2)</f>
        <v>0.76</v>
      </c>
    </row>
    <row r="20" spans="1:11" x14ac:dyDescent="0.15">
      <c r="A20" s="159" t="s">
        <v>49</v>
      </c>
      <c r="B20" s="159">
        <f>ROUND(VALUE(SUBSTITUTE(実質収支比率等に係る経年分析!F$47,"▲","-")),2)</f>
        <v>3.76</v>
      </c>
      <c r="C20" s="159">
        <f>ROUND(VALUE(SUBSTITUTE(実質収支比率等に係る経年分析!G$47,"▲","-")),2)</f>
        <v>4.0599999999999996</v>
      </c>
      <c r="D20" s="159">
        <f>ROUND(VALUE(SUBSTITUTE(実質収支比率等に係る経年分析!H$47,"▲","-")),2)</f>
        <v>4.8099999999999996</v>
      </c>
      <c r="E20" s="159">
        <f>ROUND(VALUE(SUBSTITUTE(実質収支比率等に係る経年分析!I$47,"▲","-")),2)</f>
        <v>3.97</v>
      </c>
      <c r="F20" s="159">
        <f>ROUND(VALUE(SUBSTITUTE(実質収支比率等に係る経年分析!J$47,"▲","-")),2)</f>
        <v>3.47</v>
      </c>
    </row>
    <row r="21" spans="1:11" x14ac:dyDescent="0.15">
      <c r="A21" s="159" t="s">
        <v>50</v>
      </c>
      <c r="B21" s="159">
        <f>IF(ISNUMBER(VALUE(SUBSTITUTE(実質収支比率等に係る経年分析!F$49,"▲","-"))),ROUND(VALUE(SUBSTITUTE(実質収支比率等に係る経年分析!F$49,"▲","-")),2),NA())</f>
        <v>0.39</v>
      </c>
      <c r="C21" s="159">
        <f>IF(ISNUMBER(VALUE(SUBSTITUTE(実質収支比率等に係る経年分析!G$49,"▲","-"))),ROUND(VALUE(SUBSTITUTE(実質収支比率等に係る経年分析!G$49,"▲","-")),2),NA())</f>
        <v>0.35</v>
      </c>
      <c r="D21" s="159">
        <f>IF(ISNUMBER(VALUE(SUBSTITUTE(実質収支比率等に係る経年分析!H$49,"▲","-"))),ROUND(VALUE(SUBSTITUTE(実質収支比率等に係る経年分析!H$49,"▲","-")),2),NA())</f>
        <v>0.56000000000000005</v>
      </c>
      <c r="E21" s="159">
        <f>IF(ISNUMBER(VALUE(SUBSTITUTE(実質収支比率等に係る経年分析!I$49,"▲","-"))),ROUND(VALUE(SUBSTITUTE(実質収支比率等に係る経年分析!I$49,"▲","-")),2),NA())</f>
        <v>-1.03</v>
      </c>
      <c r="F21" s="159">
        <f>IF(ISNUMBER(VALUE(SUBSTITUTE(実質収支比率等に係る経年分析!J$49,"▲","-"))),ROUND(VALUE(SUBSTITUTE(実質収支比率等に係る経年分析!J$49,"▲","-")),2),NA())</f>
        <v>0.19</v>
      </c>
    </row>
    <row r="24" spans="1:11" x14ac:dyDescent="0.15">
      <c r="A24" s="129" t="s">
        <v>51</v>
      </c>
    </row>
    <row r="25" spans="1:11" x14ac:dyDescent="0.15">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15">
      <c r="A26" s="160"/>
      <c r="B26" s="160" t="s">
        <v>52</v>
      </c>
      <c r="C26" s="160" t="s">
        <v>53</v>
      </c>
      <c r="D26" s="160" t="s">
        <v>52</v>
      </c>
      <c r="E26" s="160" t="s">
        <v>53</v>
      </c>
      <c r="F26" s="160" t="s">
        <v>52</v>
      </c>
      <c r="G26" s="160" t="s">
        <v>53</v>
      </c>
      <c r="H26" s="160" t="s">
        <v>52</v>
      </c>
      <c r="I26" s="160" t="s">
        <v>53</v>
      </c>
      <c r="J26" s="160" t="s">
        <v>52</v>
      </c>
      <c r="K26" s="160" t="s">
        <v>53</v>
      </c>
    </row>
    <row r="27" spans="1:11" x14ac:dyDescent="0.15">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#N/A</v>
      </c>
      <c r="C27" s="160">
        <f>IF(ROUND(VALUE(SUBSTITUTE(連結実質赤字比率に係る赤字・黒字の構成分析!F$43,"▲", "-")), 2) &gt;= 0, ABS(ROUND(VALUE(SUBSTITUTE(連結実質赤字比率に係る赤字・黒字の構成分析!F$43,"▲", "-")), 2)), NA())</f>
        <v>2.54</v>
      </c>
      <c r="D27" s="160" t="e">
        <f>IF(ROUND(VALUE(SUBSTITUTE(連結実質赤字比率に係る赤字・黒字の構成分析!G$43,"▲", "-")), 2) &lt; 0, ABS(ROUND(VALUE(SUBSTITUTE(連結実質赤字比率に係る赤字・黒字の構成分析!G$43,"▲", "-")), 2)), NA())</f>
        <v>#N/A</v>
      </c>
      <c r="E27" s="160">
        <f>IF(ROUND(VALUE(SUBSTITUTE(連結実質赤字比率に係る赤字・黒字の構成分析!G$43,"▲", "-")), 2) &gt;= 0, ABS(ROUND(VALUE(SUBSTITUTE(連結実質赤字比率に係る赤字・黒字の構成分析!G$43,"▲", "-")), 2)), NA())</f>
        <v>2.79</v>
      </c>
      <c r="F27" s="160" t="e">
        <f>IF(ROUND(VALUE(SUBSTITUTE(連結実質赤字比率に係る赤字・黒字の構成分析!H$43,"▲", "-")), 2) &lt; 0, ABS(ROUND(VALUE(SUBSTITUTE(連結実質赤字比率に係る赤字・黒字の構成分析!H$43,"▲", "-")), 2)), NA())</f>
        <v>#N/A</v>
      </c>
      <c r="G27" s="160">
        <f>IF(ROUND(VALUE(SUBSTITUTE(連結実質赤字比率に係る赤字・黒字の構成分析!H$43,"▲", "-")), 2) &gt;= 0, ABS(ROUND(VALUE(SUBSTITUTE(連結実質赤字比率に係る赤字・黒字の構成分析!H$43,"▲", "-")), 2)), NA())</f>
        <v>3.03</v>
      </c>
      <c r="H27" s="160" t="e">
        <f>IF(ROUND(VALUE(SUBSTITUTE(連結実質赤字比率に係る赤字・黒字の構成分析!I$43,"▲", "-")), 2) &lt; 0, ABS(ROUND(VALUE(SUBSTITUTE(連結実質赤字比率に係る赤字・黒字の構成分析!I$43,"▲", "-")), 2)), NA())</f>
        <v>#N/A</v>
      </c>
      <c r="I27" s="160">
        <f>IF(ROUND(VALUE(SUBSTITUTE(連結実質赤字比率に係る赤字・黒字の構成分析!I$43,"▲", "-")), 2) &gt;= 0, ABS(ROUND(VALUE(SUBSTITUTE(連結実質赤字比率に係る赤字・黒字の構成分析!I$43,"▲", "-")), 2)), NA())</f>
        <v>1.79</v>
      </c>
      <c r="J27" s="160" t="e">
        <f>IF(ROUND(VALUE(SUBSTITUTE(連結実質赤字比率に係る赤字・黒字の構成分析!J$43,"▲", "-")), 2) &lt; 0, ABS(ROUND(VALUE(SUBSTITUTE(連結実質赤字比率に係る赤字・黒字の構成分析!J$43,"▲", "-")), 2)), NA())</f>
        <v>#N/A</v>
      </c>
      <c r="K27" s="160">
        <f>IF(ROUND(VALUE(SUBSTITUTE(連結実質赤字比率に係る赤字・黒字の構成分析!J$43,"▲", "-")), 2) &gt;= 0, ABS(ROUND(VALUE(SUBSTITUTE(連結実質赤字比率に係る赤字・黒字の構成分析!J$43,"▲", "-")), 2)), NA())</f>
        <v>1.72</v>
      </c>
    </row>
    <row r="28" spans="1:11" x14ac:dyDescent="0.15">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15">
      <c r="A29" s="160" t="str">
        <f>IF(連結実質赤字比率に係る赤字・黒字の構成分析!C$41="",NA(),連結実質赤字比率に係る赤字・黒字の構成分析!C$41)</f>
        <v>一般会計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0.56000000000000005</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0.65</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0.56000000000000005</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0.51</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0.6</v>
      </c>
    </row>
    <row r="30" spans="1:11" x14ac:dyDescent="0.15">
      <c r="A30" s="160" t="str">
        <f>IF(連結実質赤字比率に係る赤字・黒字の構成分析!C$40="",NA(),連結実質赤字比率に係る赤字・黒字の構成分析!C$40)</f>
        <v>工業用水道事業会計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0.68</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0.69</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0.7</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0.72</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0.63</v>
      </c>
    </row>
    <row r="31" spans="1:11" x14ac:dyDescent="0.15">
      <c r="A31" s="160" t="str">
        <f>IF(連結実質赤字比率に係る赤字・黒字の構成分析!C$39="",NA(),連結実質赤字比率に係る赤字・黒字の構成分析!C$39)</f>
        <v>病院事業会計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1.41</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1.71</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1.48</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1.36</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0.81</v>
      </c>
    </row>
    <row r="32" spans="1:11" x14ac:dyDescent="0.15">
      <c r="A32" s="160" t="str">
        <f>IF(連結実質赤字比率に係る赤字・黒字の構成分析!C$38="",NA(),連結実質赤字比率に係る赤字・黒字の構成分析!C$38)</f>
        <v>介護保険特別会計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0.82</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1.1200000000000001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1.06</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1.07</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0.9</v>
      </c>
    </row>
    <row r="33" spans="1:16" x14ac:dyDescent="0.15">
      <c r="A33" s="160" t="str">
        <f>IF(連結実質赤字比率に係る赤字・黒字の構成分析!C$37="",NA(),連結実質赤字比率に係る赤字・黒字の構成分析!C$37)</f>
        <v>下水道事業会計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1.18</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1.1499999999999999</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1.24</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1.19</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0.91</v>
      </c>
    </row>
    <row r="34" spans="1:16" x14ac:dyDescent="0.15">
      <c r="A34" s="160" t="str">
        <f>IF(連結実質赤字比率に係る赤字・黒字の構成分析!C$36="",NA(),連結実質赤字比率に係る赤字・黒字の構成分析!C$36)</f>
        <v>競輪、競艇特別会計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0.28999999999999998</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0.18</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0.02</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0.98</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0.92</v>
      </c>
    </row>
    <row r="35" spans="1:16" x14ac:dyDescent="0.15">
      <c r="A35" s="160" t="str">
        <f>IF(連結実質赤字比率に係る赤字・黒字の構成分析!C$35="",NA(),連結実質赤字比率に係る赤字・黒字の構成分析!C$35)</f>
        <v>上水道事業会計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1.91</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2.02</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2.11</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2.27</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2.04</v>
      </c>
    </row>
    <row r="36" spans="1:16" x14ac:dyDescent="0.15">
      <c r="A36" s="160" t="str">
        <f>IF(連結実質赤字比率に係る赤字・黒字の構成分析!C$34="",NA(),連結実質赤字比率に係る赤字・黒字の構成分析!C$34)</f>
        <v>国民健康保険特別会計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0.45</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0.38</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0.15</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1.52</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2.11</v>
      </c>
    </row>
    <row r="39" spans="1:16" x14ac:dyDescent="0.15">
      <c r="A39" s="129" t="s">
        <v>54</v>
      </c>
    </row>
    <row r="40" spans="1:16" x14ac:dyDescent="0.15">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15">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15">
      <c r="A42" s="161" t="s">
        <v>57</v>
      </c>
      <c r="B42" s="161"/>
      <c r="C42" s="161"/>
      <c r="D42" s="161">
        <f>'実質公債費比率（分子）の構造'!K$52</f>
        <v>62159</v>
      </c>
      <c r="E42" s="161"/>
      <c r="F42" s="161"/>
      <c r="G42" s="161">
        <f>'実質公債費比率（分子）の構造'!L$52</f>
        <v>61822</v>
      </c>
      <c r="H42" s="161"/>
      <c r="I42" s="161"/>
      <c r="J42" s="161">
        <f>'実質公債費比率（分子）の構造'!M$52</f>
        <v>59221</v>
      </c>
      <c r="K42" s="161"/>
      <c r="L42" s="161"/>
      <c r="M42" s="161">
        <f>'実質公債費比率（分子）の構造'!N$52</f>
        <v>57945</v>
      </c>
      <c r="N42" s="161"/>
      <c r="O42" s="161"/>
      <c r="P42" s="161">
        <f>'実質公債費比率（分子）の構造'!O$52</f>
        <v>58309</v>
      </c>
    </row>
    <row r="43" spans="1:16" x14ac:dyDescent="0.15">
      <c r="A43" s="161" t="s">
        <v>58</v>
      </c>
      <c r="B43" s="161">
        <f>'実質公債費比率（分子）の構造'!K$51</f>
        <v>48</v>
      </c>
      <c r="C43" s="161"/>
      <c r="D43" s="161"/>
      <c r="E43" s="161">
        <f>'実質公債費比率（分子）の構造'!L$51</f>
        <v>47</v>
      </c>
      <c r="F43" s="161"/>
      <c r="G43" s="161"/>
      <c r="H43" s="161">
        <f>'実質公債費比率（分子）の構造'!M$51</f>
        <v>5</v>
      </c>
      <c r="I43" s="161"/>
      <c r="J43" s="161"/>
      <c r="K43" s="161">
        <f>'実質公債費比率（分子）の構造'!N$51</f>
        <v>6</v>
      </c>
      <c r="L43" s="161"/>
      <c r="M43" s="161"/>
      <c r="N43" s="161">
        <f>'実質公債費比率（分子）の構造'!O$51</f>
        <v>7</v>
      </c>
      <c r="O43" s="161"/>
      <c r="P43" s="161"/>
    </row>
    <row r="44" spans="1:16" x14ac:dyDescent="0.15">
      <c r="A44" s="161" t="s">
        <v>59</v>
      </c>
      <c r="B44" s="161">
        <f>'実質公債費比率（分子）の構造'!K$50</f>
        <v>447</v>
      </c>
      <c r="C44" s="161"/>
      <c r="D44" s="161"/>
      <c r="E44" s="161">
        <f>'実質公債費比率（分子）の構造'!L$50</f>
        <v>447</v>
      </c>
      <c r="F44" s="161"/>
      <c r="G44" s="161"/>
      <c r="H44" s="161">
        <f>'実質公債費比率（分子）の構造'!M$50</f>
        <v>448</v>
      </c>
      <c r="I44" s="161"/>
      <c r="J44" s="161"/>
      <c r="K44" s="161">
        <f>'実質公債費比率（分子）の構造'!N$50</f>
        <v>211</v>
      </c>
      <c r="L44" s="161"/>
      <c r="M44" s="161"/>
      <c r="N44" s="161">
        <f>'実質公債費比率（分子）の構造'!O$50</f>
        <v>211</v>
      </c>
      <c r="O44" s="161"/>
      <c r="P44" s="161"/>
    </row>
    <row r="45" spans="1:16" x14ac:dyDescent="0.15">
      <c r="A45" s="161" t="s">
        <v>60</v>
      </c>
      <c r="B45" s="161" t="str">
        <f>'実質公債費比率（分子）の構造'!K$49</f>
        <v>-</v>
      </c>
      <c r="C45" s="161"/>
      <c r="D45" s="161"/>
      <c r="E45" s="161" t="str">
        <f>'実質公債費比率（分子）の構造'!L$49</f>
        <v>-</v>
      </c>
      <c r="F45" s="161"/>
      <c r="G45" s="161"/>
      <c r="H45" s="161" t="str">
        <f>'実質公債費比率（分子）の構造'!M$49</f>
        <v>-</v>
      </c>
      <c r="I45" s="161"/>
      <c r="J45" s="161"/>
      <c r="K45" s="161" t="str">
        <f>'実質公債費比率（分子）の構造'!N$49</f>
        <v>-</v>
      </c>
      <c r="L45" s="161"/>
      <c r="M45" s="161"/>
      <c r="N45" s="161" t="str">
        <f>'実質公債費比率（分子）の構造'!O$49</f>
        <v>-</v>
      </c>
      <c r="O45" s="161"/>
      <c r="P45" s="161"/>
    </row>
    <row r="46" spans="1:16" x14ac:dyDescent="0.15">
      <c r="A46" s="161" t="s">
        <v>61</v>
      </c>
      <c r="B46" s="161">
        <f>'実質公債費比率（分子）の構造'!K$48</f>
        <v>8372</v>
      </c>
      <c r="C46" s="161"/>
      <c r="D46" s="161"/>
      <c r="E46" s="161">
        <f>'実質公債費比率（分子）の構造'!L$48</f>
        <v>7580</v>
      </c>
      <c r="F46" s="161"/>
      <c r="G46" s="161"/>
      <c r="H46" s="161">
        <f>'実質公債費比率（分子）の構造'!M$48</f>
        <v>7297</v>
      </c>
      <c r="I46" s="161"/>
      <c r="J46" s="161"/>
      <c r="K46" s="161">
        <f>'実質公債費比率（分子）の構造'!N$48</f>
        <v>7231</v>
      </c>
      <c r="L46" s="161"/>
      <c r="M46" s="161"/>
      <c r="N46" s="161">
        <f>'実質公債費比率（分子）の構造'!O$48</f>
        <v>6917</v>
      </c>
      <c r="O46" s="161"/>
      <c r="P46" s="161"/>
    </row>
    <row r="47" spans="1:16" x14ac:dyDescent="0.15">
      <c r="A47" s="161" t="s">
        <v>62</v>
      </c>
      <c r="B47" s="161">
        <f>'実質公債費比率（分子）の構造'!K$47</f>
        <v>30279</v>
      </c>
      <c r="C47" s="161"/>
      <c r="D47" s="161"/>
      <c r="E47" s="161">
        <f>'実質公債費比率（分子）の構造'!L$47</f>
        <v>32151</v>
      </c>
      <c r="F47" s="161"/>
      <c r="G47" s="161"/>
      <c r="H47" s="161">
        <f>'実質公債費比率（分子）の構造'!M$47</f>
        <v>33484</v>
      </c>
      <c r="I47" s="161"/>
      <c r="J47" s="161"/>
      <c r="K47" s="161">
        <f>'実質公債費比率（分子）の構造'!N$47</f>
        <v>34660</v>
      </c>
      <c r="L47" s="161"/>
      <c r="M47" s="161"/>
      <c r="N47" s="161">
        <f>'実質公債費比率（分子）の構造'!O$47</f>
        <v>34927</v>
      </c>
      <c r="O47" s="161"/>
      <c r="P47" s="161"/>
    </row>
    <row r="48" spans="1:16" x14ac:dyDescent="0.15">
      <c r="A48" s="161" t="s">
        <v>63</v>
      </c>
      <c r="B48" s="161">
        <f>'実質公債費比率（分子）の構造'!K$46</f>
        <v>5402</v>
      </c>
      <c r="C48" s="161"/>
      <c r="D48" s="161"/>
      <c r="E48" s="161">
        <f>'実質公債費比率（分子）の構造'!L$46</f>
        <v>8866</v>
      </c>
      <c r="F48" s="161"/>
      <c r="G48" s="161"/>
      <c r="H48" s="161">
        <f>'実質公債費比率（分子）の構造'!M$46</f>
        <v>8507</v>
      </c>
      <c r="I48" s="161"/>
      <c r="J48" s="161"/>
      <c r="K48" s="161">
        <f>'実質公債費比率（分子）の構造'!N$46</f>
        <v>7016</v>
      </c>
      <c r="L48" s="161"/>
      <c r="M48" s="161"/>
      <c r="N48" s="161">
        <f>'実質公債費比率（分子）の構造'!O$46</f>
        <v>4111</v>
      </c>
      <c r="O48" s="161"/>
      <c r="P48" s="161"/>
    </row>
    <row r="49" spans="1:16" x14ac:dyDescent="0.15">
      <c r="A49" s="161" t="s">
        <v>64</v>
      </c>
      <c r="B49" s="161">
        <f>'実質公債費比率（分子）の構造'!K$45</f>
        <v>40192</v>
      </c>
      <c r="C49" s="161"/>
      <c r="D49" s="161"/>
      <c r="E49" s="161">
        <f>'実質公債費比率（分子）の構造'!L$45</f>
        <v>40094</v>
      </c>
      <c r="F49" s="161"/>
      <c r="G49" s="161"/>
      <c r="H49" s="161">
        <f>'実質公債費比率（分子）の構造'!M$45</f>
        <v>37426</v>
      </c>
      <c r="I49" s="161"/>
      <c r="J49" s="161"/>
      <c r="K49" s="161">
        <f>'実質公債費比率（分子）の構造'!N$45</f>
        <v>37703</v>
      </c>
      <c r="L49" s="161"/>
      <c r="M49" s="161"/>
      <c r="N49" s="161">
        <f>'実質公債費比率（分子）の構造'!O$45</f>
        <v>33941</v>
      </c>
      <c r="O49" s="161"/>
      <c r="P49" s="161"/>
    </row>
    <row r="50" spans="1:16" x14ac:dyDescent="0.15">
      <c r="A50" s="161" t="s">
        <v>65</v>
      </c>
      <c r="B50" s="161" t="e">
        <f>NA()</f>
        <v>#N/A</v>
      </c>
      <c r="C50" s="161">
        <f>IF(ISNUMBER('実質公債費比率（分子）の構造'!K$53),'実質公債費比率（分子）の構造'!K$53,NA())</f>
        <v>22581</v>
      </c>
      <c r="D50" s="161" t="e">
        <f>NA()</f>
        <v>#N/A</v>
      </c>
      <c r="E50" s="161" t="e">
        <f>NA()</f>
        <v>#N/A</v>
      </c>
      <c r="F50" s="161">
        <f>IF(ISNUMBER('実質公債費比率（分子）の構造'!L$53),'実質公債費比率（分子）の構造'!L$53,NA())</f>
        <v>27363</v>
      </c>
      <c r="G50" s="161" t="e">
        <f>NA()</f>
        <v>#N/A</v>
      </c>
      <c r="H50" s="161" t="e">
        <f>NA()</f>
        <v>#N/A</v>
      </c>
      <c r="I50" s="161">
        <f>IF(ISNUMBER('実質公債費比率（分子）の構造'!M$53),'実質公債費比率（分子）の構造'!M$53,NA())</f>
        <v>27946</v>
      </c>
      <c r="J50" s="161" t="e">
        <f>NA()</f>
        <v>#N/A</v>
      </c>
      <c r="K50" s="161" t="e">
        <f>NA()</f>
        <v>#N/A</v>
      </c>
      <c r="L50" s="161">
        <f>IF(ISNUMBER('実質公債費比率（分子）の構造'!N$53),'実質公債費比率（分子）の構造'!N$53,NA())</f>
        <v>28882</v>
      </c>
      <c r="M50" s="161" t="e">
        <f>NA()</f>
        <v>#N/A</v>
      </c>
      <c r="N50" s="161" t="e">
        <f>NA()</f>
        <v>#N/A</v>
      </c>
      <c r="O50" s="161">
        <f>IF(ISNUMBER('実質公債費比率（分子）の構造'!O$53),'実質公債費比率（分子）の構造'!O$53,NA())</f>
        <v>21805</v>
      </c>
      <c r="P50" s="161" t="e">
        <f>NA()</f>
        <v>#N/A</v>
      </c>
    </row>
    <row r="53" spans="1:16" x14ac:dyDescent="0.15">
      <c r="A53" s="129" t="s">
        <v>66</v>
      </c>
    </row>
    <row r="54" spans="1:16" x14ac:dyDescent="0.15">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15">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15">
      <c r="A56" s="160" t="s">
        <v>37</v>
      </c>
      <c r="B56" s="160"/>
      <c r="C56" s="160"/>
      <c r="D56" s="160">
        <f>'将来負担比率（分子）の構造'!I$52</f>
        <v>503307</v>
      </c>
      <c r="E56" s="160"/>
      <c r="F56" s="160"/>
      <c r="G56" s="160">
        <f>'将来負担比率（分子）の構造'!J$52</f>
        <v>507847</v>
      </c>
      <c r="H56" s="160"/>
      <c r="I56" s="160"/>
      <c r="J56" s="160">
        <f>'将来負担比率（分子）の構造'!K$52</f>
        <v>508757</v>
      </c>
      <c r="K56" s="160"/>
      <c r="L56" s="160"/>
      <c r="M56" s="160">
        <f>'将来負担比率（分子）の構造'!L$52</f>
        <v>513677</v>
      </c>
      <c r="N56" s="160"/>
      <c r="O56" s="160"/>
      <c r="P56" s="160">
        <f>'将来負担比率（分子）の構造'!M$52</f>
        <v>524488</v>
      </c>
    </row>
    <row r="57" spans="1:16" x14ac:dyDescent="0.15">
      <c r="A57" s="160" t="s">
        <v>36</v>
      </c>
      <c r="B57" s="160"/>
      <c r="C57" s="160"/>
      <c r="D57" s="160">
        <f>'将来負担比率（分子）の構造'!I$51</f>
        <v>189888</v>
      </c>
      <c r="E57" s="160"/>
      <c r="F57" s="160"/>
      <c r="G57" s="160">
        <f>'将来負担比率（分子）の構造'!J$51</f>
        <v>190580</v>
      </c>
      <c r="H57" s="160"/>
      <c r="I57" s="160"/>
      <c r="J57" s="160">
        <f>'将来負担比率（分子）の構造'!K$51</f>
        <v>180866</v>
      </c>
      <c r="K57" s="160"/>
      <c r="L57" s="160"/>
      <c r="M57" s="160">
        <f>'将来負担比率（分子）の構造'!L$51</f>
        <v>177239</v>
      </c>
      <c r="N57" s="160"/>
      <c r="O57" s="160"/>
      <c r="P57" s="160">
        <f>'将来負担比率（分子）の構造'!M$51</f>
        <v>174150</v>
      </c>
    </row>
    <row r="58" spans="1:16" x14ac:dyDescent="0.15">
      <c r="A58" s="160" t="s">
        <v>35</v>
      </c>
      <c r="B58" s="160"/>
      <c r="C58" s="160"/>
      <c r="D58" s="160">
        <f>'将来負担比率（分子）の構造'!I$50</f>
        <v>130511</v>
      </c>
      <c r="E58" s="160"/>
      <c r="F58" s="160"/>
      <c r="G58" s="160">
        <f>'将来負担比率（分子）の構造'!J$50</f>
        <v>130417</v>
      </c>
      <c r="H58" s="160"/>
      <c r="I58" s="160"/>
      <c r="J58" s="160">
        <f>'将来負担比率（分子）の構造'!K$50</f>
        <v>132632</v>
      </c>
      <c r="K58" s="160"/>
      <c r="L58" s="160"/>
      <c r="M58" s="160">
        <f>'将来負担比率（分子）の構造'!L$50</f>
        <v>157937</v>
      </c>
      <c r="N58" s="160"/>
      <c r="O58" s="160"/>
      <c r="P58" s="160">
        <f>'将来負担比率（分子）の構造'!M$50</f>
        <v>160568</v>
      </c>
    </row>
    <row r="59" spans="1:16" x14ac:dyDescent="0.15">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15">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15">
      <c r="A61" s="160" t="s">
        <v>30</v>
      </c>
      <c r="B61" s="160">
        <f>'将来負担比率（分子）の構造'!I$46</f>
        <v>1954</v>
      </c>
      <c r="C61" s="160"/>
      <c r="D61" s="160"/>
      <c r="E61" s="160">
        <f>'将来負担比率（分子）の構造'!J$46</f>
        <v>1899</v>
      </c>
      <c r="F61" s="160"/>
      <c r="G61" s="160"/>
      <c r="H61" s="160">
        <f>'将来負担比率（分子）の構造'!K$46</f>
        <v>2410</v>
      </c>
      <c r="I61" s="160"/>
      <c r="J61" s="160"/>
      <c r="K61" s="160">
        <f>'将来負担比率（分子）の構造'!L$46</f>
        <v>2752</v>
      </c>
      <c r="L61" s="160"/>
      <c r="M61" s="160"/>
      <c r="N61" s="160">
        <f>'将来負担比率（分子）の構造'!M$46</f>
        <v>2128</v>
      </c>
      <c r="O61" s="160"/>
      <c r="P61" s="160"/>
    </row>
    <row r="62" spans="1:16" x14ac:dyDescent="0.15">
      <c r="A62" s="160" t="s">
        <v>29</v>
      </c>
      <c r="B62" s="160">
        <f>'将来負担比率（分子）の構造'!I$45</f>
        <v>60052</v>
      </c>
      <c r="C62" s="160"/>
      <c r="D62" s="160"/>
      <c r="E62" s="160">
        <f>'将来負担比率（分子）の構造'!J$45</f>
        <v>55962</v>
      </c>
      <c r="F62" s="160"/>
      <c r="G62" s="160"/>
      <c r="H62" s="160">
        <f>'将来負担比率（分子）の構造'!K$45</f>
        <v>53823</v>
      </c>
      <c r="I62" s="160"/>
      <c r="J62" s="160"/>
      <c r="K62" s="160">
        <f>'将来負担比率（分子）の構造'!L$45</f>
        <v>54449</v>
      </c>
      <c r="L62" s="160"/>
      <c r="M62" s="160"/>
      <c r="N62" s="160">
        <f>'将来負担比率（分子）の構造'!M$45</f>
        <v>86703</v>
      </c>
      <c r="O62" s="160"/>
      <c r="P62" s="160"/>
    </row>
    <row r="63" spans="1:16" x14ac:dyDescent="0.15">
      <c r="A63" s="160" t="s">
        <v>28</v>
      </c>
      <c r="B63" s="160" t="str">
        <f>'将来負担比率（分子）の構造'!I$44</f>
        <v>-</v>
      </c>
      <c r="C63" s="160"/>
      <c r="D63" s="160"/>
      <c r="E63" s="160" t="str">
        <f>'将来負担比率（分子）の構造'!J$44</f>
        <v>-</v>
      </c>
      <c r="F63" s="160"/>
      <c r="G63" s="160"/>
      <c r="H63" s="160" t="str">
        <f>'将来負担比率（分子）の構造'!K$44</f>
        <v>-</v>
      </c>
      <c r="I63" s="160"/>
      <c r="J63" s="160"/>
      <c r="K63" s="160" t="str">
        <f>'将来負担比率（分子）の構造'!L$44</f>
        <v>-</v>
      </c>
      <c r="L63" s="160"/>
      <c r="M63" s="160"/>
      <c r="N63" s="160" t="str">
        <f>'将来負担比率（分子）の構造'!M$44</f>
        <v>-</v>
      </c>
      <c r="O63" s="160"/>
      <c r="P63" s="160"/>
    </row>
    <row r="64" spans="1:16" x14ac:dyDescent="0.15">
      <c r="A64" s="160" t="s">
        <v>27</v>
      </c>
      <c r="B64" s="160">
        <f>'将来負担比率（分子）の構造'!I$43</f>
        <v>105941</v>
      </c>
      <c r="C64" s="160"/>
      <c r="D64" s="160"/>
      <c r="E64" s="160">
        <f>'将来負担比率（分子）の構造'!J$43</f>
        <v>101938</v>
      </c>
      <c r="F64" s="160"/>
      <c r="G64" s="160"/>
      <c r="H64" s="160">
        <f>'将来負担比率（分子）の構造'!K$43</f>
        <v>80574</v>
      </c>
      <c r="I64" s="160"/>
      <c r="J64" s="160"/>
      <c r="K64" s="160">
        <f>'将来負担比率（分子）の構造'!L$43</f>
        <v>77471</v>
      </c>
      <c r="L64" s="160"/>
      <c r="M64" s="160"/>
      <c r="N64" s="160">
        <f>'将来負担比率（分子）の構造'!M$43</f>
        <v>76297</v>
      </c>
      <c r="O64" s="160"/>
      <c r="P64" s="160"/>
    </row>
    <row r="65" spans="1:16" x14ac:dyDescent="0.15">
      <c r="A65" s="160" t="s">
        <v>26</v>
      </c>
      <c r="B65" s="160">
        <f>'将来負担比率（分子）の構造'!I$42</f>
        <v>3125</v>
      </c>
      <c r="C65" s="160"/>
      <c r="D65" s="160"/>
      <c r="E65" s="160">
        <f>'将来負担比率（分子）の構造'!J$42</f>
        <v>11836</v>
      </c>
      <c r="F65" s="160"/>
      <c r="G65" s="160"/>
      <c r="H65" s="160">
        <f>'将来負担比率（分子）の構造'!K$42</f>
        <v>12194</v>
      </c>
      <c r="I65" s="160"/>
      <c r="J65" s="160"/>
      <c r="K65" s="160">
        <f>'将来負担比率（分子）の構造'!L$42</f>
        <v>1996</v>
      </c>
      <c r="L65" s="160"/>
      <c r="M65" s="160"/>
      <c r="N65" s="160">
        <f>'将来負担比率（分子）の構造'!M$42</f>
        <v>1785</v>
      </c>
      <c r="O65" s="160"/>
      <c r="P65" s="160"/>
    </row>
    <row r="66" spans="1:16" x14ac:dyDescent="0.15">
      <c r="A66" s="160" t="s">
        <v>25</v>
      </c>
      <c r="B66" s="160">
        <f>'将来負担比率（分子）の構造'!I$41</f>
        <v>999511</v>
      </c>
      <c r="C66" s="160"/>
      <c r="D66" s="160"/>
      <c r="E66" s="160">
        <f>'将来負担比率（分子）の構造'!J$41</f>
        <v>1012875</v>
      </c>
      <c r="F66" s="160"/>
      <c r="G66" s="160"/>
      <c r="H66" s="160">
        <f>'将来負担比率（分子）の構造'!K$41</f>
        <v>1059067</v>
      </c>
      <c r="I66" s="160"/>
      <c r="J66" s="160"/>
      <c r="K66" s="160">
        <f>'将来負担比率（分子）の構造'!L$41</f>
        <v>1096357</v>
      </c>
      <c r="L66" s="160"/>
      <c r="M66" s="160"/>
      <c r="N66" s="160">
        <f>'将来負担比率（分子）の構造'!M$41</f>
        <v>1113235</v>
      </c>
      <c r="O66" s="160"/>
      <c r="P66" s="160"/>
    </row>
    <row r="67" spans="1:16" x14ac:dyDescent="0.15">
      <c r="A67" s="160" t="s">
        <v>69</v>
      </c>
      <c r="B67" s="160" t="e">
        <f>NA()</f>
        <v>#N/A</v>
      </c>
      <c r="C67" s="160">
        <f>IF(ISNUMBER('将来負担比率（分子）の構造'!I$53), IF('将来負担比率（分子）の構造'!I$53 &lt; 0, 0, '将来負担比率（分子）の構造'!I$53), NA())</f>
        <v>346877</v>
      </c>
      <c r="D67" s="160" t="e">
        <f>NA()</f>
        <v>#N/A</v>
      </c>
      <c r="E67" s="160" t="e">
        <f>NA()</f>
        <v>#N/A</v>
      </c>
      <c r="F67" s="160">
        <f>IF(ISNUMBER('将来負担比率（分子）の構造'!J$53), IF('将来負担比率（分子）の構造'!J$53 &lt; 0, 0, '将来負担比率（分子）の構造'!J$53), NA())</f>
        <v>355666</v>
      </c>
      <c r="G67" s="160" t="e">
        <f>NA()</f>
        <v>#N/A</v>
      </c>
      <c r="H67" s="160" t="e">
        <f>NA()</f>
        <v>#N/A</v>
      </c>
      <c r="I67" s="160">
        <f>IF(ISNUMBER('将来負担比率（分子）の構造'!K$53), IF('将来負担比率（分子）の構造'!K$53 &lt; 0, 0, '将来負担比率（分子）の構造'!K$53), NA())</f>
        <v>385813</v>
      </c>
      <c r="J67" s="160" t="e">
        <f>NA()</f>
        <v>#N/A</v>
      </c>
      <c r="K67" s="160" t="e">
        <f>NA()</f>
        <v>#N/A</v>
      </c>
      <c r="L67" s="160">
        <f>IF(ISNUMBER('将来負担比率（分子）の構造'!L$53), IF('将来負担比率（分子）の構造'!L$53 &lt; 0, 0, '将来負担比率（分子）の構造'!L$53), NA())</f>
        <v>384172</v>
      </c>
      <c r="M67" s="160" t="e">
        <f>NA()</f>
        <v>#N/A</v>
      </c>
      <c r="N67" s="160" t="e">
        <f>NA()</f>
        <v>#N/A</v>
      </c>
      <c r="O67" s="160">
        <f>IF(ISNUMBER('将来負担比率（分子）の構造'!M$53), IF('将来負担比率（分子）の構造'!M$53 &lt; 0, 0, '将来負担比率（分子）の構造'!M$53), NA())</f>
        <v>420942</v>
      </c>
      <c r="P67" s="160" t="e">
        <f>NA()</f>
        <v>#N/A</v>
      </c>
    </row>
    <row r="70" spans="1:16" x14ac:dyDescent="0.15">
      <c r="A70" s="162" t="s">
        <v>70</v>
      </c>
      <c r="B70" s="162"/>
      <c r="C70" s="162"/>
      <c r="D70" s="162"/>
      <c r="E70" s="162"/>
      <c r="F70" s="162"/>
    </row>
    <row r="71" spans="1:16" x14ac:dyDescent="0.15">
      <c r="A71" s="163"/>
      <c r="B71" s="163" t="str">
        <f>基金残高に係る経年分析!F54</f>
        <v>H27</v>
      </c>
      <c r="C71" s="163" t="str">
        <f>基金残高に係る経年分析!G54</f>
        <v>H28</v>
      </c>
      <c r="D71" s="163" t="str">
        <f>基金残高に係る経年分析!H54</f>
        <v>H29</v>
      </c>
    </row>
    <row r="72" spans="1:16" x14ac:dyDescent="0.15">
      <c r="A72" s="163" t="s">
        <v>71</v>
      </c>
      <c r="B72" s="164">
        <f>基金残高に係る経年分析!F55</f>
        <v>11966</v>
      </c>
      <c r="C72" s="164">
        <f>基金残高に係る経年分析!G55</f>
        <v>9776</v>
      </c>
      <c r="D72" s="164">
        <f>基金残高に係る経年分析!H55</f>
        <v>9719</v>
      </c>
    </row>
    <row r="73" spans="1:16" x14ac:dyDescent="0.15">
      <c r="A73" s="163" t="s">
        <v>72</v>
      </c>
      <c r="B73" s="164">
        <f>基金残高に係る経年分析!F56</f>
        <v>11904</v>
      </c>
      <c r="C73" s="164">
        <f>基金残高に係る経年分析!G56</f>
        <v>11860</v>
      </c>
      <c r="D73" s="164">
        <f>基金残高に係る経年分析!H56</f>
        <v>11929</v>
      </c>
    </row>
    <row r="74" spans="1:16" x14ac:dyDescent="0.15">
      <c r="A74" s="163" t="s">
        <v>73</v>
      </c>
      <c r="B74" s="164">
        <f>基金残高に係る経年分析!F57</f>
        <v>18049</v>
      </c>
      <c r="C74" s="164">
        <f>基金残高に係る経年分析!G57</f>
        <v>18972</v>
      </c>
      <c r="D74" s="164">
        <f>基金残高に係る経年分析!H57</f>
        <v>18327</v>
      </c>
    </row>
  </sheetData>
  <sheetProtection algorithmName="SHA-512" hashValue="M9V7L9ejIkiJRy6cGZOKhc0zJMVD0yYUfOn7HKKcgKZ/gulR9w5OhenaWcEjHzr5krZuAvpGcuxzsOnJjjHK6A==" saltValue="dRvWJdXPKR6hjaYegQSFE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zoomScale="85" zoomScaleNormal="85" workbookViewId="0">
      <selection activeCell="G57" sqref="G57"/>
    </sheetView>
  </sheetViews>
  <sheetFormatPr defaultColWidth="0" defaultRowHeight="11.25" customHeight="1" zeroHeight="1" x14ac:dyDescent="0.15"/>
  <cols>
    <col min="1" max="95" width="1.625" style="205" customWidth="1"/>
    <col min="96" max="133" width="1.625" style="221" customWidth="1"/>
    <col min="134" max="143" width="1.625" style="205" customWidth="1"/>
    <col min="144" max="16384" width="0" style="205" hidden="1"/>
  </cols>
  <sheetData>
    <row r="1" spans="2:143" ht="22.5" customHeight="1" thickBot="1" x14ac:dyDescent="0.2">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208</v>
      </c>
      <c r="DI1" s="774"/>
      <c r="DJ1" s="774"/>
      <c r="DK1" s="774"/>
      <c r="DL1" s="774"/>
      <c r="DM1" s="774"/>
      <c r="DN1" s="775"/>
      <c r="DO1" s="205"/>
      <c r="DP1" s="773" t="s">
        <v>209</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15">
      <c r="B2" s="206" t="s">
        <v>210</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15">
      <c r="B3" s="715" t="s">
        <v>211</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212</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213</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15">
      <c r="B4" s="715" t="s">
        <v>1</v>
      </c>
      <c r="C4" s="716"/>
      <c r="D4" s="716"/>
      <c r="E4" s="716"/>
      <c r="F4" s="716"/>
      <c r="G4" s="716"/>
      <c r="H4" s="716"/>
      <c r="I4" s="716"/>
      <c r="J4" s="716"/>
      <c r="K4" s="716"/>
      <c r="L4" s="716"/>
      <c r="M4" s="716"/>
      <c r="N4" s="716"/>
      <c r="O4" s="716"/>
      <c r="P4" s="716"/>
      <c r="Q4" s="717"/>
      <c r="R4" s="715" t="s">
        <v>214</v>
      </c>
      <c r="S4" s="716"/>
      <c r="T4" s="716"/>
      <c r="U4" s="716"/>
      <c r="V4" s="716"/>
      <c r="W4" s="716"/>
      <c r="X4" s="716"/>
      <c r="Y4" s="717"/>
      <c r="Z4" s="715" t="s">
        <v>215</v>
      </c>
      <c r="AA4" s="716"/>
      <c r="AB4" s="716"/>
      <c r="AC4" s="717"/>
      <c r="AD4" s="715" t="s">
        <v>216</v>
      </c>
      <c r="AE4" s="716"/>
      <c r="AF4" s="716"/>
      <c r="AG4" s="716"/>
      <c r="AH4" s="716"/>
      <c r="AI4" s="716"/>
      <c r="AJ4" s="716"/>
      <c r="AK4" s="717"/>
      <c r="AL4" s="715" t="s">
        <v>215</v>
      </c>
      <c r="AM4" s="716"/>
      <c r="AN4" s="716"/>
      <c r="AO4" s="717"/>
      <c r="AP4" s="776" t="s">
        <v>217</v>
      </c>
      <c r="AQ4" s="776"/>
      <c r="AR4" s="776"/>
      <c r="AS4" s="776"/>
      <c r="AT4" s="776"/>
      <c r="AU4" s="776"/>
      <c r="AV4" s="776"/>
      <c r="AW4" s="776"/>
      <c r="AX4" s="776"/>
      <c r="AY4" s="776"/>
      <c r="AZ4" s="776"/>
      <c r="BA4" s="776"/>
      <c r="BB4" s="776"/>
      <c r="BC4" s="776"/>
      <c r="BD4" s="776"/>
      <c r="BE4" s="776"/>
      <c r="BF4" s="776"/>
      <c r="BG4" s="776" t="s">
        <v>218</v>
      </c>
      <c r="BH4" s="776"/>
      <c r="BI4" s="776"/>
      <c r="BJ4" s="776"/>
      <c r="BK4" s="776"/>
      <c r="BL4" s="776"/>
      <c r="BM4" s="776"/>
      <c r="BN4" s="776"/>
      <c r="BO4" s="776" t="s">
        <v>215</v>
      </c>
      <c r="BP4" s="776"/>
      <c r="BQ4" s="776"/>
      <c r="BR4" s="776"/>
      <c r="BS4" s="776" t="s">
        <v>219</v>
      </c>
      <c r="BT4" s="776"/>
      <c r="BU4" s="776"/>
      <c r="BV4" s="776"/>
      <c r="BW4" s="776"/>
      <c r="BX4" s="776"/>
      <c r="BY4" s="776"/>
      <c r="BZ4" s="776"/>
      <c r="CA4" s="776"/>
      <c r="CB4" s="776"/>
      <c r="CD4" s="758" t="s">
        <v>220</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15">
      <c r="B5" s="740" t="s">
        <v>221</v>
      </c>
      <c r="C5" s="741"/>
      <c r="D5" s="741"/>
      <c r="E5" s="741"/>
      <c r="F5" s="741"/>
      <c r="G5" s="741"/>
      <c r="H5" s="741"/>
      <c r="I5" s="741"/>
      <c r="J5" s="741"/>
      <c r="K5" s="741"/>
      <c r="L5" s="741"/>
      <c r="M5" s="741"/>
      <c r="N5" s="741"/>
      <c r="O5" s="741"/>
      <c r="P5" s="741"/>
      <c r="Q5" s="742"/>
      <c r="R5" s="706">
        <v>157450403</v>
      </c>
      <c r="S5" s="707"/>
      <c r="T5" s="707"/>
      <c r="U5" s="707"/>
      <c r="V5" s="707"/>
      <c r="W5" s="707"/>
      <c r="X5" s="707"/>
      <c r="Y5" s="753"/>
      <c r="Z5" s="771">
        <v>28.3</v>
      </c>
      <c r="AA5" s="771"/>
      <c r="AB5" s="771"/>
      <c r="AC5" s="771"/>
      <c r="AD5" s="772">
        <v>143474490</v>
      </c>
      <c r="AE5" s="772"/>
      <c r="AF5" s="772"/>
      <c r="AG5" s="772"/>
      <c r="AH5" s="772"/>
      <c r="AI5" s="772"/>
      <c r="AJ5" s="772"/>
      <c r="AK5" s="772"/>
      <c r="AL5" s="754">
        <v>57.5</v>
      </c>
      <c r="AM5" s="723"/>
      <c r="AN5" s="723"/>
      <c r="AO5" s="755"/>
      <c r="AP5" s="740" t="s">
        <v>222</v>
      </c>
      <c r="AQ5" s="741"/>
      <c r="AR5" s="741"/>
      <c r="AS5" s="741"/>
      <c r="AT5" s="741"/>
      <c r="AU5" s="741"/>
      <c r="AV5" s="741"/>
      <c r="AW5" s="741"/>
      <c r="AX5" s="741"/>
      <c r="AY5" s="741"/>
      <c r="AZ5" s="741"/>
      <c r="BA5" s="741"/>
      <c r="BB5" s="741"/>
      <c r="BC5" s="741"/>
      <c r="BD5" s="741"/>
      <c r="BE5" s="741"/>
      <c r="BF5" s="742"/>
      <c r="BG5" s="641">
        <v>137817211</v>
      </c>
      <c r="BH5" s="644"/>
      <c r="BI5" s="644"/>
      <c r="BJ5" s="644"/>
      <c r="BK5" s="644"/>
      <c r="BL5" s="644"/>
      <c r="BM5" s="644"/>
      <c r="BN5" s="645"/>
      <c r="BO5" s="703">
        <v>87.5</v>
      </c>
      <c r="BP5" s="703"/>
      <c r="BQ5" s="703"/>
      <c r="BR5" s="703"/>
      <c r="BS5" s="704">
        <v>1521325</v>
      </c>
      <c r="BT5" s="704"/>
      <c r="BU5" s="704"/>
      <c r="BV5" s="704"/>
      <c r="BW5" s="704"/>
      <c r="BX5" s="704"/>
      <c r="BY5" s="704"/>
      <c r="BZ5" s="704"/>
      <c r="CA5" s="704"/>
      <c r="CB5" s="745"/>
      <c r="CD5" s="758" t="s">
        <v>217</v>
      </c>
      <c r="CE5" s="759"/>
      <c r="CF5" s="759"/>
      <c r="CG5" s="759"/>
      <c r="CH5" s="759"/>
      <c r="CI5" s="759"/>
      <c r="CJ5" s="759"/>
      <c r="CK5" s="759"/>
      <c r="CL5" s="759"/>
      <c r="CM5" s="759"/>
      <c r="CN5" s="759"/>
      <c r="CO5" s="759"/>
      <c r="CP5" s="759"/>
      <c r="CQ5" s="760"/>
      <c r="CR5" s="758" t="s">
        <v>223</v>
      </c>
      <c r="CS5" s="759"/>
      <c r="CT5" s="759"/>
      <c r="CU5" s="759"/>
      <c r="CV5" s="759"/>
      <c r="CW5" s="759"/>
      <c r="CX5" s="759"/>
      <c r="CY5" s="760"/>
      <c r="CZ5" s="758" t="s">
        <v>215</v>
      </c>
      <c r="DA5" s="759"/>
      <c r="DB5" s="759"/>
      <c r="DC5" s="760"/>
      <c r="DD5" s="758" t="s">
        <v>224</v>
      </c>
      <c r="DE5" s="759"/>
      <c r="DF5" s="759"/>
      <c r="DG5" s="759"/>
      <c r="DH5" s="759"/>
      <c r="DI5" s="759"/>
      <c r="DJ5" s="759"/>
      <c r="DK5" s="759"/>
      <c r="DL5" s="759"/>
      <c r="DM5" s="759"/>
      <c r="DN5" s="759"/>
      <c r="DO5" s="759"/>
      <c r="DP5" s="760"/>
      <c r="DQ5" s="758" t="s">
        <v>225</v>
      </c>
      <c r="DR5" s="759"/>
      <c r="DS5" s="759"/>
      <c r="DT5" s="759"/>
      <c r="DU5" s="759"/>
      <c r="DV5" s="759"/>
      <c r="DW5" s="759"/>
      <c r="DX5" s="759"/>
      <c r="DY5" s="759"/>
      <c r="DZ5" s="759"/>
      <c r="EA5" s="759"/>
      <c r="EB5" s="759"/>
      <c r="EC5" s="760"/>
    </row>
    <row r="6" spans="2:143" ht="11.25" customHeight="1" x14ac:dyDescent="0.15">
      <c r="B6" s="638" t="s">
        <v>226</v>
      </c>
      <c r="C6" s="639"/>
      <c r="D6" s="639"/>
      <c r="E6" s="639"/>
      <c r="F6" s="639"/>
      <c r="G6" s="639"/>
      <c r="H6" s="639"/>
      <c r="I6" s="639"/>
      <c r="J6" s="639"/>
      <c r="K6" s="639"/>
      <c r="L6" s="639"/>
      <c r="M6" s="639"/>
      <c r="N6" s="639"/>
      <c r="O6" s="639"/>
      <c r="P6" s="639"/>
      <c r="Q6" s="640"/>
      <c r="R6" s="641">
        <v>3133200</v>
      </c>
      <c r="S6" s="644"/>
      <c r="T6" s="644"/>
      <c r="U6" s="644"/>
      <c r="V6" s="644"/>
      <c r="W6" s="644"/>
      <c r="X6" s="644"/>
      <c r="Y6" s="645"/>
      <c r="Z6" s="703">
        <v>0.6</v>
      </c>
      <c r="AA6" s="703"/>
      <c r="AB6" s="703"/>
      <c r="AC6" s="703"/>
      <c r="AD6" s="704">
        <v>3133200</v>
      </c>
      <c r="AE6" s="704"/>
      <c r="AF6" s="704"/>
      <c r="AG6" s="704"/>
      <c r="AH6" s="704"/>
      <c r="AI6" s="704"/>
      <c r="AJ6" s="704"/>
      <c r="AK6" s="704"/>
      <c r="AL6" s="646">
        <v>1.3</v>
      </c>
      <c r="AM6" s="647"/>
      <c r="AN6" s="647"/>
      <c r="AO6" s="705"/>
      <c r="AP6" s="638" t="s">
        <v>227</v>
      </c>
      <c r="AQ6" s="639"/>
      <c r="AR6" s="639"/>
      <c r="AS6" s="639"/>
      <c r="AT6" s="639"/>
      <c r="AU6" s="639"/>
      <c r="AV6" s="639"/>
      <c r="AW6" s="639"/>
      <c r="AX6" s="639"/>
      <c r="AY6" s="639"/>
      <c r="AZ6" s="639"/>
      <c r="BA6" s="639"/>
      <c r="BB6" s="639"/>
      <c r="BC6" s="639"/>
      <c r="BD6" s="639"/>
      <c r="BE6" s="639"/>
      <c r="BF6" s="640"/>
      <c r="BG6" s="641">
        <v>137817211</v>
      </c>
      <c r="BH6" s="644"/>
      <c r="BI6" s="644"/>
      <c r="BJ6" s="644"/>
      <c r="BK6" s="644"/>
      <c r="BL6" s="644"/>
      <c r="BM6" s="644"/>
      <c r="BN6" s="645"/>
      <c r="BO6" s="703">
        <v>87.5</v>
      </c>
      <c r="BP6" s="703"/>
      <c r="BQ6" s="703"/>
      <c r="BR6" s="703"/>
      <c r="BS6" s="704">
        <v>1521325</v>
      </c>
      <c r="BT6" s="704"/>
      <c r="BU6" s="704"/>
      <c r="BV6" s="704"/>
      <c r="BW6" s="704"/>
      <c r="BX6" s="704"/>
      <c r="BY6" s="704"/>
      <c r="BZ6" s="704"/>
      <c r="CA6" s="704"/>
      <c r="CB6" s="745"/>
      <c r="CD6" s="712" t="s">
        <v>228</v>
      </c>
      <c r="CE6" s="713"/>
      <c r="CF6" s="713"/>
      <c r="CG6" s="713"/>
      <c r="CH6" s="713"/>
      <c r="CI6" s="713"/>
      <c r="CJ6" s="713"/>
      <c r="CK6" s="713"/>
      <c r="CL6" s="713"/>
      <c r="CM6" s="713"/>
      <c r="CN6" s="713"/>
      <c r="CO6" s="713"/>
      <c r="CP6" s="713"/>
      <c r="CQ6" s="714"/>
      <c r="CR6" s="641">
        <v>1622145</v>
      </c>
      <c r="CS6" s="644"/>
      <c r="CT6" s="644"/>
      <c r="CU6" s="644"/>
      <c r="CV6" s="644"/>
      <c r="CW6" s="644"/>
      <c r="CX6" s="644"/>
      <c r="CY6" s="645"/>
      <c r="CZ6" s="754">
        <v>0.3</v>
      </c>
      <c r="DA6" s="723"/>
      <c r="DB6" s="723"/>
      <c r="DC6" s="757"/>
      <c r="DD6" s="649">
        <v>29953</v>
      </c>
      <c r="DE6" s="644"/>
      <c r="DF6" s="644"/>
      <c r="DG6" s="644"/>
      <c r="DH6" s="644"/>
      <c r="DI6" s="644"/>
      <c r="DJ6" s="644"/>
      <c r="DK6" s="644"/>
      <c r="DL6" s="644"/>
      <c r="DM6" s="644"/>
      <c r="DN6" s="644"/>
      <c r="DO6" s="644"/>
      <c r="DP6" s="645"/>
      <c r="DQ6" s="649">
        <v>1599510</v>
      </c>
      <c r="DR6" s="644"/>
      <c r="DS6" s="644"/>
      <c r="DT6" s="644"/>
      <c r="DU6" s="644"/>
      <c r="DV6" s="644"/>
      <c r="DW6" s="644"/>
      <c r="DX6" s="644"/>
      <c r="DY6" s="644"/>
      <c r="DZ6" s="644"/>
      <c r="EA6" s="644"/>
      <c r="EB6" s="644"/>
      <c r="EC6" s="684"/>
    </row>
    <row r="7" spans="2:143" ht="11.25" customHeight="1" x14ac:dyDescent="0.15">
      <c r="B7" s="638" t="s">
        <v>229</v>
      </c>
      <c r="C7" s="639"/>
      <c r="D7" s="639"/>
      <c r="E7" s="639"/>
      <c r="F7" s="639"/>
      <c r="G7" s="639"/>
      <c r="H7" s="639"/>
      <c r="I7" s="639"/>
      <c r="J7" s="639"/>
      <c r="K7" s="639"/>
      <c r="L7" s="639"/>
      <c r="M7" s="639"/>
      <c r="N7" s="639"/>
      <c r="O7" s="639"/>
      <c r="P7" s="639"/>
      <c r="Q7" s="640"/>
      <c r="R7" s="641">
        <v>211756</v>
      </c>
      <c r="S7" s="644"/>
      <c r="T7" s="644"/>
      <c r="U7" s="644"/>
      <c r="V7" s="644"/>
      <c r="W7" s="644"/>
      <c r="X7" s="644"/>
      <c r="Y7" s="645"/>
      <c r="Z7" s="703">
        <v>0</v>
      </c>
      <c r="AA7" s="703"/>
      <c r="AB7" s="703"/>
      <c r="AC7" s="703"/>
      <c r="AD7" s="704">
        <v>211756</v>
      </c>
      <c r="AE7" s="704"/>
      <c r="AF7" s="704"/>
      <c r="AG7" s="704"/>
      <c r="AH7" s="704"/>
      <c r="AI7" s="704"/>
      <c r="AJ7" s="704"/>
      <c r="AK7" s="704"/>
      <c r="AL7" s="646">
        <v>0.1</v>
      </c>
      <c r="AM7" s="647"/>
      <c r="AN7" s="647"/>
      <c r="AO7" s="705"/>
      <c r="AP7" s="638" t="s">
        <v>230</v>
      </c>
      <c r="AQ7" s="639"/>
      <c r="AR7" s="639"/>
      <c r="AS7" s="639"/>
      <c r="AT7" s="639"/>
      <c r="AU7" s="639"/>
      <c r="AV7" s="639"/>
      <c r="AW7" s="639"/>
      <c r="AX7" s="639"/>
      <c r="AY7" s="639"/>
      <c r="AZ7" s="639"/>
      <c r="BA7" s="639"/>
      <c r="BB7" s="639"/>
      <c r="BC7" s="639"/>
      <c r="BD7" s="639"/>
      <c r="BE7" s="639"/>
      <c r="BF7" s="640"/>
      <c r="BG7" s="641">
        <v>59700579</v>
      </c>
      <c r="BH7" s="644"/>
      <c r="BI7" s="644"/>
      <c r="BJ7" s="644"/>
      <c r="BK7" s="644"/>
      <c r="BL7" s="644"/>
      <c r="BM7" s="644"/>
      <c r="BN7" s="645"/>
      <c r="BO7" s="703">
        <v>37.9</v>
      </c>
      <c r="BP7" s="703"/>
      <c r="BQ7" s="703"/>
      <c r="BR7" s="703"/>
      <c r="BS7" s="704">
        <v>1521325</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1">
        <v>37653840</v>
      </c>
      <c r="CS7" s="644"/>
      <c r="CT7" s="644"/>
      <c r="CU7" s="644"/>
      <c r="CV7" s="644"/>
      <c r="CW7" s="644"/>
      <c r="CX7" s="644"/>
      <c r="CY7" s="645"/>
      <c r="CZ7" s="703">
        <v>6.8</v>
      </c>
      <c r="DA7" s="703"/>
      <c r="DB7" s="703"/>
      <c r="DC7" s="703"/>
      <c r="DD7" s="649">
        <v>1226400</v>
      </c>
      <c r="DE7" s="644"/>
      <c r="DF7" s="644"/>
      <c r="DG7" s="644"/>
      <c r="DH7" s="644"/>
      <c r="DI7" s="644"/>
      <c r="DJ7" s="644"/>
      <c r="DK7" s="644"/>
      <c r="DL7" s="644"/>
      <c r="DM7" s="644"/>
      <c r="DN7" s="644"/>
      <c r="DO7" s="644"/>
      <c r="DP7" s="645"/>
      <c r="DQ7" s="649">
        <v>32533149</v>
      </c>
      <c r="DR7" s="644"/>
      <c r="DS7" s="644"/>
      <c r="DT7" s="644"/>
      <c r="DU7" s="644"/>
      <c r="DV7" s="644"/>
      <c r="DW7" s="644"/>
      <c r="DX7" s="644"/>
      <c r="DY7" s="644"/>
      <c r="DZ7" s="644"/>
      <c r="EA7" s="644"/>
      <c r="EB7" s="644"/>
      <c r="EC7" s="684"/>
    </row>
    <row r="8" spans="2:143" ht="11.25" customHeight="1" x14ac:dyDescent="0.15">
      <c r="B8" s="638" t="s">
        <v>232</v>
      </c>
      <c r="C8" s="639"/>
      <c r="D8" s="639"/>
      <c r="E8" s="639"/>
      <c r="F8" s="639"/>
      <c r="G8" s="639"/>
      <c r="H8" s="639"/>
      <c r="I8" s="639"/>
      <c r="J8" s="639"/>
      <c r="K8" s="639"/>
      <c r="L8" s="639"/>
      <c r="M8" s="639"/>
      <c r="N8" s="639"/>
      <c r="O8" s="639"/>
      <c r="P8" s="639"/>
      <c r="Q8" s="640"/>
      <c r="R8" s="641">
        <v>548045</v>
      </c>
      <c r="S8" s="644"/>
      <c r="T8" s="644"/>
      <c r="U8" s="644"/>
      <c r="V8" s="644"/>
      <c r="W8" s="644"/>
      <c r="X8" s="644"/>
      <c r="Y8" s="645"/>
      <c r="Z8" s="703">
        <v>0.1</v>
      </c>
      <c r="AA8" s="703"/>
      <c r="AB8" s="703"/>
      <c r="AC8" s="703"/>
      <c r="AD8" s="704">
        <v>548045</v>
      </c>
      <c r="AE8" s="704"/>
      <c r="AF8" s="704"/>
      <c r="AG8" s="704"/>
      <c r="AH8" s="704"/>
      <c r="AI8" s="704"/>
      <c r="AJ8" s="704"/>
      <c r="AK8" s="704"/>
      <c r="AL8" s="646">
        <v>0.2</v>
      </c>
      <c r="AM8" s="647"/>
      <c r="AN8" s="647"/>
      <c r="AO8" s="705"/>
      <c r="AP8" s="638" t="s">
        <v>233</v>
      </c>
      <c r="AQ8" s="639"/>
      <c r="AR8" s="639"/>
      <c r="AS8" s="639"/>
      <c r="AT8" s="639"/>
      <c r="AU8" s="639"/>
      <c r="AV8" s="639"/>
      <c r="AW8" s="639"/>
      <c r="AX8" s="639"/>
      <c r="AY8" s="639"/>
      <c r="AZ8" s="639"/>
      <c r="BA8" s="639"/>
      <c r="BB8" s="639"/>
      <c r="BC8" s="639"/>
      <c r="BD8" s="639"/>
      <c r="BE8" s="639"/>
      <c r="BF8" s="640"/>
      <c r="BG8" s="641">
        <v>1498711</v>
      </c>
      <c r="BH8" s="644"/>
      <c r="BI8" s="644"/>
      <c r="BJ8" s="644"/>
      <c r="BK8" s="644"/>
      <c r="BL8" s="644"/>
      <c r="BM8" s="644"/>
      <c r="BN8" s="645"/>
      <c r="BO8" s="703">
        <v>1</v>
      </c>
      <c r="BP8" s="703"/>
      <c r="BQ8" s="703"/>
      <c r="BR8" s="703"/>
      <c r="BS8" s="649" t="s">
        <v>234</v>
      </c>
      <c r="BT8" s="644"/>
      <c r="BU8" s="644"/>
      <c r="BV8" s="644"/>
      <c r="BW8" s="644"/>
      <c r="BX8" s="644"/>
      <c r="BY8" s="644"/>
      <c r="BZ8" s="644"/>
      <c r="CA8" s="644"/>
      <c r="CB8" s="684"/>
      <c r="CD8" s="685" t="s">
        <v>235</v>
      </c>
      <c r="CE8" s="682"/>
      <c r="CF8" s="682"/>
      <c r="CG8" s="682"/>
      <c r="CH8" s="682"/>
      <c r="CI8" s="682"/>
      <c r="CJ8" s="682"/>
      <c r="CK8" s="682"/>
      <c r="CL8" s="682"/>
      <c r="CM8" s="682"/>
      <c r="CN8" s="682"/>
      <c r="CO8" s="682"/>
      <c r="CP8" s="682"/>
      <c r="CQ8" s="683"/>
      <c r="CR8" s="641">
        <v>202625677</v>
      </c>
      <c r="CS8" s="644"/>
      <c r="CT8" s="644"/>
      <c r="CU8" s="644"/>
      <c r="CV8" s="644"/>
      <c r="CW8" s="644"/>
      <c r="CX8" s="644"/>
      <c r="CY8" s="645"/>
      <c r="CZ8" s="703">
        <v>36.700000000000003</v>
      </c>
      <c r="DA8" s="703"/>
      <c r="DB8" s="703"/>
      <c r="DC8" s="703"/>
      <c r="DD8" s="649">
        <v>5866738</v>
      </c>
      <c r="DE8" s="644"/>
      <c r="DF8" s="644"/>
      <c r="DG8" s="644"/>
      <c r="DH8" s="644"/>
      <c r="DI8" s="644"/>
      <c r="DJ8" s="644"/>
      <c r="DK8" s="644"/>
      <c r="DL8" s="644"/>
      <c r="DM8" s="644"/>
      <c r="DN8" s="644"/>
      <c r="DO8" s="644"/>
      <c r="DP8" s="645"/>
      <c r="DQ8" s="649">
        <v>94366348</v>
      </c>
      <c r="DR8" s="644"/>
      <c r="DS8" s="644"/>
      <c r="DT8" s="644"/>
      <c r="DU8" s="644"/>
      <c r="DV8" s="644"/>
      <c r="DW8" s="644"/>
      <c r="DX8" s="644"/>
      <c r="DY8" s="644"/>
      <c r="DZ8" s="644"/>
      <c r="EA8" s="644"/>
      <c r="EB8" s="644"/>
      <c r="EC8" s="684"/>
    </row>
    <row r="9" spans="2:143" ht="11.25" customHeight="1" x14ac:dyDescent="0.15">
      <c r="B9" s="638" t="s">
        <v>236</v>
      </c>
      <c r="C9" s="639"/>
      <c r="D9" s="639"/>
      <c r="E9" s="639"/>
      <c r="F9" s="639"/>
      <c r="G9" s="639"/>
      <c r="H9" s="639"/>
      <c r="I9" s="639"/>
      <c r="J9" s="639"/>
      <c r="K9" s="639"/>
      <c r="L9" s="639"/>
      <c r="M9" s="639"/>
      <c r="N9" s="639"/>
      <c r="O9" s="639"/>
      <c r="P9" s="639"/>
      <c r="Q9" s="640"/>
      <c r="R9" s="641">
        <v>580034</v>
      </c>
      <c r="S9" s="644"/>
      <c r="T9" s="644"/>
      <c r="U9" s="644"/>
      <c r="V9" s="644"/>
      <c r="W9" s="644"/>
      <c r="X9" s="644"/>
      <c r="Y9" s="645"/>
      <c r="Z9" s="703">
        <v>0.1</v>
      </c>
      <c r="AA9" s="703"/>
      <c r="AB9" s="703"/>
      <c r="AC9" s="703"/>
      <c r="AD9" s="704">
        <v>580034</v>
      </c>
      <c r="AE9" s="704"/>
      <c r="AF9" s="704"/>
      <c r="AG9" s="704"/>
      <c r="AH9" s="704"/>
      <c r="AI9" s="704"/>
      <c r="AJ9" s="704"/>
      <c r="AK9" s="704"/>
      <c r="AL9" s="646">
        <v>0.2</v>
      </c>
      <c r="AM9" s="647"/>
      <c r="AN9" s="647"/>
      <c r="AO9" s="705"/>
      <c r="AP9" s="638" t="s">
        <v>237</v>
      </c>
      <c r="AQ9" s="639"/>
      <c r="AR9" s="639"/>
      <c r="AS9" s="639"/>
      <c r="AT9" s="639"/>
      <c r="AU9" s="639"/>
      <c r="AV9" s="639"/>
      <c r="AW9" s="639"/>
      <c r="AX9" s="639"/>
      <c r="AY9" s="639"/>
      <c r="AZ9" s="639"/>
      <c r="BA9" s="639"/>
      <c r="BB9" s="639"/>
      <c r="BC9" s="639"/>
      <c r="BD9" s="639"/>
      <c r="BE9" s="639"/>
      <c r="BF9" s="640"/>
      <c r="BG9" s="641">
        <v>45621054</v>
      </c>
      <c r="BH9" s="644"/>
      <c r="BI9" s="644"/>
      <c r="BJ9" s="644"/>
      <c r="BK9" s="644"/>
      <c r="BL9" s="644"/>
      <c r="BM9" s="644"/>
      <c r="BN9" s="645"/>
      <c r="BO9" s="703">
        <v>29</v>
      </c>
      <c r="BP9" s="703"/>
      <c r="BQ9" s="703"/>
      <c r="BR9" s="703"/>
      <c r="BS9" s="649" t="s">
        <v>234</v>
      </c>
      <c r="BT9" s="644"/>
      <c r="BU9" s="644"/>
      <c r="BV9" s="644"/>
      <c r="BW9" s="644"/>
      <c r="BX9" s="644"/>
      <c r="BY9" s="644"/>
      <c r="BZ9" s="644"/>
      <c r="CA9" s="644"/>
      <c r="CB9" s="684"/>
      <c r="CD9" s="685" t="s">
        <v>238</v>
      </c>
      <c r="CE9" s="682"/>
      <c r="CF9" s="682"/>
      <c r="CG9" s="682"/>
      <c r="CH9" s="682"/>
      <c r="CI9" s="682"/>
      <c r="CJ9" s="682"/>
      <c r="CK9" s="682"/>
      <c r="CL9" s="682"/>
      <c r="CM9" s="682"/>
      <c r="CN9" s="682"/>
      <c r="CO9" s="682"/>
      <c r="CP9" s="682"/>
      <c r="CQ9" s="683"/>
      <c r="CR9" s="641">
        <v>30267634</v>
      </c>
      <c r="CS9" s="644"/>
      <c r="CT9" s="644"/>
      <c r="CU9" s="644"/>
      <c r="CV9" s="644"/>
      <c r="CW9" s="644"/>
      <c r="CX9" s="644"/>
      <c r="CY9" s="645"/>
      <c r="CZ9" s="703">
        <v>5.5</v>
      </c>
      <c r="DA9" s="703"/>
      <c r="DB9" s="703"/>
      <c r="DC9" s="703"/>
      <c r="DD9" s="649">
        <v>1191280</v>
      </c>
      <c r="DE9" s="644"/>
      <c r="DF9" s="644"/>
      <c r="DG9" s="644"/>
      <c r="DH9" s="644"/>
      <c r="DI9" s="644"/>
      <c r="DJ9" s="644"/>
      <c r="DK9" s="644"/>
      <c r="DL9" s="644"/>
      <c r="DM9" s="644"/>
      <c r="DN9" s="644"/>
      <c r="DO9" s="644"/>
      <c r="DP9" s="645"/>
      <c r="DQ9" s="649">
        <v>19371591</v>
      </c>
      <c r="DR9" s="644"/>
      <c r="DS9" s="644"/>
      <c r="DT9" s="644"/>
      <c r="DU9" s="644"/>
      <c r="DV9" s="644"/>
      <c r="DW9" s="644"/>
      <c r="DX9" s="644"/>
      <c r="DY9" s="644"/>
      <c r="DZ9" s="644"/>
      <c r="EA9" s="644"/>
      <c r="EB9" s="644"/>
      <c r="EC9" s="684"/>
    </row>
    <row r="10" spans="2:143" ht="11.25" customHeight="1" x14ac:dyDescent="0.15">
      <c r="B10" s="638" t="s">
        <v>239</v>
      </c>
      <c r="C10" s="639"/>
      <c r="D10" s="639"/>
      <c r="E10" s="639"/>
      <c r="F10" s="639"/>
      <c r="G10" s="639"/>
      <c r="H10" s="639"/>
      <c r="I10" s="639"/>
      <c r="J10" s="639"/>
      <c r="K10" s="639"/>
      <c r="L10" s="639"/>
      <c r="M10" s="639"/>
      <c r="N10" s="639"/>
      <c r="O10" s="639"/>
      <c r="P10" s="639"/>
      <c r="Q10" s="640"/>
      <c r="R10" s="641">
        <v>128847</v>
      </c>
      <c r="S10" s="644"/>
      <c r="T10" s="644"/>
      <c r="U10" s="644"/>
      <c r="V10" s="644"/>
      <c r="W10" s="644"/>
      <c r="X10" s="644"/>
      <c r="Y10" s="645"/>
      <c r="Z10" s="703">
        <v>0</v>
      </c>
      <c r="AA10" s="703"/>
      <c r="AB10" s="703"/>
      <c r="AC10" s="703"/>
      <c r="AD10" s="704">
        <v>128847</v>
      </c>
      <c r="AE10" s="704"/>
      <c r="AF10" s="704"/>
      <c r="AG10" s="704"/>
      <c r="AH10" s="704"/>
      <c r="AI10" s="704"/>
      <c r="AJ10" s="704"/>
      <c r="AK10" s="704"/>
      <c r="AL10" s="646">
        <v>0.1</v>
      </c>
      <c r="AM10" s="647"/>
      <c r="AN10" s="647"/>
      <c r="AO10" s="705"/>
      <c r="AP10" s="638" t="s">
        <v>240</v>
      </c>
      <c r="AQ10" s="639"/>
      <c r="AR10" s="639"/>
      <c r="AS10" s="639"/>
      <c r="AT10" s="639"/>
      <c r="AU10" s="639"/>
      <c r="AV10" s="639"/>
      <c r="AW10" s="639"/>
      <c r="AX10" s="639"/>
      <c r="AY10" s="639"/>
      <c r="AZ10" s="639"/>
      <c r="BA10" s="639"/>
      <c r="BB10" s="639"/>
      <c r="BC10" s="639"/>
      <c r="BD10" s="639"/>
      <c r="BE10" s="639"/>
      <c r="BF10" s="640"/>
      <c r="BG10" s="641">
        <v>3612793</v>
      </c>
      <c r="BH10" s="644"/>
      <c r="BI10" s="644"/>
      <c r="BJ10" s="644"/>
      <c r="BK10" s="644"/>
      <c r="BL10" s="644"/>
      <c r="BM10" s="644"/>
      <c r="BN10" s="645"/>
      <c r="BO10" s="703">
        <v>2.2999999999999998</v>
      </c>
      <c r="BP10" s="703"/>
      <c r="BQ10" s="703"/>
      <c r="BR10" s="703"/>
      <c r="BS10" s="649">
        <v>594013</v>
      </c>
      <c r="BT10" s="644"/>
      <c r="BU10" s="644"/>
      <c r="BV10" s="644"/>
      <c r="BW10" s="644"/>
      <c r="BX10" s="644"/>
      <c r="BY10" s="644"/>
      <c r="BZ10" s="644"/>
      <c r="CA10" s="644"/>
      <c r="CB10" s="684"/>
      <c r="CD10" s="685" t="s">
        <v>241</v>
      </c>
      <c r="CE10" s="682"/>
      <c r="CF10" s="682"/>
      <c r="CG10" s="682"/>
      <c r="CH10" s="682"/>
      <c r="CI10" s="682"/>
      <c r="CJ10" s="682"/>
      <c r="CK10" s="682"/>
      <c r="CL10" s="682"/>
      <c r="CM10" s="682"/>
      <c r="CN10" s="682"/>
      <c r="CO10" s="682"/>
      <c r="CP10" s="682"/>
      <c r="CQ10" s="683"/>
      <c r="CR10" s="641">
        <v>456501</v>
      </c>
      <c r="CS10" s="644"/>
      <c r="CT10" s="644"/>
      <c r="CU10" s="644"/>
      <c r="CV10" s="644"/>
      <c r="CW10" s="644"/>
      <c r="CX10" s="644"/>
      <c r="CY10" s="645"/>
      <c r="CZ10" s="703">
        <v>0.1</v>
      </c>
      <c r="DA10" s="703"/>
      <c r="DB10" s="703"/>
      <c r="DC10" s="703"/>
      <c r="DD10" s="649">
        <v>8878</v>
      </c>
      <c r="DE10" s="644"/>
      <c r="DF10" s="644"/>
      <c r="DG10" s="644"/>
      <c r="DH10" s="644"/>
      <c r="DI10" s="644"/>
      <c r="DJ10" s="644"/>
      <c r="DK10" s="644"/>
      <c r="DL10" s="644"/>
      <c r="DM10" s="644"/>
      <c r="DN10" s="644"/>
      <c r="DO10" s="644"/>
      <c r="DP10" s="645"/>
      <c r="DQ10" s="649">
        <v>420358</v>
      </c>
      <c r="DR10" s="644"/>
      <c r="DS10" s="644"/>
      <c r="DT10" s="644"/>
      <c r="DU10" s="644"/>
      <c r="DV10" s="644"/>
      <c r="DW10" s="644"/>
      <c r="DX10" s="644"/>
      <c r="DY10" s="644"/>
      <c r="DZ10" s="644"/>
      <c r="EA10" s="644"/>
      <c r="EB10" s="644"/>
      <c r="EC10" s="684"/>
    </row>
    <row r="11" spans="2:143" ht="11.25" customHeight="1" x14ac:dyDescent="0.15">
      <c r="B11" s="638" t="s">
        <v>242</v>
      </c>
      <c r="C11" s="639"/>
      <c r="D11" s="639"/>
      <c r="E11" s="639"/>
      <c r="F11" s="639"/>
      <c r="G11" s="639"/>
      <c r="H11" s="639"/>
      <c r="I11" s="639"/>
      <c r="J11" s="639"/>
      <c r="K11" s="639"/>
      <c r="L11" s="639"/>
      <c r="M11" s="639"/>
      <c r="N11" s="639"/>
      <c r="O11" s="639"/>
      <c r="P11" s="639"/>
      <c r="Q11" s="640"/>
      <c r="R11" s="641">
        <v>14710038</v>
      </c>
      <c r="S11" s="644"/>
      <c r="T11" s="644"/>
      <c r="U11" s="644"/>
      <c r="V11" s="644"/>
      <c r="W11" s="644"/>
      <c r="X11" s="644"/>
      <c r="Y11" s="645"/>
      <c r="Z11" s="703">
        <v>2.6</v>
      </c>
      <c r="AA11" s="703"/>
      <c r="AB11" s="703"/>
      <c r="AC11" s="703"/>
      <c r="AD11" s="704">
        <v>14710038</v>
      </c>
      <c r="AE11" s="704"/>
      <c r="AF11" s="704"/>
      <c r="AG11" s="704"/>
      <c r="AH11" s="704"/>
      <c r="AI11" s="704"/>
      <c r="AJ11" s="704"/>
      <c r="AK11" s="704"/>
      <c r="AL11" s="646">
        <v>5.9</v>
      </c>
      <c r="AM11" s="647"/>
      <c r="AN11" s="647"/>
      <c r="AO11" s="705"/>
      <c r="AP11" s="638" t="s">
        <v>243</v>
      </c>
      <c r="AQ11" s="639"/>
      <c r="AR11" s="639"/>
      <c r="AS11" s="639"/>
      <c r="AT11" s="639"/>
      <c r="AU11" s="639"/>
      <c r="AV11" s="639"/>
      <c r="AW11" s="639"/>
      <c r="AX11" s="639"/>
      <c r="AY11" s="639"/>
      <c r="AZ11" s="639"/>
      <c r="BA11" s="639"/>
      <c r="BB11" s="639"/>
      <c r="BC11" s="639"/>
      <c r="BD11" s="639"/>
      <c r="BE11" s="639"/>
      <c r="BF11" s="640"/>
      <c r="BG11" s="641">
        <v>8968021</v>
      </c>
      <c r="BH11" s="644"/>
      <c r="BI11" s="644"/>
      <c r="BJ11" s="644"/>
      <c r="BK11" s="644"/>
      <c r="BL11" s="644"/>
      <c r="BM11" s="644"/>
      <c r="BN11" s="645"/>
      <c r="BO11" s="703">
        <v>5.7</v>
      </c>
      <c r="BP11" s="703"/>
      <c r="BQ11" s="703"/>
      <c r="BR11" s="703"/>
      <c r="BS11" s="649">
        <v>927312</v>
      </c>
      <c r="BT11" s="644"/>
      <c r="BU11" s="644"/>
      <c r="BV11" s="644"/>
      <c r="BW11" s="644"/>
      <c r="BX11" s="644"/>
      <c r="BY11" s="644"/>
      <c r="BZ11" s="644"/>
      <c r="CA11" s="644"/>
      <c r="CB11" s="684"/>
      <c r="CD11" s="685" t="s">
        <v>244</v>
      </c>
      <c r="CE11" s="682"/>
      <c r="CF11" s="682"/>
      <c r="CG11" s="682"/>
      <c r="CH11" s="682"/>
      <c r="CI11" s="682"/>
      <c r="CJ11" s="682"/>
      <c r="CK11" s="682"/>
      <c r="CL11" s="682"/>
      <c r="CM11" s="682"/>
      <c r="CN11" s="682"/>
      <c r="CO11" s="682"/>
      <c r="CP11" s="682"/>
      <c r="CQ11" s="683"/>
      <c r="CR11" s="641">
        <v>1934246</v>
      </c>
      <c r="CS11" s="644"/>
      <c r="CT11" s="644"/>
      <c r="CU11" s="644"/>
      <c r="CV11" s="644"/>
      <c r="CW11" s="644"/>
      <c r="CX11" s="644"/>
      <c r="CY11" s="645"/>
      <c r="CZ11" s="703">
        <v>0.4</v>
      </c>
      <c r="DA11" s="703"/>
      <c r="DB11" s="703"/>
      <c r="DC11" s="703"/>
      <c r="DD11" s="649">
        <v>739889</v>
      </c>
      <c r="DE11" s="644"/>
      <c r="DF11" s="644"/>
      <c r="DG11" s="644"/>
      <c r="DH11" s="644"/>
      <c r="DI11" s="644"/>
      <c r="DJ11" s="644"/>
      <c r="DK11" s="644"/>
      <c r="DL11" s="644"/>
      <c r="DM11" s="644"/>
      <c r="DN11" s="644"/>
      <c r="DO11" s="644"/>
      <c r="DP11" s="645"/>
      <c r="DQ11" s="649">
        <v>1182862</v>
      </c>
      <c r="DR11" s="644"/>
      <c r="DS11" s="644"/>
      <c r="DT11" s="644"/>
      <c r="DU11" s="644"/>
      <c r="DV11" s="644"/>
      <c r="DW11" s="644"/>
      <c r="DX11" s="644"/>
      <c r="DY11" s="644"/>
      <c r="DZ11" s="644"/>
      <c r="EA11" s="644"/>
      <c r="EB11" s="644"/>
      <c r="EC11" s="684"/>
    </row>
    <row r="12" spans="2:143" ht="11.25" customHeight="1" x14ac:dyDescent="0.15">
      <c r="B12" s="638" t="s">
        <v>245</v>
      </c>
      <c r="C12" s="639"/>
      <c r="D12" s="639"/>
      <c r="E12" s="639"/>
      <c r="F12" s="639"/>
      <c r="G12" s="639"/>
      <c r="H12" s="639"/>
      <c r="I12" s="639"/>
      <c r="J12" s="639"/>
      <c r="K12" s="639"/>
      <c r="L12" s="639"/>
      <c r="M12" s="639"/>
      <c r="N12" s="639"/>
      <c r="O12" s="639"/>
      <c r="P12" s="639"/>
      <c r="Q12" s="640"/>
      <c r="R12" s="641">
        <v>17552829</v>
      </c>
      <c r="S12" s="644"/>
      <c r="T12" s="644"/>
      <c r="U12" s="644"/>
      <c r="V12" s="644"/>
      <c r="W12" s="644"/>
      <c r="X12" s="644"/>
      <c r="Y12" s="645"/>
      <c r="Z12" s="703">
        <v>3.2</v>
      </c>
      <c r="AA12" s="703"/>
      <c r="AB12" s="703"/>
      <c r="AC12" s="703"/>
      <c r="AD12" s="704">
        <v>17552829</v>
      </c>
      <c r="AE12" s="704"/>
      <c r="AF12" s="704"/>
      <c r="AG12" s="704"/>
      <c r="AH12" s="704"/>
      <c r="AI12" s="704"/>
      <c r="AJ12" s="704"/>
      <c r="AK12" s="704"/>
      <c r="AL12" s="646">
        <v>7</v>
      </c>
      <c r="AM12" s="647"/>
      <c r="AN12" s="647"/>
      <c r="AO12" s="705"/>
      <c r="AP12" s="638" t="s">
        <v>246</v>
      </c>
      <c r="AQ12" s="639"/>
      <c r="AR12" s="639"/>
      <c r="AS12" s="639"/>
      <c r="AT12" s="639"/>
      <c r="AU12" s="639"/>
      <c r="AV12" s="639"/>
      <c r="AW12" s="639"/>
      <c r="AX12" s="639"/>
      <c r="AY12" s="639"/>
      <c r="AZ12" s="639"/>
      <c r="BA12" s="639"/>
      <c r="BB12" s="639"/>
      <c r="BC12" s="639"/>
      <c r="BD12" s="639"/>
      <c r="BE12" s="639"/>
      <c r="BF12" s="640"/>
      <c r="BG12" s="641">
        <v>69102922</v>
      </c>
      <c r="BH12" s="644"/>
      <c r="BI12" s="644"/>
      <c r="BJ12" s="644"/>
      <c r="BK12" s="644"/>
      <c r="BL12" s="644"/>
      <c r="BM12" s="644"/>
      <c r="BN12" s="645"/>
      <c r="BO12" s="703">
        <v>43.9</v>
      </c>
      <c r="BP12" s="703"/>
      <c r="BQ12" s="703"/>
      <c r="BR12" s="703"/>
      <c r="BS12" s="649" t="s">
        <v>122</v>
      </c>
      <c r="BT12" s="644"/>
      <c r="BU12" s="644"/>
      <c r="BV12" s="644"/>
      <c r="BW12" s="644"/>
      <c r="BX12" s="644"/>
      <c r="BY12" s="644"/>
      <c r="BZ12" s="644"/>
      <c r="CA12" s="644"/>
      <c r="CB12" s="684"/>
      <c r="CD12" s="685" t="s">
        <v>247</v>
      </c>
      <c r="CE12" s="682"/>
      <c r="CF12" s="682"/>
      <c r="CG12" s="682"/>
      <c r="CH12" s="682"/>
      <c r="CI12" s="682"/>
      <c r="CJ12" s="682"/>
      <c r="CK12" s="682"/>
      <c r="CL12" s="682"/>
      <c r="CM12" s="682"/>
      <c r="CN12" s="682"/>
      <c r="CO12" s="682"/>
      <c r="CP12" s="682"/>
      <c r="CQ12" s="683"/>
      <c r="CR12" s="641">
        <v>37997201</v>
      </c>
      <c r="CS12" s="644"/>
      <c r="CT12" s="644"/>
      <c r="CU12" s="644"/>
      <c r="CV12" s="644"/>
      <c r="CW12" s="644"/>
      <c r="CX12" s="644"/>
      <c r="CY12" s="645"/>
      <c r="CZ12" s="703">
        <v>6.9</v>
      </c>
      <c r="DA12" s="703"/>
      <c r="DB12" s="703"/>
      <c r="DC12" s="703"/>
      <c r="DD12" s="649">
        <v>674453</v>
      </c>
      <c r="DE12" s="644"/>
      <c r="DF12" s="644"/>
      <c r="DG12" s="644"/>
      <c r="DH12" s="644"/>
      <c r="DI12" s="644"/>
      <c r="DJ12" s="644"/>
      <c r="DK12" s="644"/>
      <c r="DL12" s="644"/>
      <c r="DM12" s="644"/>
      <c r="DN12" s="644"/>
      <c r="DO12" s="644"/>
      <c r="DP12" s="645"/>
      <c r="DQ12" s="649">
        <v>7449222</v>
      </c>
      <c r="DR12" s="644"/>
      <c r="DS12" s="644"/>
      <c r="DT12" s="644"/>
      <c r="DU12" s="644"/>
      <c r="DV12" s="644"/>
      <c r="DW12" s="644"/>
      <c r="DX12" s="644"/>
      <c r="DY12" s="644"/>
      <c r="DZ12" s="644"/>
      <c r="EA12" s="644"/>
      <c r="EB12" s="644"/>
      <c r="EC12" s="684"/>
    </row>
    <row r="13" spans="2:143" ht="11.25" customHeight="1" x14ac:dyDescent="0.15">
      <c r="B13" s="638" t="s">
        <v>248</v>
      </c>
      <c r="C13" s="639"/>
      <c r="D13" s="639"/>
      <c r="E13" s="639"/>
      <c r="F13" s="639"/>
      <c r="G13" s="639"/>
      <c r="H13" s="639"/>
      <c r="I13" s="639"/>
      <c r="J13" s="639"/>
      <c r="K13" s="639"/>
      <c r="L13" s="639"/>
      <c r="M13" s="639"/>
      <c r="N13" s="639"/>
      <c r="O13" s="639"/>
      <c r="P13" s="639"/>
      <c r="Q13" s="640"/>
      <c r="R13" s="641">
        <v>45999</v>
      </c>
      <c r="S13" s="644"/>
      <c r="T13" s="644"/>
      <c r="U13" s="644"/>
      <c r="V13" s="644"/>
      <c r="W13" s="644"/>
      <c r="X13" s="644"/>
      <c r="Y13" s="645"/>
      <c r="Z13" s="703">
        <v>0</v>
      </c>
      <c r="AA13" s="703"/>
      <c r="AB13" s="703"/>
      <c r="AC13" s="703"/>
      <c r="AD13" s="704">
        <v>45999</v>
      </c>
      <c r="AE13" s="704"/>
      <c r="AF13" s="704"/>
      <c r="AG13" s="704"/>
      <c r="AH13" s="704"/>
      <c r="AI13" s="704"/>
      <c r="AJ13" s="704"/>
      <c r="AK13" s="704"/>
      <c r="AL13" s="646">
        <v>0</v>
      </c>
      <c r="AM13" s="647"/>
      <c r="AN13" s="647"/>
      <c r="AO13" s="705"/>
      <c r="AP13" s="638" t="s">
        <v>249</v>
      </c>
      <c r="AQ13" s="639"/>
      <c r="AR13" s="639"/>
      <c r="AS13" s="639"/>
      <c r="AT13" s="639"/>
      <c r="AU13" s="639"/>
      <c r="AV13" s="639"/>
      <c r="AW13" s="639"/>
      <c r="AX13" s="639"/>
      <c r="AY13" s="639"/>
      <c r="AZ13" s="639"/>
      <c r="BA13" s="639"/>
      <c r="BB13" s="639"/>
      <c r="BC13" s="639"/>
      <c r="BD13" s="639"/>
      <c r="BE13" s="639"/>
      <c r="BF13" s="640"/>
      <c r="BG13" s="641">
        <v>66938111</v>
      </c>
      <c r="BH13" s="644"/>
      <c r="BI13" s="644"/>
      <c r="BJ13" s="644"/>
      <c r="BK13" s="644"/>
      <c r="BL13" s="644"/>
      <c r="BM13" s="644"/>
      <c r="BN13" s="645"/>
      <c r="BO13" s="703">
        <v>42.5</v>
      </c>
      <c r="BP13" s="703"/>
      <c r="BQ13" s="703"/>
      <c r="BR13" s="703"/>
      <c r="BS13" s="649" t="s">
        <v>122</v>
      </c>
      <c r="BT13" s="644"/>
      <c r="BU13" s="644"/>
      <c r="BV13" s="644"/>
      <c r="BW13" s="644"/>
      <c r="BX13" s="644"/>
      <c r="BY13" s="644"/>
      <c r="BZ13" s="644"/>
      <c r="CA13" s="644"/>
      <c r="CB13" s="684"/>
      <c r="CD13" s="685" t="s">
        <v>250</v>
      </c>
      <c r="CE13" s="682"/>
      <c r="CF13" s="682"/>
      <c r="CG13" s="682"/>
      <c r="CH13" s="682"/>
      <c r="CI13" s="682"/>
      <c r="CJ13" s="682"/>
      <c r="CK13" s="682"/>
      <c r="CL13" s="682"/>
      <c r="CM13" s="682"/>
      <c r="CN13" s="682"/>
      <c r="CO13" s="682"/>
      <c r="CP13" s="682"/>
      <c r="CQ13" s="683"/>
      <c r="CR13" s="641">
        <v>72431012</v>
      </c>
      <c r="CS13" s="644"/>
      <c r="CT13" s="644"/>
      <c r="CU13" s="644"/>
      <c r="CV13" s="644"/>
      <c r="CW13" s="644"/>
      <c r="CX13" s="644"/>
      <c r="CY13" s="645"/>
      <c r="CZ13" s="703">
        <v>13.1</v>
      </c>
      <c r="DA13" s="703"/>
      <c r="DB13" s="703"/>
      <c r="DC13" s="703"/>
      <c r="DD13" s="649">
        <v>47184025</v>
      </c>
      <c r="DE13" s="644"/>
      <c r="DF13" s="644"/>
      <c r="DG13" s="644"/>
      <c r="DH13" s="644"/>
      <c r="DI13" s="644"/>
      <c r="DJ13" s="644"/>
      <c r="DK13" s="644"/>
      <c r="DL13" s="644"/>
      <c r="DM13" s="644"/>
      <c r="DN13" s="644"/>
      <c r="DO13" s="644"/>
      <c r="DP13" s="645"/>
      <c r="DQ13" s="649">
        <v>21889709</v>
      </c>
      <c r="DR13" s="644"/>
      <c r="DS13" s="644"/>
      <c r="DT13" s="644"/>
      <c r="DU13" s="644"/>
      <c r="DV13" s="644"/>
      <c r="DW13" s="644"/>
      <c r="DX13" s="644"/>
      <c r="DY13" s="644"/>
      <c r="DZ13" s="644"/>
      <c r="EA13" s="644"/>
      <c r="EB13" s="644"/>
      <c r="EC13" s="684"/>
    </row>
    <row r="14" spans="2:143" ht="11.25" customHeight="1" x14ac:dyDescent="0.15">
      <c r="B14" s="638" t="s">
        <v>251</v>
      </c>
      <c r="C14" s="639"/>
      <c r="D14" s="639"/>
      <c r="E14" s="639"/>
      <c r="F14" s="639"/>
      <c r="G14" s="639"/>
      <c r="H14" s="639"/>
      <c r="I14" s="639"/>
      <c r="J14" s="639"/>
      <c r="K14" s="639"/>
      <c r="L14" s="639"/>
      <c r="M14" s="639"/>
      <c r="N14" s="639"/>
      <c r="O14" s="639"/>
      <c r="P14" s="639"/>
      <c r="Q14" s="640"/>
      <c r="R14" s="641" t="s">
        <v>122</v>
      </c>
      <c r="S14" s="644"/>
      <c r="T14" s="644"/>
      <c r="U14" s="644"/>
      <c r="V14" s="644"/>
      <c r="W14" s="644"/>
      <c r="X14" s="644"/>
      <c r="Y14" s="645"/>
      <c r="Z14" s="703" t="s">
        <v>234</v>
      </c>
      <c r="AA14" s="703"/>
      <c r="AB14" s="703"/>
      <c r="AC14" s="703"/>
      <c r="AD14" s="704" t="s">
        <v>122</v>
      </c>
      <c r="AE14" s="704"/>
      <c r="AF14" s="704"/>
      <c r="AG14" s="704"/>
      <c r="AH14" s="704"/>
      <c r="AI14" s="704"/>
      <c r="AJ14" s="704"/>
      <c r="AK14" s="704"/>
      <c r="AL14" s="646" t="s">
        <v>122</v>
      </c>
      <c r="AM14" s="647"/>
      <c r="AN14" s="647"/>
      <c r="AO14" s="705"/>
      <c r="AP14" s="638" t="s">
        <v>252</v>
      </c>
      <c r="AQ14" s="639"/>
      <c r="AR14" s="639"/>
      <c r="AS14" s="639"/>
      <c r="AT14" s="639"/>
      <c r="AU14" s="639"/>
      <c r="AV14" s="639"/>
      <c r="AW14" s="639"/>
      <c r="AX14" s="639"/>
      <c r="AY14" s="639"/>
      <c r="AZ14" s="639"/>
      <c r="BA14" s="639"/>
      <c r="BB14" s="639"/>
      <c r="BC14" s="639"/>
      <c r="BD14" s="639"/>
      <c r="BE14" s="639"/>
      <c r="BF14" s="640"/>
      <c r="BG14" s="641">
        <v>1795176</v>
      </c>
      <c r="BH14" s="644"/>
      <c r="BI14" s="644"/>
      <c r="BJ14" s="644"/>
      <c r="BK14" s="644"/>
      <c r="BL14" s="644"/>
      <c r="BM14" s="644"/>
      <c r="BN14" s="645"/>
      <c r="BO14" s="703">
        <v>1.1000000000000001</v>
      </c>
      <c r="BP14" s="703"/>
      <c r="BQ14" s="703"/>
      <c r="BR14" s="703"/>
      <c r="BS14" s="649" t="s">
        <v>122</v>
      </c>
      <c r="BT14" s="644"/>
      <c r="BU14" s="644"/>
      <c r="BV14" s="644"/>
      <c r="BW14" s="644"/>
      <c r="BX14" s="644"/>
      <c r="BY14" s="644"/>
      <c r="BZ14" s="644"/>
      <c r="CA14" s="644"/>
      <c r="CB14" s="684"/>
      <c r="CD14" s="685" t="s">
        <v>253</v>
      </c>
      <c r="CE14" s="682"/>
      <c r="CF14" s="682"/>
      <c r="CG14" s="682"/>
      <c r="CH14" s="682"/>
      <c r="CI14" s="682"/>
      <c r="CJ14" s="682"/>
      <c r="CK14" s="682"/>
      <c r="CL14" s="682"/>
      <c r="CM14" s="682"/>
      <c r="CN14" s="682"/>
      <c r="CO14" s="682"/>
      <c r="CP14" s="682"/>
      <c r="CQ14" s="683"/>
      <c r="CR14" s="641">
        <v>11904135</v>
      </c>
      <c r="CS14" s="644"/>
      <c r="CT14" s="644"/>
      <c r="CU14" s="644"/>
      <c r="CV14" s="644"/>
      <c r="CW14" s="644"/>
      <c r="CX14" s="644"/>
      <c r="CY14" s="645"/>
      <c r="CZ14" s="703">
        <v>2.2000000000000002</v>
      </c>
      <c r="DA14" s="703"/>
      <c r="DB14" s="703"/>
      <c r="DC14" s="703"/>
      <c r="DD14" s="649">
        <v>1161110</v>
      </c>
      <c r="DE14" s="644"/>
      <c r="DF14" s="644"/>
      <c r="DG14" s="644"/>
      <c r="DH14" s="644"/>
      <c r="DI14" s="644"/>
      <c r="DJ14" s="644"/>
      <c r="DK14" s="644"/>
      <c r="DL14" s="644"/>
      <c r="DM14" s="644"/>
      <c r="DN14" s="644"/>
      <c r="DO14" s="644"/>
      <c r="DP14" s="645"/>
      <c r="DQ14" s="649">
        <v>10824758</v>
      </c>
      <c r="DR14" s="644"/>
      <c r="DS14" s="644"/>
      <c r="DT14" s="644"/>
      <c r="DU14" s="644"/>
      <c r="DV14" s="644"/>
      <c r="DW14" s="644"/>
      <c r="DX14" s="644"/>
      <c r="DY14" s="644"/>
      <c r="DZ14" s="644"/>
      <c r="EA14" s="644"/>
      <c r="EB14" s="644"/>
      <c r="EC14" s="684"/>
    </row>
    <row r="15" spans="2:143" ht="11.25" customHeight="1" x14ac:dyDescent="0.15">
      <c r="B15" s="638" t="s">
        <v>254</v>
      </c>
      <c r="C15" s="639"/>
      <c r="D15" s="639"/>
      <c r="E15" s="639"/>
      <c r="F15" s="639"/>
      <c r="G15" s="639"/>
      <c r="H15" s="639"/>
      <c r="I15" s="639"/>
      <c r="J15" s="639"/>
      <c r="K15" s="639"/>
      <c r="L15" s="639"/>
      <c r="M15" s="639"/>
      <c r="N15" s="639"/>
      <c r="O15" s="639"/>
      <c r="P15" s="639"/>
      <c r="Q15" s="640"/>
      <c r="R15" s="641">
        <v>1035998</v>
      </c>
      <c r="S15" s="644"/>
      <c r="T15" s="644"/>
      <c r="U15" s="644"/>
      <c r="V15" s="644"/>
      <c r="W15" s="644"/>
      <c r="X15" s="644"/>
      <c r="Y15" s="645"/>
      <c r="Z15" s="703">
        <v>0.2</v>
      </c>
      <c r="AA15" s="703"/>
      <c r="AB15" s="703"/>
      <c r="AC15" s="703"/>
      <c r="AD15" s="704">
        <v>1035998</v>
      </c>
      <c r="AE15" s="704"/>
      <c r="AF15" s="704"/>
      <c r="AG15" s="704"/>
      <c r="AH15" s="704"/>
      <c r="AI15" s="704"/>
      <c r="AJ15" s="704"/>
      <c r="AK15" s="704"/>
      <c r="AL15" s="646">
        <v>0.4</v>
      </c>
      <c r="AM15" s="647"/>
      <c r="AN15" s="647"/>
      <c r="AO15" s="705"/>
      <c r="AP15" s="638" t="s">
        <v>255</v>
      </c>
      <c r="AQ15" s="639"/>
      <c r="AR15" s="639"/>
      <c r="AS15" s="639"/>
      <c r="AT15" s="639"/>
      <c r="AU15" s="639"/>
      <c r="AV15" s="639"/>
      <c r="AW15" s="639"/>
      <c r="AX15" s="639"/>
      <c r="AY15" s="639"/>
      <c r="AZ15" s="639"/>
      <c r="BA15" s="639"/>
      <c r="BB15" s="639"/>
      <c r="BC15" s="639"/>
      <c r="BD15" s="639"/>
      <c r="BE15" s="639"/>
      <c r="BF15" s="640"/>
      <c r="BG15" s="641">
        <v>7189068</v>
      </c>
      <c r="BH15" s="644"/>
      <c r="BI15" s="644"/>
      <c r="BJ15" s="644"/>
      <c r="BK15" s="644"/>
      <c r="BL15" s="644"/>
      <c r="BM15" s="644"/>
      <c r="BN15" s="645"/>
      <c r="BO15" s="703">
        <v>4.5999999999999996</v>
      </c>
      <c r="BP15" s="703"/>
      <c r="BQ15" s="703"/>
      <c r="BR15" s="703"/>
      <c r="BS15" s="649" t="s">
        <v>122</v>
      </c>
      <c r="BT15" s="644"/>
      <c r="BU15" s="644"/>
      <c r="BV15" s="644"/>
      <c r="BW15" s="644"/>
      <c r="BX15" s="644"/>
      <c r="BY15" s="644"/>
      <c r="BZ15" s="644"/>
      <c r="CA15" s="644"/>
      <c r="CB15" s="684"/>
      <c r="CD15" s="685" t="s">
        <v>256</v>
      </c>
      <c r="CE15" s="682"/>
      <c r="CF15" s="682"/>
      <c r="CG15" s="682"/>
      <c r="CH15" s="682"/>
      <c r="CI15" s="682"/>
      <c r="CJ15" s="682"/>
      <c r="CK15" s="682"/>
      <c r="CL15" s="682"/>
      <c r="CM15" s="682"/>
      <c r="CN15" s="682"/>
      <c r="CO15" s="682"/>
      <c r="CP15" s="682"/>
      <c r="CQ15" s="683"/>
      <c r="CR15" s="641">
        <v>85992224</v>
      </c>
      <c r="CS15" s="644"/>
      <c r="CT15" s="644"/>
      <c r="CU15" s="644"/>
      <c r="CV15" s="644"/>
      <c r="CW15" s="644"/>
      <c r="CX15" s="644"/>
      <c r="CY15" s="645"/>
      <c r="CZ15" s="703">
        <v>15.6</v>
      </c>
      <c r="DA15" s="703"/>
      <c r="DB15" s="703"/>
      <c r="DC15" s="703"/>
      <c r="DD15" s="649">
        <v>9297654</v>
      </c>
      <c r="DE15" s="644"/>
      <c r="DF15" s="644"/>
      <c r="DG15" s="644"/>
      <c r="DH15" s="644"/>
      <c r="DI15" s="644"/>
      <c r="DJ15" s="644"/>
      <c r="DK15" s="644"/>
      <c r="DL15" s="644"/>
      <c r="DM15" s="644"/>
      <c r="DN15" s="644"/>
      <c r="DO15" s="644"/>
      <c r="DP15" s="645"/>
      <c r="DQ15" s="649">
        <v>62744027</v>
      </c>
      <c r="DR15" s="644"/>
      <c r="DS15" s="644"/>
      <c r="DT15" s="644"/>
      <c r="DU15" s="644"/>
      <c r="DV15" s="644"/>
      <c r="DW15" s="644"/>
      <c r="DX15" s="644"/>
      <c r="DY15" s="644"/>
      <c r="DZ15" s="644"/>
      <c r="EA15" s="644"/>
      <c r="EB15" s="644"/>
      <c r="EC15" s="684"/>
    </row>
    <row r="16" spans="2:143" ht="11.25" customHeight="1" x14ac:dyDescent="0.15">
      <c r="B16" s="638" t="s">
        <v>257</v>
      </c>
      <c r="C16" s="639"/>
      <c r="D16" s="639"/>
      <c r="E16" s="639"/>
      <c r="F16" s="639"/>
      <c r="G16" s="639"/>
      <c r="H16" s="639"/>
      <c r="I16" s="639"/>
      <c r="J16" s="639"/>
      <c r="K16" s="639"/>
      <c r="L16" s="639"/>
      <c r="M16" s="639"/>
      <c r="N16" s="639"/>
      <c r="O16" s="639"/>
      <c r="P16" s="639"/>
      <c r="Q16" s="640"/>
      <c r="R16" s="641">
        <v>5525334</v>
      </c>
      <c r="S16" s="644"/>
      <c r="T16" s="644"/>
      <c r="U16" s="644"/>
      <c r="V16" s="644"/>
      <c r="W16" s="644"/>
      <c r="X16" s="644"/>
      <c r="Y16" s="645"/>
      <c r="Z16" s="703">
        <v>1</v>
      </c>
      <c r="AA16" s="703"/>
      <c r="AB16" s="703"/>
      <c r="AC16" s="703"/>
      <c r="AD16" s="704">
        <v>5525334</v>
      </c>
      <c r="AE16" s="704"/>
      <c r="AF16" s="704"/>
      <c r="AG16" s="704"/>
      <c r="AH16" s="704"/>
      <c r="AI16" s="704"/>
      <c r="AJ16" s="704"/>
      <c r="AK16" s="704"/>
      <c r="AL16" s="646">
        <v>2.2000000000000002</v>
      </c>
      <c r="AM16" s="647"/>
      <c r="AN16" s="647"/>
      <c r="AO16" s="705"/>
      <c r="AP16" s="638" t="s">
        <v>258</v>
      </c>
      <c r="AQ16" s="639"/>
      <c r="AR16" s="639"/>
      <c r="AS16" s="639"/>
      <c r="AT16" s="639"/>
      <c r="AU16" s="639"/>
      <c r="AV16" s="639"/>
      <c r="AW16" s="639"/>
      <c r="AX16" s="639"/>
      <c r="AY16" s="639"/>
      <c r="AZ16" s="639"/>
      <c r="BA16" s="639"/>
      <c r="BB16" s="639"/>
      <c r="BC16" s="639"/>
      <c r="BD16" s="639"/>
      <c r="BE16" s="639"/>
      <c r="BF16" s="640"/>
      <c r="BG16" s="641">
        <v>29325</v>
      </c>
      <c r="BH16" s="644"/>
      <c r="BI16" s="644"/>
      <c r="BJ16" s="644"/>
      <c r="BK16" s="644"/>
      <c r="BL16" s="644"/>
      <c r="BM16" s="644"/>
      <c r="BN16" s="645"/>
      <c r="BO16" s="703">
        <v>0</v>
      </c>
      <c r="BP16" s="703"/>
      <c r="BQ16" s="703"/>
      <c r="BR16" s="703"/>
      <c r="BS16" s="649" t="s">
        <v>122</v>
      </c>
      <c r="BT16" s="644"/>
      <c r="BU16" s="644"/>
      <c r="BV16" s="644"/>
      <c r="BW16" s="644"/>
      <c r="BX16" s="644"/>
      <c r="BY16" s="644"/>
      <c r="BZ16" s="644"/>
      <c r="CA16" s="644"/>
      <c r="CB16" s="684"/>
      <c r="CD16" s="685" t="s">
        <v>259</v>
      </c>
      <c r="CE16" s="682"/>
      <c r="CF16" s="682"/>
      <c r="CG16" s="682"/>
      <c r="CH16" s="682"/>
      <c r="CI16" s="682"/>
      <c r="CJ16" s="682"/>
      <c r="CK16" s="682"/>
      <c r="CL16" s="682"/>
      <c r="CM16" s="682"/>
      <c r="CN16" s="682"/>
      <c r="CO16" s="682"/>
      <c r="CP16" s="682"/>
      <c r="CQ16" s="683"/>
      <c r="CR16" s="641">
        <v>151292</v>
      </c>
      <c r="CS16" s="644"/>
      <c r="CT16" s="644"/>
      <c r="CU16" s="644"/>
      <c r="CV16" s="644"/>
      <c r="CW16" s="644"/>
      <c r="CX16" s="644"/>
      <c r="CY16" s="645"/>
      <c r="CZ16" s="703">
        <v>0</v>
      </c>
      <c r="DA16" s="703"/>
      <c r="DB16" s="703"/>
      <c r="DC16" s="703"/>
      <c r="DD16" s="649" t="s">
        <v>122</v>
      </c>
      <c r="DE16" s="644"/>
      <c r="DF16" s="644"/>
      <c r="DG16" s="644"/>
      <c r="DH16" s="644"/>
      <c r="DI16" s="644"/>
      <c r="DJ16" s="644"/>
      <c r="DK16" s="644"/>
      <c r="DL16" s="644"/>
      <c r="DM16" s="644"/>
      <c r="DN16" s="644"/>
      <c r="DO16" s="644"/>
      <c r="DP16" s="645"/>
      <c r="DQ16" s="649">
        <v>17233</v>
      </c>
      <c r="DR16" s="644"/>
      <c r="DS16" s="644"/>
      <c r="DT16" s="644"/>
      <c r="DU16" s="644"/>
      <c r="DV16" s="644"/>
      <c r="DW16" s="644"/>
      <c r="DX16" s="644"/>
      <c r="DY16" s="644"/>
      <c r="DZ16" s="644"/>
      <c r="EA16" s="644"/>
      <c r="EB16" s="644"/>
      <c r="EC16" s="684"/>
    </row>
    <row r="17" spans="2:133" ht="11.25" customHeight="1" x14ac:dyDescent="0.15">
      <c r="B17" s="638" t="s">
        <v>260</v>
      </c>
      <c r="C17" s="639"/>
      <c r="D17" s="639"/>
      <c r="E17" s="639"/>
      <c r="F17" s="639"/>
      <c r="G17" s="639"/>
      <c r="H17" s="639"/>
      <c r="I17" s="639"/>
      <c r="J17" s="639"/>
      <c r="K17" s="639"/>
      <c r="L17" s="639"/>
      <c r="M17" s="639"/>
      <c r="N17" s="639"/>
      <c r="O17" s="639"/>
      <c r="P17" s="639"/>
      <c r="Q17" s="640"/>
      <c r="R17" s="641">
        <v>745728</v>
      </c>
      <c r="S17" s="644"/>
      <c r="T17" s="644"/>
      <c r="U17" s="644"/>
      <c r="V17" s="644"/>
      <c r="W17" s="644"/>
      <c r="X17" s="644"/>
      <c r="Y17" s="645"/>
      <c r="Z17" s="703">
        <v>0.1</v>
      </c>
      <c r="AA17" s="703"/>
      <c r="AB17" s="703"/>
      <c r="AC17" s="703"/>
      <c r="AD17" s="704">
        <v>745728</v>
      </c>
      <c r="AE17" s="704"/>
      <c r="AF17" s="704"/>
      <c r="AG17" s="704"/>
      <c r="AH17" s="704"/>
      <c r="AI17" s="704"/>
      <c r="AJ17" s="704"/>
      <c r="AK17" s="704"/>
      <c r="AL17" s="646">
        <v>0.3</v>
      </c>
      <c r="AM17" s="647"/>
      <c r="AN17" s="647"/>
      <c r="AO17" s="705"/>
      <c r="AP17" s="638" t="s">
        <v>261</v>
      </c>
      <c r="AQ17" s="639"/>
      <c r="AR17" s="639"/>
      <c r="AS17" s="639"/>
      <c r="AT17" s="639"/>
      <c r="AU17" s="639"/>
      <c r="AV17" s="639"/>
      <c r="AW17" s="639"/>
      <c r="AX17" s="639"/>
      <c r="AY17" s="639"/>
      <c r="AZ17" s="639"/>
      <c r="BA17" s="639"/>
      <c r="BB17" s="639"/>
      <c r="BC17" s="639"/>
      <c r="BD17" s="639"/>
      <c r="BE17" s="639"/>
      <c r="BF17" s="640"/>
      <c r="BG17" s="641">
        <v>141</v>
      </c>
      <c r="BH17" s="644"/>
      <c r="BI17" s="644"/>
      <c r="BJ17" s="644"/>
      <c r="BK17" s="644"/>
      <c r="BL17" s="644"/>
      <c r="BM17" s="644"/>
      <c r="BN17" s="645"/>
      <c r="BO17" s="703">
        <v>0</v>
      </c>
      <c r="BP17" s="703"/>
      <c r="BQ17" s="703"/>
      <c r="BR17" s="703"/>
      <c r="BS17" s="649" t="s">
        <v>122</v>
      </c>
      <c r="BT17" s="644"/>
      <c r="BU17" s="644"/>
      <c r="BV17" s="644"/>
      <c r="BW17" s="644"/>
      <c r="BX17" s="644"/>
      <c r="BY17" s="644"/>
      <c r="BZ17" s="644"/>
      <c r="CA17" s="644"/>
      <c r="CB17" s="684"/>
      <c r="CD17" s="685" t="s">
        <v>262</v>
      </c>
      <c r="CE17" s="682"/>
      <c r="CF17" s="682"/>
      <c r="CG17" s="682"/>
      <c r="CH17" s="682"/>
      <c r="CI17" s="682"/>
      <c r="CJ17" s="682"/>
      <c r="CK17" s="682"/>
      <c r="CL17" s="682"/>
      <c r="CM17" s="682"/>
      <c r="CN17" s="682"/>
      <c r="CO17" s="682"/>
      <c r="CP17" s="682"/>
      <c r="CQ17" s="683"/>
      <c r="CR17" s="641">
        <v>68548404</v>
      </c>
      <c r="CS17" s="644"/>
      <c r="CT17" s="644"/>
      <c r="CU17" s="644"/>
      <c r="CV17" s="644"/>
      <c r="CW17" s="644"/>
      <c r="CX17" s="644"/>
      <c r="CY17" s="645"/>
      <c r="CZ17" s="703">
        <v>12.4</v>
      </c>
      <c r="DA17" s="703"/>
      <c r="DB17" s="703"/>
      <c r="DC17" s="703"/>
      <c r="DD17" s="649" t="s">
        <v>122</v>
      </c>
      <c r="DE17" s="644"/>
      <c r="DF17" s="644"/>
      <c r="DG17" s="644"/>
      <c r="DH17" s="644"/>
      <c r="DI17" s="644"/>
      <c r="DJ17" s="644"/>
      <c r="DK17" s="644"/>
      <c r="DL17" s="644"/>
      <c r="DM17" s="644"/>
      <c r="DN17" s="644"/>
      <c r="DO17" s="644"/>
      <c r="DP17" s="645"/>
      <c r="DQ17" s="649">
        <v>61824598</v>
      </c>
      <c r="DR17" s="644"/>
      <c r="DS17" s="644"/>
      <c r="DT17" s="644"/>
      <c r="DU17" s="644"/>
      <c r="DV17" s="644"/>
      <c r="DW17" s="644"/>
      <c r="DX17" s="644"/>
      <c r="DY17" s="644"/>
      <c r="DZ17" s="644"/>
      <c r="EA17" s="644"/>
      <c r="EB17" s="644"/>
      <c r="EC17" s="684"/>
    </row>
    <row r="18" spans="2:133" ht="11.25" customHeight="1" x14ac:dyDescent="0.15">
      <c r="B18" s="638" t="s">
        <v>263</v>
      </c>
      <c r="C18" s="639"/>
      <c r="D18" s="639"/>
      <c r="E18" s="639"/>
      <c r="F18" s="639"/>
      <c r="G18" s="639"/>
      <c r="H18" s="639"/>
      <c r="I18" s="639"/>
      <c r="J18" s="639"/>
      <c r="K18" s="639"/>
      <c r="L18" s="639"/>
      <c r="M18" s="639"/>
      <c r="N18" s="639"/>
      <c r="O18" s="639"/>
      <c r="P18" s="639"/>
      <c r="Q18" s="640"/>
      <c r="R18" s="641">
        <v>61726768</v>
      </c>
      <c r="S18" s="644"/>
      <c r="T18" s="644"/>
      <c r="U18" s="644"/>
      <c r="V18" s="644"/>
      <c r="W18" s="644"/>
      <c r="X18" s="644"/>
      <c r="Y18" s="645"/>
      <c r="Z18" s="703">
        <v>11.1</v>
      </c>
      <c r="AA18" s="703"/>
      <c r="AB18" s="703"/>
      <c r="AC18" s="703"/>
      <c r="AD18" s="704">
        <v>59491984</v>
      </c>
      <c r="AE18" s="704"/>
      <c r="AF18" s="704"/>
      <c r="AG18" s="704"/>
      <c r="AH18" s="704"/>
      <c r="AI18" s="704"/>
      <c r="AJ18" s="704"/>
      <c r="AK18" s="704"/>
      <c r="AL18" s="646">
        <v>23.8</v>
      </c>
      <c r="AM18" s="647"/>
      <c r="AN18" s="647"/>
      <c r="AO18" s="705"/>
      <c r="AP18" s="638" t="s">
        <v>264</v>
      </c>
      <c r="AQ18" s="639"/>
      <c r="AR18" s="639"/>
      <c r="AS18" s="639"/>
      <c r="AT18" s="639"/>
      <c r="AU18" s="639"/>
      <c r="AV18" s="639"/>
      <c r="AW18" s="639"/>
      <c r="AX18" s="639"/>
      <c r="AY18" s="639"/>
      <c r="AZ18" s="639"/>
      <c r="BA18" s="639"/>
      <c r="BB18" s="639"/>
      <c r="BC18" s="639"/>
      <c r="BD18" s="639"/>
      <c r="BE18" s="639"/>
      <c r="BF18" s="640"/>
      <c r="BG18" s="641" t="s">
        <v>122</v>
      </c>
      <c r="BH18" s="644"/>
      <c r="BI18" s="644"/>
      <c r="BJ18" s="644"/>
      <c r="BK18" s="644"/>
      <c r="BL18" s="644"/>
      <c r="BM18" s="644"/>
      <c r="BN18" s="645"/>
      <c r="BO18" s="703" t="s">
        <v>234</v>
      </c>
      <c r="BP18" s="703"/>
      <c r="BQ18" s="703"/>
      <c r="BR18" s="703"/>
      <c r="BS18" s="649" t="s">
        <v>122</v>
      </c>
      <c r="BT18" s="644"/>
      <c r="BU18" s="644"/>
      <c r="BV18" s="644"/>
      <c r="BW18" s="644"/>
      <c r="BX18" s="644"/>
      <c r="BY18" s="644"/>
      <c r="BZ18" s="644"/>
      <c r="CA18" s="644"/>
      <c r="CB18" s="684"/>
      <c r="CD18" s="685" t="s">
        <v>265</v>
      </c>
      <c r="CE18" s="682"/>
      <c r="CF18" s="682"/>
      <c r="CG18" s="682"/>
      <c r="CH18" s="682"/>
      <c r="CI18" s="682"/>
      <c r="CJ18" s="682"/>
      <c r="CK18" s="682"/>
      <c r="CL18" s="682"/>
      <c r="CM18" s="682"/>
      <c r="CN18" s="682"/>
      <c r="CO18" s="682"/>
      <c r="CP18" s="682"/>
      <c r="CQ18" s="683"/>
      <c r="CR18" s="641">
        <v>376603</v>
      </c>
      <c r="CS18" s="644"/>
      <c r="CT18" s="644"/>
      <c r="CU18" s="644"/>
      <c r="CV18" s="644"/>
      <c r="CW18" s="644"/>
      <c r="CX18" s="644"/>
      <c r="CY18" s="645"/>
      <c r="CZ18" s="703">
        <v>0.1</v>
      </c>
      <c r="DA18" s="703"/>
      <c r="DB18" s="703"/>
      <c r="DC18" s="703"/>
      <c r="DD18" s="649" t="s">
        <v>234</v>
      </c>
      <c r="DE18" s="644"/>
      <c r="DF18" s="644"/>
      <c r="DG18" s="644"/>
      <c r="DH18" s="644"/>
      <c r="DI18" s="644"/>
      <c r="DJ18" s="644"/>
      <c r="DK18" s="644"/>
      <c r="DL18" s="644"/>
      <c r="DM18" s="644"/>
      <c r="DN18" s="644"/>
      <c r="DO18" s="644"/>
      <c r="DP18" s="645"/>
      <c r="DQ18" s="649">
        <v>376603</v>
      </c>
      <c r="DR18" s="644"/>
      <c r="DS18" s="644"/>
      <c r="DT18" s="644"/>
      <c r="DU18" s="644"/>
      <c r="DV18" s="644"/>
      <c r="DW18" s="644"/>
      <c r="DX18" s="644"/>
      <c r="DY18" s="644"/>
      <c r="DZ18" s="644"/>
      <c r="EA18" s="644"/>
      <c r="EB18" s="644"/>
      <c r="EC18" s="684"/>
    </row>
    <row r="19" spans="2:133" ht="11.25" customHeight="1" x14ac:dyDescent="0.15">
      <c r="B19" s="638" t="s">
        <v>266</v>
      </c>
      <c r="C19" s="639"/>
      <c r="D19" s="639"/>
      <c r="E19" s="639"/>
      <c r="F19" s="639"/>
      <c r="G19" s="639"/>
      <c r="H19" s="639"/>
      <c r="I19" s="639"/>
      <c r="J19" s="639"/>
      <c r="K19" s="639"/>
      <c r="L19" s="639"/>
      <c r="M19" s="639"/>
      <c r="N19" s="639"/>
      <c r="O19" s="639"/>
      <c r="P19" s="639"/>
      <c r="Q19" s="640"/>
      <c r="R19" s="641">
        <v>59491984</v>
      </c>
      <c r="S19" s="644"/>
      <c r="T19" s="644"/>
      <c r="U19" s="644"/>
      <c r="V19" s="644"/>
      <c r="W19" s="644"/>
      <c r="X19" s="644"/>
      <c r="Y19" s="645"/>
      <c r="Z19" s="703">
        <v>10.7</v>
      </c>
      <c r="AA19" s="703"/>
      <c r="AB19" s="703"/>
      <c r="AC19" s="703"/>
      <c r="AD19" s="704">
        <v>59491984</v>
      </c>
      <c r="AE19" s="704"/>
      <c r="AF19" s="704"/>
      <c r="AG19" s="704"/>
      <c r="AH19" s="704"/>
      <c r="AI19" s="704"/>
      <c r="AJ19" s="704"/>
      <c r="AK19" s="704"/>
      <c r="AL19" s="646">
        <v>23.8</v>
      </c>
      <c r="AM19" s="647"/>
      <c r="AN19" s="647"/>
      <c r="AO19" s="705"/>
      <c r="AP19" s="638" t="s">
        <v>267</v>
      </c>
      <c r="AQ19" s="639"/>
      <c r="AR19" s="639"/>
      <c r="AS19" s="639"/>
      <c r="AT19" s="639"/>
      <c r="AU19" s="639"/>
      <c r="AV19" s="639"/>
      <c r="AW19" s="639"/>
      <c r="AX19" s="639"/>
      <c r="AY19" s="639"/>
      <c r="AZ19" s="639"/>
      <c r="BA19" s="639"/>
      <c r="BB19" s="639"/>
      <c r="BC19" s="639"/>
      <c r="BD19" s="639"/>
      <c r="BE19" s="639"/>
      <c r="BF19" s="640"/>
      <c r="BG19" s="641">
        <v>19633192</v>
      </c>
      <c r="BH19" s="644"/>
      <c r="BI19" s="644"/>
      <c r="BJ19" s="644"/>
      <c r="BK19" s="644"/>
      <c r="BL19" s="644"/>
      <c r="BM19" s="644"/>
      <c r="BN19" s="645"/>
      <c r="BO19" s="703">
        <v>12.5</v>
      </c>
      <c r="BP19" s="703"/>
      <c r="BQ19" s="703"/>
      <c r="BR19" s="703"/>
      <c r="BS19" s="649" t="s">
        <v>234</v>
      </c>
      <c r="BT19" s="644"/>
      <c r="BU19" s="644"/>
      <c r="BV19" s="644"/>
      <c r="BW19" s="644"/>
      <c r="BX19" s="644"/>
      <c r="BY19" s="644"/>
      <c r="BZ19" s="644"/>
      <c r="CA19" s="644"/>
      <c r="CB19" s="684"/>
      <c r="CD19" s="685" t="s">
        <v>268</v>
      </c>
      <c r="CE19" s="682"/>
      <c r="CF19" s="682"/>
      <c r="CG19" s="682"/>
      <c r="CH19" s="682"/>
      <c r="CI19" s="682"/>
      <c r="CJ19" s="682"/>
      <c r="CK19" s="682"/>
      <c r="CL19" s="682"/>
      <c r="CM19" s="682"/>
      <c r="CN19" s="682"/>
      <c r="CO19" s="682"/>
      <c r="CP19" s="682"/>
      <c r="CQ19" s="683"/>
      <c r="CR19" s="641" t="s">
        <v>122</v>
      </c>
      <c r="CS19" s="644"/>
      <c r="CT19" s="644"/>
      <c r="CU19" s="644"/>
      <c r="CV19" s="644"/>
      <c r="CW19" s="644"/>
      <c r="CX19" s="644"/>
      <c r="CY19" s="645"/>
      <c r="CZ19" s="703" t="s">
        <v>234</v>
      </c>
      <c r="DA19" s="703"/>
      <c r="DB19" s="703"/>
      <c r="DC19" s="703"/>
      <c r="DD19" s="649" t="s">
        <v>234</v>
      </c>
      <c r="DE19" s="644"/>
      <c r="DF19" s="644"/>
      <c r="DG19" s="644"/>
      <c r="DH19" s="644"/>
      <c r="DI19" s="644"/>
      <c r="DJ19" s="644"/>
      <c r="DK19" s="644"/>
      <c r="DL19" s="644"/>
      <c r="DM19" s="644"/>
      <c r="DN19" s="644"/>
      <c r="DO19" s="644"/>
      <c r="DP19" s="645"/>
      <c r="DQ19" s="649" t="s">
        <v>122</v>
      </c>
      <c r="DR19" s="644"/>
      <c r="DS19" s="644"/>
      <c r="DT19" s="644"/>
      <c r="DU19" s="644"/>
      <c r="DV19" s="644"/>
      <c r="DW19" s="644"/>
      <c r="DX19" s="644"/>
      <c r="DY19" s="644"/>
      <c r="DZ19" s="644"/>
      <c r="EA19" s="644"/>
      <c r="EB19" s="644"/>
      <c r="EC19" s="684"/>
    </row>
    <row r="20" spans="2:133" ht="11.25" customHeight="1" x14ac:dyDescent="0.15">
      <c r="B20" s="638" t="s">
        <v>269</v>
      </c>
      <c r="C20" s="639"/>
      <c r="D20" s="639"/>
      <c r="E20" s="639"/>
      <c r="F20" s="639"/>
      <c r="G20" s="639"/>
      <c r="H20" s="639"/>
      <c r="I20" s="639"/>
      <c r="J20" s="639"/>
      <c r="K20" s="639"/>
      <c r="L20" s="639"/>
      <c r="M20" s="639"/>
      <c r="N20" s="639"/>
      <c r="O20" s="639"/>
      <c r="P20" s="639"/>
      <c r="Q20" s="640"/>
      <c r="R20" s="641">
        <v>2234702</v>
      </c>
      <c r="S20" s="644"/>
      <c r="T20" s="644"/>
      <c r="U20" s="644"/>
      <c r="V20" s="644"/>
      <c r="W20" s="644"/>
      <c r="X20" s="644"/>
      <c r="Y20" s="645"/>
      <c r="Z20" s="703">
        <v>0.4</v>
      </c>
      <c r="AA20" s="703"/>
      <c r="AB20" s="703"/>
      <c r="AC20" s="703"/>
      <c r="AD20" s="704" t="s">
        <v>234</v>
      </c>
      <c r="AE20" s="704"/>
      <c r="AF20" s="704"/>
      <c r="AG20" s="704"/>
      <c r="AH20" s="704"/>
      <c r="AI20" s="704"/>
      <c r="AJ20" s="704"/>
      <c r="AK20" s="704"/>
      <c r="AL20" s="646" t="s">
        <v>122</v>
      </c>
      <c r="AM20" s="647"/>
      <c r="AN20" s="647"/>
      <c r="AO20" s="705"/>
      <c r="AP20" s="638" t="s">
        <v>270</v>
      </c>
      <c r="AQ20" s="639"/>
      <c r="AR20" s="639"/>
      <c r="AS20" s="639"/>
      <c r="AT20" s="639"/>
      <c r="AU20" s="639"/>
      <c r="AV20" s="639"/>
      <c r="AW20" s="639"/>
      <c r="AX20" s="639"/>
      <c r="AY20" s="639"/>
      <c r="AZ20" s="639"/>
      <c r="BA20" s="639"/>
      <c r="BB20" s="639"/>
      <c r="BC20" s="639"/>
      <c r="BD20" s="639"/>
      <c r="BE20" s="639"/>
      <c r="BF20" s="640"/>
      <c r="BG20" s="641">
        <v>19001685</v>
      </c>
      <c r="BH20" s="644"/>
      <c r="BI20" s="644"/>
      <c r="BJ20" s="644"/>
      <c r="BK20" s="644"/>
      <c r="BL20" s="644"/>
      <c r="BM20" s="644"/>
      <c r="BN20" s="645"/>
      <c r="BO20" s="703">
        <v>12.1</v>
      </c>
      <c r="BP20" s="703"/>
      <c r="BQ20" s="703"/>
      <c r="BR20" s="703"/>
      <c r="BS20" s="649" t="s">
        <v>122</v>
      </c>
      <c r="BT20" s="644"/>
      <c r="BU20" s="644"/>
      <c r="BV20" s="644"/>
      <c r="BW20" s="644"/>
      <c r="BX20" s="644"/>
      <c r="BY20" s="644"/>
      <c r="BZ20" s="644"/>
      <c r="CA20" s="644"/>
      <c r="CB20" s="684"/>
      <c r="CD20" s="685" t="s">
        <v>271</v>
      </c>
      <c r="CE20" s="682"/>
      <c r="CF20" s="682"/>
      <c r="CG20" s="682"/>
      <c r="CH20" s="682"/>
      <c r="CI20" s="682"/>
      <c r="CJ20" s="682"/>
      <c r="CK20" s="682"/>
      <c r="CL20" s="682"/>
      <c r="CM20" s="682"/>
      <c r="CN20" s="682"/>
      <c r="CO20" s="682"/>
      <c r="CP20" s="682"/>
      <c r="CQ20" s="683"/>
      <c r="CR20" s="641">
        <v>551960914</v>
      </c>
      <c r="CS20" s="644"/>
      <c r="CT20" s="644"/>
      <c r="CU20" s="644"/>
      <c r="CV20" s="644"/>
      <c r="CW20" s="644"/>
      <c r="CX20" s="644"/>
      <c r="CY20" s="645"/>
      <c r="CZ20" s="703">
        <v>100</v>
      </c>
      <c r="DA20" s="703"/>
      <c r="DB20" s="703"/>
      <c r="DC20" s="703"/>
      <c r="DD20" s="649">
        <v>67380380</v>
      </c>
      <c r="DE20" s="644"/>
      <c r="DF20" s="644"/>
      <c r="DG20" s="644"/>
      <c r="DH20" s="644"/>
      <c r="DI20" s="644"/>
      <c r="DJ20" s="644"/>
      <c r="DK20" s="644"/>
      <c r="DL20" s="644"/>
      <c r="DM20" s="644"/>
      <c r="DN20" s="644"/>
      <c r="DO20" s="644"/>
      <c r="DP20" s="645"/>
      <c r="DQ20" s="649">
        <v>314599968</v>
      </c>
      <c r="DR20" s="644"/>
      <c r="DS20" s="644"/>
      <c r="DT20" s="644"/>
      <c r="DU20" s="644"/>
      <c r="DV20" s="644"/>
      <c r="DW20" s="644"/>
      <c r="DX20" s="644"/>
      <c r="DY20" s="644"/>
      <c r="DZ20" s="644"/>
      <c r="EA20" s="644"/>
      <c r="EB20" s="644"/>
      <c r="EC20" s="684"/>
    </row>
    <row r="21" spans="2:133" ht="11.25" customHeight="1" x14ac:dyDescent="0.15">
      <c r="B21" s="638" t="s">
        <v>272</v>
      </c>
      <c r="C21" s="639"/>
      <c r="D21" s="639"/>
      <c r="E21" s="639"/>
      <c r="F21" s="639"/>
      <c r="G21" s="639"/>
      <c r="H21" s="639"/>
      <c r="I21" s="639"/>
      <c r="J21" s="639"/>
      <c r="K21" s="639"/>
      <c r="L21" s="639"/>
      <c r="M21" s="639"/>
      <c r="N21" s="639"/>
      <c r="O21" s="639"/>
      <c r="P21" s="639"/>
      <c r="Q21" s="640"/>
      <c r="R21" s="641">
        <v>82</v>
      </c>
      <c r="S21" s="644"/>
      <c r="T21" s="644"/>
      <c r="U21" s="644"/>
      <c r="V21" s="644"/>
      <c r="W21" s="644"/>
      <c r="X21" s="644"/>
      <c r="Y21" s="645"/>
      <c r="Z21" s="703">
        <v>0</v>
      </c>
      <c r="AA21" s="703"/>
      <c r="AB21" s="703"/>
      <c r="AC21" s="703"/>
      <c r="AD21" s="704" t="s">
        <v>122</v>
      </c>
      <c r="AE21" s="704"/>
      <c r="AF21" s="704"/>
      <c r="AG21" s="704"/>
      <c r="AH21" s="704"/>
      <c r="AI21" s="704"/>
      <c r="AJ21" s="704"/>
      <c r="AK21" s="704"/>
      <c r="AL21" s="646" t="s">
        <v>234</v>
      </c>
      <c r="AM21" s="647"/>
      <c r="AN21" s="647"/>
      <c r="AO21" s="705"/>
      <c r="AP21" s="749" t="s">
        <v>273</v>
      </c>
      <c r="AQ21" s="756"/>
      <c r="AR21" s="756"/>
      <c r="AS21" s="756"/>
      <c r="AT21" s="756"/>
      <c r="AU21" s="756"/>
      <c r="AV21" s="756"/>
      <c r="AW21" s="756"/>
      <c r="AX21" s="756"/>
      <c r="AY21" s="756"/>
      <c r="AZ21" s="756"/>
      <c r="BA21" s="756"/>
      <c r="BB21" s="756"/>
      <c r="BC21" s="756"/>
      <c r="BD21" s="756"/>
      <c r="BE21" s="756"/>
      <c r="BF21" s="751"/>
      <c r="BG21" s="641">
        <v>28498</v>
      </c>
      <c r="BH21" s="644"/>
      <c r="BI21" s="644"/>
      <c r="BJ21" s="644"/>
      <c r="BK21" s="644"/>
      <c r="BL21" s="644"/>
      <c r="BM21" s="644"/>
      <c r="BN21" s="645"/>
      <c r="BO21" s="703">
        <v>0</v>
      </c>
      <c r="BP21" s="703"/>
      <c r="BQ21" s="703"/>
      <c r="BR21" s="703"/>
      <c r="BS21" s="649" t="s">
        <v>234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15">
      <c r="B22" s="638" t="s">
        <v>274</v>
      </c>
      <c r="C22" s="639"/>
      <c r="D22" s="639"/>
      <c r="E22" s="639"/>
      <c r="F22" s="639"/>
      <c r="G22" s="639"/>
      <c r="H22" s="639"/>
      <c r="I22" s="639"/>
      <c r="J22" s="639"/>
      <c r="K22" s="639"/>
      <c r="L22" s="639"/>
      <c r="M22" s="639"/>
      <c r="N22" s="639"/>
      <c r="O22" s="639"/>
      <c r="P22" s="639"/>
      <c r="Q22" s="640"/>
      <c r="R22" s="641">
        <v>263394979</v>
      </c>
      <c r="S22" s="644"/>
      <c r="T22" s="644"/>
      <c r="U22" s="644"/>
      <c r="V22" s="644"/>
      <c r="W22" s="644"/>
      <c r="X22" s="644"/>
      <c r="Y22" s="645"/>
      <c r="Z22" s="703">
        <v>47.3</v>
      </c>
      <c r="AA22" s="703"/>
      <c r="AB22" s="703"/>
      <c r="AC22" s="703"/>
      <c r="AD22" s="704">
        <v>247184282</v>
      </c>
      <c r="AE22" s="704"/>
      <c r="AF22" s="704"/>
      <c r="AG22" s="704"/>
      <c r="AH22" s="704"/>
      <c r="AI22" s="704"/>
      <c r="AJ22" s="704"/>
      <c r="AK22" s="704"/>
      <c r="AL22" s="646">
        <v>99</v>
      </c>
      <c r="AM22" s="647"/>
      <c r="AN22" s="647"/>
      <c r="AO22" s="705"/>
      <c r="AP22" s="749" t="s">
        <v>275</v>
      </c>
      <c r="AQ22" s="756"/>
      <c r="AR22" s="756"/>
      <c r="AS22" s="756"/>
      <c r="AT22" s="756"/>
      <c r="AU22" s="756"/>
      <c r="AV22" s="756"/>
      <c r="AW22" s="756"/>
      <c r="AX22" s="756"/>
      <c r="AY22" s="756"/>
      <c r="AZ22" s="756"/>
      <c r="BA22" s="756"/>
      <c r="BB22" s="756"/>
      <c r="BC22" s="756"/>
      <c r="BD22" s="756"/>
      <c r="BE22" s="756"/>
      <c r="BF22" s="751"/>
      <c r="BG22" s="641">
        <v>7150106</v>
      </c>
      <c r="BH22" s="644"/>
      <c r="BI22" s="644"/>
      <c r="BJ22" s="644"/>
      <c r="BK22" s="644"/>
      <c r="BL22" s="644"/>
      <c r="BM22" s="644"/>
      <c r="BN22" s="645"/>
      <c r="BO22" s="703">
        <v>4.5</v>
      </c>
      <c r="BP22" s="703"/>
      <c r="BQ22" s="703"/>
      <c r="BR22" s="703"/>
      <c r="BS22" s="649" t="s">
        <v>234</v>
      </c>
      <c r="BT22" s="644"/>
      <c r="BU22" s="644"/>
      <c r="BV22" s="644"/>
      <c r="BW22" s="644"/>
      <c r="BX22" s="644"/>
      <c r="BY22" s="644"/>
      <c r="BZ22" s="644"/>
      <c r="CA22" s="644"/>
      <c r="CB22" s="684"/>
      <c r="CD22" s="758" t="s">
        <v>276</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15">
      <c r="B23" s="638" t="s">
        <v>277</v>
      </c>
      <c r="C23" s="639"/>
      <c r="D23" s="639"/>
      <c r="E23" s="639"/>
      <c r="F23" s="639"/>
      <c r="G23" s="639"/>
      <c r="H23" s="639"/>
      <c r="I23" s="639"/>
      <c r="J23" s="639"/>
      <c r="K23" s="639"/>
      <c r="L23" s="639"/>
      <c r="M23" s="639"/>
      <c r="N23" s="639"/>
      <c r="O23" s="639"/>
      <c r="P23" s="639"/>
      <c r="Q23" s="640"/>
      <c r="R23" s="641">
        <v>439743</v>
      </c>
      <c r="S23" s="644"/>
      <c r="T23" s="644"/>
      <c r="U23" s="644"/>
      <c r="V23" s="644"/>
      <c r="W23" s="644"/>
      <c r="X23" s="644"/>
      <c r="Y23" s="645"/>
      <c r="Z23" s="703">
        <v>0.1</v>
      </c>
      <c r="AA23" s="703"/>
      <c r="AB23" s="703"/>
      <c r="AC23" s="703"/>
      <c r="AD23" s="704">
        <v>439743</v>
      </c>
      <c r="AE23" s="704"/>
      <c r="AF23" s="704"/>
      <c r="AG23" s="704"/>
      <c r="AH23" s="704"/>
      <c r="AI23" s="704"/>
      <c r="AJ23" s="704"/>
      <c r="AK23" s="704"/>
      <c r="AL23" s="646">
        <v>0.2</v>
      </c>
      <c r="AM23" s="647"/>
      <c r="AN23" s="647"/>
      <c r="AO23" s="705"/>
      <c r="AP23" s="749" t="s">
        <v>278</v>
      </c>
      <c r="AQ23" s="756"/>
      <c r="AR23" s="756"/>
      <c r="AS23" s="756"/>
      <c r="AT23" s="756"/>
      <c r="AU23" s="756"/>
      <c r="AV23" s="756"/>
      <c r="AW23" s="756"/>
      <c r="AX23" s="756"/>
      <c r="AY23" s="756"/>
      <c r="AZ23" s="756"/>
      <c r="BA23" s="756"/>
      <c r="BB23" s="756"/>
      <c r="BC23" s="756"/>
      <c r="BD23" s="756"/>
      <c r="BE23" s="756"/>
      <c r="BF23" s="751"/>
      <c r="BG23" s="641">
        <v>11823081</v>
      </c>
      <c r="BH23" s="644"/>
      <c r="BI23" s="644"/>
      <c r="BJ23" s="644"/>
      <c r="BK23" s="644"/>
      <c r="BL23" s="644"/>
      <c r="BM23" s="644"/>
      <c r="BN23" s="645"/>
      <c r="BO23" s="703">
        <v>7.5</v>
      </c>
      <c r="BP23" s="703"/>
      <c r="BQ23" s="703"/>
      <c r="BR23" s="703"/>
      <c r="BS23" s="649" t="s">
        <v>234</v>
      </c>
      <c r="BT23" s="644"/>
      <c r="BU23" s="644"/>
      <c r="BV23" s="644"/>
      <c r="BW23" s="644"/>
      <c r="BX23" s="644"/>
      <c r="BY23" s="644"/>
      <c r="BZ23" s="644"/>
      <c r="CA23" s="644"/>
      <c r="CB23" s="684"/>
      <c r="CD23" s="758" t="s">
        <v>217</v>
      </c>
      <c r="CE23" s="759"/>
      <c r="CF23" s="759"/>
      <c r="CG23" s="759"/>
      <c r="CH23" s="759"/>
      <c r="CI23" s="759"/>
      <c r="CJ23" s="759"/>
      <c r="CK23" s="759"/>
      <c r="CL23" s="759"/>
      <c r="CM23" s="759"/>
      <c r="CN23" s="759"/>
      <c r="CO23" s="759"/>
      <c r="CP23" s="759"/>
      <c r="CQ23" s="760"/>
      <c r="CR23" s="758" t="s">
        <v>279</v>
      </c>
      <c r="CS23" s="759"/>
      <c r="CT23" s="759"/>
      <c r="CU23" s="759"/>
      <c r="CV23" s="759"/>
      <c r="CW23" s="759"/>
      <c r="CX23" s="759"/>
      <c r="CY23" s="760"/>
      <c r="CZ23" s="758" t="s">
        <v>280</v>
      </c>
      <c r="DA23" s="759"/>
      <c r="DB23" s="759"/>
      <c r="DC23" s="760"/>
      <c r="DD23" s="758" t="s">
        <v>281</v>
      </c>
      <c r="DE23" s="759"/>
      <c r="DF23" s="759"/>
      <c r="DG23" s="759"/>
      <c r="DH23" s="759"/>
      <c r="DI23" s="759"/>
      <c r="DJ23" s="759"/>
      <c r="DK23" s="760"/>
      <c r="DL23" s="767" t="s">
        <v>282</v>
      </c>
      <c r="DM23" s="768"/>
      <c r="DN23" s="768"/>
      <c r="DO23" s="768"/>
      <c r="DP23" s="768"/>
      <c r="DQ23" s="768"/>
      <c r="DR23" s="768"/>
      <c r="DS23" s="768"/>
      <c r="DT23" s="768"/>
      <c r="DU23" s="768"/>
      <c r="DV23" s="769"/>
      <c r="DW23" s="758" t="s">
        <v>283</v>
      </c>
      <c r="DX23" s="759"/>
      <c r="DY23" s="759"/>
      <c r="DZ23" s="759"/>
      <c r="EA23" s="759"/>
      <c r="EB23" s="759"/>
      <c r="EC23" s="760"/>
    </row>
    <row r="24" spans="2:133" ht="11.25" customHeight="1" x14ac:dyDescent="0.15">
      <c r="B24" s="638" t="s">
        <v>284</v>
      </c>
      <c r="C24" s="639"/>
      <c r="D24" s="639"/>
      <c r="E24" s="639"/>
      <c r="F24" s="639"/>
      <c r="G24" s="639"/>
      <c r="H24" s="639"/>
      <c r="I24" s="639"/>
      <c r="J24" s="639"/>
      <c r="K24" s="639"/>
      <c r="L24" s="639"/>
      <c r="M24" s="639"/>
      <c r="N24" s="639"/>
      <c r="O24" s="639"/>
      <c r="P24" s="639"/>
      <c r="Q24" s="640"/>
      <c r="R24" s="641">
        <v>5034952</v>
      </c>
      <c r="S24" s="644"/>
      <c r="T24" s="644"/>
      <c r="U24" s="644"/>
      <c r="V24" s="644"/>
      <c r="W24" s="644"/>
      <c r="X24" s="644"/>
      <c r="Y24" s="645"/>
      <c r="Z24" s="703">
        <v>0.9</v>
      </c>
      <c r="AA24" s="703"/>
      <c r="AB24" s="703"/>
      <c r="AC24" s="703"/>
      <c r="AD24" s="704" t="s">
        <v>234</v>
      </c>
      <c r="AE24" s="704"/>
      <c r="AF24" s="704"/>
      <c r="AG24" s="704"/>
      <c r="AH24" s="704"/>
      <c r="AI24" s="704"/>
      <c r="AJ24" s="704"/>
      <c r="AK24" s="704"/>
      <c r="AL24" s="646" t="s">
        <v>122</v>
      </c>
      <c r="AM24" s="647"/>
      <c r="AN24" s="647"/>
      <c r="AO24" s="705"/>
      <c r="AP24" s="749" t="s">
        <v>285</v>
      </c>
      <c r="AQ24" s="756"/>
      <c r="AR24" s="756"/>
      <c r="AS24" s="756"/>
      <c r="AT24" s="756"/>
      <c r="AU24" s="756"/>
      <c r="AV24" s="756"/>
      <c r="AW24" s="756"/>
      <c r="AX24" s="756"/>
      <c r="AY24" s="756"/>
      <c r="AZ24" s="756"/>
      <c r="BA24" s="756"/>
      <c r="BB24" s="756"/>
      <c r="BC24" s="756"/>
      <c r="BD24" s="756"/>
      <c r="BE24" s="756"/>
      <c r="BF24" s="751"/>
      <c r="BG24" s="641" t="s">
        <v>122</v>
      </c>
      <c r="BH24" s="644"/>
      <c r="BI24" s="644"/>
      <c r="BJ24" s="644"/>
      <c r="BK24" s="644"/>
      <c r="BL24" s="644"/>
      <c r="BM24" s="644"/>
      <c r="BN24" s="645"/>
      <c r="BO24" s="703" t="s">
        <v>122</v>
      </c>
      <c r="BP24" s="703"/>
      <c r="BQ24" s="703"/>
      <c r="BR24" s="703"/>
      <c r="BS24" s="649" t="s">
        <v>122</v>
      </c>
      <c r="BT24" s="644"/>
      <c r="BU24" s="644"/>
      <c r="BV24" s="644"/>
      <c r="BW24" s="644"/>
      <c r="BX24" s="644"/>
      <c r="BY24" s="644"/>
      <c r="BZ24" s="644"/>
      <c r="CA24" s="644"/>
      <c r="CB24" s="684"/>
      <c r="CD24" s="712" t="s">
        <v>286</v>
      </c>
      <c r="CE24" s="713"/>
      <c r="CF24" s="713"/>
      <c r="CG24" s="713"/>
      <c r="CH24" s="713"/>
      <c r="CI24" s="713"/>
      <c r="CJ24" s="713"/>
      <c r="CK24" s="713"/>
      <c r="CL24" s="713"/>
      <c r="CM24" s="713"/>
      <c r="CN24" s="713"/>
      <c r="CO24" s="713"/>
      <c r="CP24" s="713"/>
      <c r="CQ24" s="714"/>
      <c r="CR24" s="706">
        <v>313097488</v>
      </c>
      <c r="CS24" s="707"/>
      <c r="CT24" s="707"/>
      <c r="CU24" s="707"/>
      <c r="CV24" s="707"/>
      <c r="CW24" s="707"/>
      <c r="CX24" s="707"/>
      <c r="CY24" s="753"/>
      <c r="CZ24" s="754">
        <v>56.7</v>
      </c>
      <c r="DA24" s="723"/>
      <c r="DB24" s="723"/>
      <c r="DC24" s="757"/>
      <c r="DD24" s="752">
        <v>195553926</v>
      </c>
      <c r="DE24" s="707"/>
      <c r="DF24" s="707"/>
      <c r="DG24" s="707"/>
      <c r="DH24" s="707"/>
      <c r="DI24" s="707"/>
      <c r="DJ24" s="707"/>
      <c r="DK24" s="753"/>
      <c r="DL24" s="752">
        <v>192553019</v>
      </c>
      <c r="DM24" s="707"/>
      <c r="DN24" s="707"/>
      <c r="DO24" s="707"/>
      <c r="DP24" s="707"/>
      <c r="DQ24" s="707"/>
      <c r="DR24" s="707"/>
      <c r="DS24" s="707"/>
      <c r="DT24" s="707"/>
      <c r="DU24" s="707"/>
      <c r="DV24" s="753"/>
      <c r="DW24" s="754">
        <v>68</v>
      </c>
      <c r="DX24" s="723"/>
      <c r="DY24" s="723"/>
      <c r="DZ24" s="723"/>
      <c r="EA24" s="723"/>
      <c r="EB24" s="723"/>
      <c r="EC24" s="755"/>
    </row>
    <row r="25" spans="2:133" ht="11.25" customHeight="1" x14ac:dyDescent="0.15">
      <c r="B25" s="638" t="s">
        <v>287</v>
      </c>
      <c r="C25" s="639"/>
      <c r="D25" s="639"/>
      <c r="E25" s="639"/>
      <c r="F25" s="639"/>
      <c r="G25" s="639"/>
      <c r="H25" s="639"/>
      <c r="I25" s="639"/>
      <c r="J25" s="639"/>
      <c r="K25" s="639"/>
      <c r="L25" s="639"/>
      <c r="M25" s="639"/>
      <c r="N25" s="639"/>
      <c r="O25" s="639"/>
      <c r="P25" s="639"/>
      <c r="Q25" s="640"/>
      <c r="R25" s="641">
        <v>11956867</v>
      </c>
      <c r="S25" s="644"/>
      <c r="T25" s="644"/>
      <c r="U25" s="644"/>
      <c r="V25" s="644"/>
      <c r="W25" s="644"/>
      <c r="X25" s="644"/>
      <c r="Y25" s="645"/>
      <c r="Z25" s="703">
        <v>2.1</v>
      </c>
      <c r="AA25" s="703"/>
      <c r="AB25" s="703"/>
      <c r="AC25" s="703"/>
      <c r="AD25" s="704">
        <v>1327369</v>
      </c>
      <c r="AE25" s="704"/>
      <c r="AF25" s="704"/>
      <c r="AG25" s="704"/>
      <c r="AH25" s="704"/>
      <c r="AI25" s="704"/>
      <c r="AJ25" s="704"/>
      <c r="AK25" s="704"/>
      <c r="AL25" s="646">
        <v>0.5</v>
      </c>
      <c r="AM25" s="647"/>
      <c r="AN25" s="647"/>
      <c r="AO25" s="705"/>
      <c r="AP25" s="749" t="s">
        <v>288</v>
      </c>
      <c r="AQ25" s="756"/>
      <c r="AR25" s="756"/>
      <c r="AS25" s="756"/>
      <c r="AT25" s="756"/>
      <c r="AU25" s="756"/>
      <c r="AV25" s="756"/>
      <c r="AW25" s="756"/>
      <c r="AX25" s="756"/>
      <c r="AY25" s="756"/>
      <c r="AZ25" s="756"/>
      <c r="BA25" s="756"/>
      <c r="BB25" s="756"/>
      <c r="BC25" s="756"/>
      <c r="BD25" s="756"/>
      <c r="BE25" s="756"/>
      <c r="BF25" s="751"/>
      <c r="BG25" s="641">
        <v>631507</v>
      </c>
      <c r="BH25" s="644"/>
      <c r="BI25" s="644"/>
      <c r="BJ25" s="644"/>
      <c r="BK25" s="644"/>
      <c r="BL25" s="644"/>
      <c r="BM25" s="644"/>
      <c r="BN25" s="645"/>
      <c r="BO25" s="703">
        <v>0.4</v>
      </c>
      <c r="BP25" s="703"/>
      <c r="BQ25" s="703"/>
      <c r="BR25" s="703"/>
      <c r="BS25" s="649" t="s">
        <v>122</v>
      </c>
      <c r="BT25" s="644"/>
      <c r="BU25" s="644"/>
      <c r="BV25" s="644"/>
      <c r="BW25" s="644"/>
      <c r="BX25" s="644"/>
      <c r="BY25" s="644"/>
      <c r="BZ25" s="644"/>
      <c r="CA25" s="644"/>
      <c r="CB25" s="684"/>
      <c r="CD25" s="685" t="s">
        <v>289</v>
      </c>
      <c r="CE25" s="682"/>
      <c r="CF25" s="682"/>
      <c r="CG25" s="682"/>
      <c r="CH25" s="682"/>
      <c r="CI25" s="682"/>
      <c r="CJ25" s="682"/>
      <c r="CK25" s="682"/>
      <c r="CL25" s="682"/>
      <c r="CM25" s="682"/>
      <c r="CN25" s="682"/>
      <c r="CO25" s="682"/>
      <c r="CP25" s="682"/>
      <c r="CQ25" s="683"/>
      <c r="CR25" s="641">
        <v>110756993</v>
      </c>
      <c r="CS25" s="642"/>
      <c r="CT25" s="642"/>
      <c r="CU25" s="642"/>
      <c r="CV25" s="642"/>
      <c r="CW25" s="642"/>
      <c r="CX25" s="642"/>
      <c r="CY25" s="643"/>
      <c r="CZ25" s="646">
        <v>20.100000000000001</v>
      </c>
      <c r="DA25" s="675"/>
      <c r="DB25" s="675"/>
      <c r="DC25" s="676"/>
      <c r="DD25" s="649">
        <v>93530028</v>
      </c>
      <c r="DE25" s="642"/>
      <c r="DF25" s="642"/>
      <c r="DG25" s="642"/>
      <c r="DH25" s="642"/>
      <c r="DI25" s="642"/>
      <c r="DJ25" s="642"/>
      <c r="DK25" s="643"/>
      <c r="DL25" s="649">
        <v>91786521</v>
      </c>
      <c r="DM25" s="642"/>
      <c r="DN25" s="642"/>
      <c r="DO25" s="642"/>
      <c r="DP25" s="642"/>
      <c r="DQ25" s="642"/>
      <c r="DR25" s="642"/>
      <c r="DS25" s="642"/>
      <c r="DT25" s="642"/>
      <c r="DU25" s="642"/>
      <c r="DV25" s="643"/>
      <c r="DW25" s="646">
        <v>32.4</v>
      </c>
      <c r="DX25" s="675"/>
      <c r="DY25" s="675"/>
      <c r="DZ25" s="675"/>
      <c r="EA25" s="675"/>
      <c r="EB25" s="675"/>
      <c r="EC25" s="677"/>
    </row>
    <row r="26" spans="2:133" ht="11.25" customHeight="1" x14ac:dyDescent="0.15">
      <c r="B26" s="638" t="s">
        <v>290</v>
      </c>
      <c r="C26" s="639"/>
      <c r="D26" s="639"/>
      <c r="E26" s="639"/>
      <c r="F26" s="639"/>
      <c r="G26" s="639"/>
      <c r="H26" s="639"/>
      <c r="I26" s="639"/>
      <c r="J26" s="639"/>
      <c r="K26" s="639"/>
      <c r="L26" s="639"/>
      <c r="M26" s="639"/>
      <c r="N26" s="639"/>
      <c r="O26" s="639"/>
      <c r="P26" s="639"/>
      <c r="Q26" s="640"/>
      <c r="R26" s="641">
        <v>4289235</v>
      </c>
      <c r="S26" s="644"/>
      <c r="T26" s="644"/>
      <c r="U26" s="644"/>
      <c r="V26" s="644"/>
      <c r="W26" s="644"/>
      <c r="X26" s="644"/>
      <c r="Y26" s="645"/>
      <c r="Z26" s="703">
        <v>0.8</v>
      </c>
      <c r="AA26" s="703"/>
      <c r="AB26" s="703"/>
      <c r="AC26" s="703"/>
      <c r="AD26" s="704">
        <v>8</v>
      </c>
      <c r="AE26" s="704"/>
      <c r="AF26" s="704"/>
      <c r="AG26" s="704"/>
      <c r="AH26" s="704"/>
      <c r="AI26" s="704"/>
      <c r="AJ26" s="704"/>
      <c r="AK26" s="704"/>
      <c r="AL26" s="646">
        <v>0</v>
      </c>
      <c r="AM26" s="647"/>
      <c r="AN26" s="647"/>
      <c r="AO26" s="705"/>
      <c r="AP26" s="749" t="s">
        <v>291</v>
      </c>
      <c r="AQ26" s="750"/>
      <c r="AR26" s="750"/>
      <c r="AS26" s="750"/>
      <c r="AT26" s="750"/>
      <c r="AU26" s="750"/>
      <c r="AV26" s="750"/>
      <c r="AW26" s="750"/>
      <c r="AX26" s="750"/>
      <c r="AY26" s="750"/>
      <c r="AZ26" s="750"/>
      <c r="BA26" s="750"/>
      <c r="BB26" s="750"/>
      <c r="BC26" s="750"/>
      <c r="BD26" s="750"/>
      <c r="BE26" s="750"/>
      <c r="BF26" s="751"/>
      <c r="BG26" s="641" t="s">
        <v>234</v>
      </c>
      <c r="BH26" s="644"/>
      <c r="BI26" s="644"/>
      <c r="BJ26" s="644"/>
      <c r="BK26" s="644"/>
      <c r="BL26" s="644"/>
      <c r="BM26" s="644"/>
      <c r="BN26" s="645"/>
      <c r="BO26" s="703" t="s">
        <v>122</v>
      </c>
      <c r="BP26" s="703"/>
      <c r="BQ26" s="703"/>
      <c r="BR26" s="703"/>
      <c r="BS26" s="649" t="s">
        <v>122</v>
      </c>
      <c r="BT26" s="644"/>
      <c r="BU26" s="644"/>
      <c r="BV26" s="644"/>
      <c r="BW26" s="644"/>
      <c r="BX26" s="644"/>
      <c r="BY26" s="644"/>
      <c r="BZ26" s="644"/>
      <c r="CA26" s="644"/>
      <c r="CB26" s="684"/>
      <c r="CD26" s="685" t="s">
        <v>292</v>
      </c>
      <c r="CE26" s="682"/>
      <c r="CF26" s="682"/>
      <c r="CG26" s="682"/>
      <c r="CH26" s="682"/>
      <c r="CI26" s="682"/>
      <c r="CJ26" s="682"/>
      <c r="CK26" s="682"/>
      <c r="CL26" s="682"/>
      <c r="CM26" s="682"/>
      <c r="CN26" s="682"/>
      <c r="CO26" s="682"/>
      <c r="CP26" s="682"/>
      <c r="CQ26" s="683"/>
      <c r="CR26" s="641">
        <v>75713910</v>
      </c>
      <c r="CS26" s="644"/>
      <c r="CT26" s="644"/>
      <c r="CU26" s="644"/>
      <c r="CV26" s="644"/>
      <c r="CW26" s="644"/>
      <c r="CX26" s="644"/>
      <c r="CY26" s="645"/>
      <c r="CZ26" s="646">
        <v>13.7</v>
      </c>
      <c r="DA26" s="675"/>
      <c r="DB26" s="675"/>
      <c r="DC26" s="676"/>
      <c r="DD26" s="649">
        <v>61581580</v>
      </c>
      <c r="DE26" s="644"/>
      <c r="DF26" s="644"/>
      <c r="DG26" s="644"/>
      <c r="DH26" s="644"/>
      <c r="DI26" s="644"/>
      <c r="DJ26" s="644"/>
      <c r="DK26" s="645"/>
      <c r="DL26" s="649" t="s">
        <v>234</v>
      </c>
      <c r="DM26" s="644"/>
      <c r="DN26" s="644"/>
      <c r="DO26" s="644"/>
      <c r="DP26" s="644"/>
      <c r="DQ26" s="644"/>
      <c r="DR26" s="644"/>
      <c r="DS26" s="644"/>
      <c r="DT26" s="644"/>
      <c r="DU26" s="644"/>
      <c r="DV26" s="645"/>
      <c r="DW26" s="646" t="s">
        <v>122</v>
      </c>
      <c r="DX26" s="675"/>
      <c r="DY26" s="675"/>
      <c r="DZ26" s="675"/>
      <c r="EA26" s="675"/>
      <c r="EB26" s="675"/>
      <c r="EC26" s="677"/>
    </row>
    <row r="27" spans="2:133" ht="11.25" customHeight="1" x14ac:dyDescent="0.15">
      <c r="B27" s="638" t="s">
        <v>293</v>
      </c>
      <c r="C27" s="639"/>
      <c r="D27" s="639"/>
      <c r="E27" s="639"/>
      <c r="F27" s="639"/>
      <c r="G27" s="639"/>
      <c r="H27" s="639"/>
      <c r="I27" s="639"/>
      <c r="J27" s="639"/>
      <c r="K27" s="639"/>
      <c r="L27" s="639"/>
      <c r="M27" s="639"/>
      <c r="N27" s="639"/>
      <c r="O27" s="639"/>
      <c r="P27" s="639"/>
      <c r="Q27" s="640"/>
      <c r="R27" s="641">
        <v>109061129</v>
      </c>
      <c r="S27" s="644"/>
      <c r="T27" s="644"/>
      <c r="U27" s="644"/>
      <c r="V27" s="644"/>
      <c r="W27" s="644"/>
      <c r="X27" s="644"/>
      <c r="Y27" s="645"/>
      <c r="Z27" s="703">
        <v>19.600000000000001</v>
      </c>
      <c r="AA27" s="703"/>
      <c r="AB27" s="703"/>
      <c r="AC27" s="703"/>
      <c r="AD27" s="704" t="s">
        <v>122</v>
      </c>
      <c r="AE27" s="704"/>
      <c r="AF27" s="704"/>
      <c r="AG27" s="704"/>
      <c r="AH27" s="704"/>
      <c r="AI27" s="704"/>
      <c r="AJ27" s="704"/>
      <c r="AK27" s="704"/>
      <c r="AL27" s="646" t="s">
        <v>234</v>
      </c>
      <c r="AM27" s="647"/>
      <c r="AN27" s="647"/>
      <c r="AO27" s="705"/>
      <c r="AP27" s="638" t="s">
        <v>294</v>
      </c>
      <c r="AQ27" s="639"/>
      <c r="AR27" s="639"/>
      <c r="AS27" s="639"/>
      <c r="AT27" s="639"/>
      <c r="AU27" s="639"/>
      <c r="AV27" s="639"/>
      <c r="AW27" s="639"/>
      <c r="AX27" s="639"/>
      <c r="AY27" s="639"/>
      <c r="AZ27" s="639"/>
      <c r="BA27" s="639"/>
      <c r="BB27" s="639"/>
      <c r="BC27" s="639"/>
      <c r="BD27" s="639"/>
      <c r="BE27" s="639"/>
      <c r="BF27" s="640"/>
      <c r="BG27" s="641">
        <v>157450403</v>
      </c>
      <c r="BH27" s="644"/>
      <c r="BI27" s="644"/>
      <c r="BJ27" s="644"/>
      <c r="BK27" s="644"/>
      <c r="BL27" s="644"/>
      <c r="BM27" s="644"/>
      <c r="BN27" s="645"/>
      <c r="BO27" s="703">
        <v>100</v>
      </c>
      <c r="BP27" s="703"/>
      <c r="BQ27" s="703"/>
      <c r="BR27" s="703"/>
      <c r="BS27" s="649">
        <v>1521325</v>
      </c>
      <c r="BT27" s="644"/>
      <c r="BU27" s="644"/>
      <c r="BV27" s="644"/>
      <c r="BW27" s="644"/>
      <c r="BX27" s="644"/>
      <c r="BY27" s="644"/>
      <c r="BZ27" s="644"/>
      <c r="CA27" s="644"/>
      <c r="CB27" s="684"/>
      <c r="CD27" s="685" t="s">
        <v>295</v>
      </c>
      <c r="CE27" s="682"/>
      <c r="CF27" s="682"/>
      <c r="CG27" s="682"/>
      <c r="CH27" s="682"/>
      <c r="CI27" s="682"/>
      <c r="CJ27" s="682"/>
      <c r="CK27" s="682"/>
      <c r="CL27" s="682"/>
      <c r="CM27" s="682"/>
      <c r="CN27" s="682"/>
      <c r="CO27" s="682"/>
      <c r="CP27" s="682"/>
      <c r="CQ27" s="683"/>
      <c r="CR27" s="641">
        <v>134195447</v>
      </c>
      <c r="CS27" s="642"/>
      <c r="CT27" s="642"/>
      <c r="CU27" s="642"/>
      <c r="CV27" s="642"/>
      <c r="CW27" s="642"/>
      <c r="CX27" s="642"/>
      <c r="CY27" s="643"/>
      <c r="CZ27" s="646">
        <v>24.3</v>
      </c>
      <c r="DA27" s="675"/>
      <c r="DB27" s="675"/>
      <c r="DC27" s="676"/>
      <c r="DD27" s="649">
        <v>40602656</v>
      </c>
      <c r="DE27" s="642"/>
      <c r="DF27" s="642"/>
      <c r="DG27" s="642"/>
      <c r="DH27" s="642"/>
      <c r="DI27" s="642"/>
      <c r="DJ27" s="642"/>
      <c r="DK27" s="643"/>
      <c r="DL27" s="649">
        <v>40595820</v>
      </c>
      <c r="DM27" s="642"/>
      <c r="DN27" s="642"/>
      <c r="DO27" s="642"/>
      <c r="DP27" s="642"/>
      <c r="DQ27" s="642"/>
      <c r="DR27" s="642"/>
      <c r="DS27" s="642"/>
      <c r="DT27" s="642"/>
      <c r="DU27" s="642"/>
      <c r="DV27" s="643"/>
      <c r="DW27" s="646">
        <v>14.3</v>
      </c>
      <c r="DX27" s="675"/>
      <c r="DY27" s="675"/>
      <c r="DZ27" s="675"/>
      <c r="EA27" s="675"/>
      <c r="EB27" s="675"/>
      <c r="EC27" s="677"/>
    </row>
    <row r="28" spans="2:133" ht="11.25" customHeight="1" x14ac:dyDescent="0.15">
      <c r="B28" s="746" t="s">
        <v>296</v>
      </c>
      <c r="C28" s="747"/>
      <c r="D28" s="747"/>
      <c r="E28" s="747"/>
      <c r="F28" s="747"/>
      <c r="G28" s="747"/>
      <c r="H28" s="747"/>
      <c r="I28" s="747"/>
      <c r="J28" s="747"/>
      <c r="K28" s="747"/>
      <c r="L28" s="747"/>
      <c r="M28" s="747"/>
      <c r="N28" s="747"/>
      <c r="O28" s="747"/>
      <c r="P28" s="747"/>
      <c r="Q28" s="748"/>
      <c r="R28" s="641">
        <v>26788</v>
      </c>
      <c r="S28" s="644"/>
      <c r="T28" s="644"/>
      <c r="U28" s="644"/>
      <c r="V28" s="644"/>
      <c r="W28" s="644"/>
      <c r="X28" s="644"/>
      <c r="Y28" s="645"/>
      <c r="Z28" s="703">
        <v>0</v>
      </c>
      <c r="AA28" s="703"/>
      <c r="AB28" s="703"/>
      <c r="AC28" s="703"/>
      <c r="AD28" s="704">
        <v>26788</v>
      </c>
      <c r="AE28" s="704"/>
      <c r="AF28" s="704"/>
      <c r="AG28" s="704"/>
      <c r="AH28" s="704"/>
      <c r="AI28" s="704"/>
      <c r="AJ28" s="704"/>
      <c r="AK28" s="704"/>
      <c r="AL28" s="646">
        <v>0</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297</v>
      </c>
      <c r="CE28" s="682"/>
      <c r="CF28" s="682"/>
      <c r="CG28" s="682"/>
      <c r="CH28" s="682"/>
      <c r="CI28" s="682"/>
      <c r="CJ28" s="682"/>
      <c r="CK28" s="682"/>
      <c r="CL28" s="682"/>
      <c r="CM28" s="682"/>
      <c r="CN28" s="682"/>
      <c r="CO28" s="682"/>
      <c r="CP28" s="682"/>
      <c r="CQ28" s="683"/>
      <c r="CR28" s="641">
        <v>68145048</v>
      </c>
      <c r="CS28" s="644"/>
      <c r="CT28" s="644"/>
      <c r="CU28" s="644"/>
      <c r="CV28" s="644"/>
      <c r="CW28" s="644"/>
      <c r="CX28" s="644"/>
      <c r="CY28" s="645"/>
      <c r="CZ28" s="646">
        <v>12.3</v>
      </c>
      <c r="DA28" s="675"/>
      <c r="DB28" s="675"/>
      <c r="DC28" s="676"/>
      <c r="DD28" s="649">
        <v>61421242</v>
      </c>
      <c r="DE28" s="644"/>
      <c r="DF28" s="644"/>
      <c r="DG28" s="644"/>
      <c r="DH28" s="644"/>
      <c r="DI28" s="644"/>
      <c r="DJ28" s="644"/>
      <c r="DK28" s="645"/>
      <c r="DL28" s="649">
        <v>60170678</v>
      </c>
      <c r="DM28" s="644"/>
      <c r="DN28" s="644"/>
      <c r="DO28" s="644"/>
      <c r="DP28" s="644"/>
      <c r="DQ28" s="644"/>
      <c r="DR28" s="644"/>
      <c r="DS28" s="644"/>
      <c r="DT28" s="644"/>
      <c r="DU28" s="644"/>
      <c r="DV28" s="645"/>
      <c r="DW28" s="646">
        <v>21.3</v>
      </c>
      <c r="DX28" s="675"/>
      <c r="DY28" s="675"/>
      <c r="DZ28" s="675"/>
      <c r="EA28" s="675"/>
      <c r="EB28" s="675"/>
      <c r="EC28" s="677"/>
    </row>
    <row r="29" spans="2:133" ht="11.25" customHeight="1" x14ac:dyDescent="0.15">
      <c r="B29" s="638" t="s">
        <v>298</v>
      </c>
      <c r="C29" s="639"/>
      <c r="D29" s="639"/>
      <c r="E29" s="639"/>
      <c r="F29" s="639"/>
      <c r="G29" s="639"/>
      <c r="H29" s="639"/>
      <c r="I29" s="639"/>
      <c r="J29" s="639"/>
      <c r="K29" s="639"/>
      <c r="L29" s="639"/>
      <c r="M29" s="639"/>
      <c r="N29" s="639"/>
      <c r="O29" s="639"/>
      <c r="P29" s="639"/>
      <c r="Q29" s="640"/>
      <c r="R29" s="641">
        <v>24882655</v>
      </c>
      <c r="S29" s="644"/>
      <c r="T29" s="644"/>
      <c r="U29" s="644"/>
      <c r="V29" s="644"/>
      <c r="W29" s="644"/>
      <c r="X29" s="644"/>
      <c r="Y29" s="645"/>
      <c r="Z29" s="703">
        <v>4.5</v>
      </c>
      <c r="AA29" s="703"/>
      <c r="AB29" s="703"/>
      <c r="AC29" s="703"/>
      <c r="AD29" s="704" t="s">
        <v>234</v>
      </c>
      <c r="AE29" s="704"/>
      <c r="AF29" s="704"/>
      <c r="AG29" s="704"/>
      <c r="AH29" s="704"/>
      <c r="AI29" s="704"/>
      <c r="AJ29" s="704"/>
      <c r="AK29" s="704"/>
      <c r="AL29" s="646" t="s">
        <v>122</v>
      </c>
      <c r="AM29" s="647"/>
      <c r="AN29" s="647"/>
      <c r="AO29" s="705"/>
      <c r="AP29" s="715" t="s">
        <v>217</v>
      </c>
      <c r="AQ29" s="716"/>
      <c r="AR29" s="716"/>
      <c r="AS29" s="716"/>
      <c r="AT29" s="716"/>
      <c r="AU29" s="716"/>
      <c r="AV29" s="716"/>
      <c r="AW29" s="716"/>
      <c r="AX29" s="716"/>
      <c r="AY29" s="716"/>
      <c r="AZ29" s="716"/>
      <c r="BA29" s="716"/>
      <c r="BB29" s="716"/>
      <c r="BC29" s="716"/>
      <c r="BD29" s="716"/>
      <c r="BE29" s="716"/>
      <c r="BF29" s="717"/>
      <c r="BG29" s="715" t="s">
        <v>299</v>
      </c>
      <c r="BH29" s="743"/>
      <c r="BI29" s="743"/>
      <c r="BJ29" s="743"/>
      <c r="BK29" s="743"/>
      <c r="BL29" s="743"/>
      <c r="BM29" s="743"/>
      <c r="BN29" s="743"/>
      <c r="BO29" s="743"/>
      <c r="BP29" s="743"/>
      <c r="BQ29" s="744"/>
      <c r="BR29" s="715" t="s">
        <v>300</v>
      </c>
      <c r="BS29" s="743"/>
      <c r="BT29" s="743"/>
      <c r="BU29" s="743"/>
      <c r="BV29" s="743"/>
      <c r="BW29" s="743"/>
      <c r="BX29" s="743"/>
      <c r="BY29" s="743"/>
      <c r="BZ29" s="743"/>
      <c r="CA29" s="743"/>
      <c r="CB29" s="744"/>
      <c r="CD29" s="725" t="s">
        <v>301</v>
      </c>
      <c r="CE29" s="726"/>
      <c r="CF29" s="685" t="s">
        <v>64</v>
      </c>
      <c r="CG29" s="682"/>
      <c r="CH29" s="682"/>
      <c r="CI29" s="682"/>
      <c r="CJ29" s="682"/>
      <c r="CK29" s="682"/>
      <c r="CL29" s="682"/>
      <c r="CM29" s="682"/>
      <c r="CN29" s="682"/>
      <c r="CO29" s="682"/>
      <c r="CP29" s="682"/>
      <c r="CQ29" s="683"/>
      <c r="CR29" s="641">
        <v>68134011</v>
      </c>
      <c r="CS29" s="642"/>
      <c r="CT29" s="642"/>
      <c r="CU29" s="642"/>
      <c r="CV29" s="642"/>
      <c r="CW29" s="642"/>
      <c r="CX29" s="642"/>
      <c r="CY29" s="643"/>
      <c r="CZ29" s="646">
        <v>12.3</v>
      </c>
      <c r="DA29" s="675"/>
      <c r="DB29" s="675"/>
      <c r="DC29" s="676"/>
      <c r="DD29" s="649">
        <v>61410205</v>
      </c>
      <c r="DE29" s="642"/>
      <c r="DF29" s="642"/>
      <c r="DG29" s="642"/>
      <c r="DH29" s="642"/>
      <c r="DI29" s="642"/>
      <c r="DJ29" s="642"/>
      <c r="DK29" s="643"/>
      <c r="DL29" s="649">
        <v>60159641</v>
      </c>
      <c r="DM29" s="642"/>
      <c r="DN29" s="642"/>
      <c r="DO29" s="642"/>
      <c r="DP29" s="642"/>
      <c r="DQ29" s="642"/>
      <c r="DR29" s="642"/>
      <c r="DS29" s="642"/>
      <c r="DT29" s="642"/>
      <c r="DU29" s="642"/>
      <c r="DV29" s="643"/>
      <c r="DW29" s="646">
        <v>21.3</v>
      </c>
      <c r="DX29" s="675"/>
      <c r="DY29" s="675"/>
      <c r="DZ29" s="675"/>
      <c r="EA29" s="675"/>
      <c r="EB29" s="675"/>
      <c r="EC29" s="677"/>
    </row>
    <row r="30" spans="2:133" ht="11.25" customHeight="1" x14ac:dyDescent="0.15">
      <c r="B30" s="638" t="s">
        <v>302</v>
      </c>
      <c r="C30" s="639"/>
      <c r="D30" s="639"/>
      <c r="E30" s="639"/>
      <c r="F30" s="639"/>
      <c r="G30" s="639"/>
      <c r="H30" s="639"/>
      <c r="I30" s="639"/>
      <c r="J30" s="639"/>
      <c r="K30" s="639"/>
      <c r="L30" s="639"/>
      <c r="M30" s="639"/>
      <c r="N30" s="639"/>
      <c r="O30" s="639"/>
      <c r="P30" s="639"/>
      <c r="Q30" s="640"/>
      <c r="R30" s="641">
        <v>7140430</v>
      </c>
      <c r="S30" s="644"/>
      <c r="T30" s="644"/>
      <c r="U30" s="644"/>
      <c r="V30" s="644"/>
      <c r="W30" s="644"/>
      <c r="X30" s="644"/>
      <c r="Y30" s="645"/>
      <c r="Z30" s="703">
        <v>1.3</v>
      </c>
      <c r="AA30" s="703"/>
      <c r="AB30" s="703"/>
      <c r="AC30" s="703"/>
      <c r="AD30" s="704">
        <v>590256</v>
      </c>
      <c r="AE30" s="704"/>
      <c r="AF30" s="704"/>
      <c r="AG30" s="704"/>
      <c r="AH30" s="704"/>
      <c r="AI30" s="704"/>
      <c r="AJ30" s="704"/>
      <c r="AK30" s="704"/>
      <c r="AL30" s="646">
        <v>0.2</v>
      </c>
      <c r="AM30" s="647"/>
      <c r="AN30" s="647"/>
      <c r="AO30" s="705"/>
      <c r="AP30" s="731" t="s">
        <v>303</v>
      </c>
      <c r="AQ30" s="732"/>
      <c r="AR30" s="732"/>
      <c r="AS30" s="732"/>
      <c r="AT30" s="737" t="s">
        <v>304</v>
      </c>
      <c r="AU30" s="210"/>
      <c r="AV30" s="210"/>
      <c r="AW30" s="210"/>
      <c r="AX30" s="740" t="s">
        <v>180</v>
      </c>
      <c r="AY30" s="741"/>
      <c r="AZ30" s="741"/>
      <c r="BA30" s="741"/>
      <c r="BB30" s="741"/>
      <c r="BC30" s="741"/>
      <c r="BD30" s="741"/>
      <c r="BE30" s="741"/>
      <c r="BF30" s="742"/>
      <c r="BG30" s="721">
        <v>99.3</v>
      </c>
      <c r="BH30" s="722"/>
      <c r="BI30" s="722"/>
      <c r="BJ30" s="722"/>
      <c r="BK30" s="722"/>
      <c r="BL30" s="722"/>
      <c r="BM30" s="723">
        <v>98.2</v>
      </c>
      <c r="BN30" s="722"/>
      <c r="BO30" s="722"/>
      <c r="BP30" s="722"/>
      <c r="BQ30" s="724"/>
      <c r="BR30" s="721">
        <v>99.2</v>
      </c>
      <c r="BS30" s="722"/>
      <c r="BT30" s="722"/>
      <c r="BU30" s="722"/>
      <c r="BV30" s="722"/>
      <c r="BW30" s="722"/>
      <c r="BX30" s="723">
        <v>97.9</v>
      </c>
      <c r="BY30" s="722"/>
      <c r="BZ30" s="722"/>
      <c r="CA30" s="722"/>
      <c r="CB30" s="724"/>
      <c r="CD30" s="727"/>
      <c r="CE30" s="728"/>
      <c r="CF30" s="685" t="s">
        <v>305</v>
      </c>
      <c r="CG30" s="682"/>
      <c r="CH30" s="682"/>
      <c r="CI30" s="682"/>
      <c r="CJ30" s="682"/>
      <c r="CK30" s="682"/>
      <c r="CL30" s="682"/>
      <c r="CM30" s="682"/>
      <c r="CN30" s="682"/>
      <c r="CO30" s="682"/>
      <c r="CP30" s="682"/>
      <c r="CQ30" s="683"/>
      <c r="CR30" s="641">
        <v>57031981</v>
      </c>
      <c r="CS30" s="644"/>
      <c r="CT30" s="644"/>
      <c r="CU30" s="644"/>
      <c r="CV30" s="644"/>
      <c r="CW30" s="644"/>
      <c r="CX30" s="644"/>
      <c r="CY30" s="645"/>
      <c r="CZ30" s="646">
        <v>10.3</v>
      </c>
      <c r="DA30" s="675"/>
      <c r="DB30" s="675"/>
      <c r="DC30" s="676"/>
      <c r="DD30" s="649">
        <v>51416214</v>
      </c>
      <c r="DE30" s="644"/>
      <c r="DF30" s="644"/>
      <c r="DG30" s="644"/>
      <c r="DH30" s="644"/>
      <c r="DI30" s="644"/>
      <c r="DJ30" s="644"/>
      <c r="DK30" s="645"/>
      <c r="DL30" s="649">
        <v>50188215</v>
      </c>
      <c r="DM30" s="644"/>
      <c r="DN30" s="644"/>
      <c r="DO30" s="644"/>
      <c r="DP30" s="644"/>
      <c r="DQ30" s="644"/>
      <c r="DR30" s="644"/>
      <c r="DS30" s="644"/>
      <c r="DT30" s="644"/>
      <c r="DU30" s="644"/>
      <c r="DV30" s="645"/>
      <c r="DW30" s="646">
        <v>17.7</v>
      </c>
      <c r="DX30" s="675"/>
      <c r="DY30" s="675"/>
      <c r="DZ30" s="675"/>
      <c r="EA30" s="675"/>
      <c r="EB30" s="675"/>
      <c r="EC30" s="677"/>
    </row>
    <row r="31" spans="2:133" ht="11.25" customHeight="1" x14ac:dyDescent="0.15">
      <c r="B31" s="638" t="s">
        <v>306</v>
      </c>
      <c r="C31" s="639"/>
      <c r="D31" s="639"/>
      <c r="E31" s="639"/>
      <c r="F31" s="639"/>
      <c r="G31" s="639"/>
      <c r="H31" s="639"/>
      <c r="I31" s="639"/>
      <c r="J31" s="639"/>
      <c r="K31" s="639"/>
      <c r="L31" s="639"/>
      <c r="M31" s="639"/>
      <c r="N31" s="639"/>
      <c r="O31" s="639"/>
      <c r="P31" s="639"/>
      <c r="Q31" s="640"/>
      <c r="R31" s="641">
        <v>730594</v>
      </c>
      <c r="S31" s="644"/>
      <c r="T31" s="644"/>
      <c r="U31" s="644"/>
      <c r="V31" s="644"/>
      <c r="W31" s="644"/>
      <c r="X31" s="644"/>
      <c r="Y31" s="645"/>
      <c r="Z31" s="703">
        <v>0.1</v>
      </c>
      <c r="AA31" s="703"/>
      <c r="AB31" s="703"/>
      <c r="AC31" s="703"/>
      <c r="AD31" s="704" t="s">
        <v>234</v>
      </c>
      <c r="AE31" s="704"/>
      <c r="AF31" s="704"/>
      <c r="AG31" s="704"/>
      <c r="AH31" s="704"/>
      <c r="AI31" s="704"/>
      <c r="AJ31" s="704"/>
      <c r="AK31" s="704"/>
      <c r="AL31" s="646" t="s">
        <v>122</v>
      </c>
      <c r="AM31" s="647"/>
      <c r="AN31" s="647"/>
      <c r="AO31" s="705"/>
      <c r="AP31" s="733"/>
      <c r="AQ31" s="734"/>
      <c r="AR31" s="734"/>
      <c r="AS31" s="734"/>
      <c r="AT31" s="738"/>
      <c r="AU31" s="209" t="s">
        <v>307</v>
      </c>
      <c r="AV31" s="209"/>
      <c r="AW31" s="209"/>
      <c r="AX31" s="638" t="s">
        <v>308</v>
      </c>
      <c r="AY31" s="639"/>
      <c r="AZ31" s="639"/>
      <c r="BA31" s="639"/>
      <c r="BB31" s="639"/>
      <c r="BC31" s="639"/>
      <c r="BD31" s="639"/>
      <c r="BE31" s="639"/>
      <c r="BF31" s="640"/>
      <c r="BG31" s="719">
        <v>99.2</v>
      </c>
      <c r="BH31" s="642"/>
      <c r="BI31" s="642"/>
      <c r="BJ31" s="642"/>
      <c r="BK31" s="642"/>
      <c r="BL31" s="642"/>
      <c r="BM31" s="647">
        <v>98</v>
      </c>
      <c r="BN31" s="720"/>
      <c r="BO31" s="720"/>
      <c r="BP31" s="720"/>
      <c r="BQ31" s="681"/>
      <c r="BR31" s="719">
        <v>99</v>
      </c>
      <c r="BS31" s="642"/>
      <c r="BT31" s="642"/>
      <c r="BU31" s="642"/>
      <c r="BV31" s="642"/>
      <c r="BW31" s="642"/>
      <c r="BX31" s="647">
        <v>97.7</v>
      </c>
      <c r="BY31" s="720"/>
      <c r="BZ31" s="720"/>
      <c r="CA31" s="720"/>
      <c r="CB31" s="681"/>
      <c r="CD31" s="727"/>
      <c r="CE31" s="728"/>
      <c r="CF31" s="685" t="s">
        <v>309</v>
      </c>
      <c r="CG31" s="682"/>
      <c r="CH31" s="682"/>
      <c r="CI31" s="682"/>
      <c r="CJ31" s="682"/>
      <c r="CK31" s="682"/>
      <c r="CL31" s="682"/>
      <c r="CM31" s="682"/>
      <c r="CN31" s="682"/>
      <c r="CO31" s="682"/>
      <c r="CP31" s="682"/>
      <c r="CQ31" s="683"/>
      <c r="CR31" s="641">
        <v>11102030</v>
      </c>
      <c r="CS31" s="642"/>
      <c r="CT31" s="642"/>
      <c r="CU31" s="642"/>
      <c r="CV31" s="642"/>
      <c r="CW31" s="642"/>
      <c r="CX31" s="642"/>
      <c r="CY31" s="643"/>
      <c r="CZ31" s="646">
        <v>2</v>
      </c>
      <c r="DA31" s="675"/>
      <c r="DB31" s="675"/>
      <c r="DC31" s="676"/>
      <c r="DD31" s="649">
        <v>9993991</v>
      </c>
      <c r="DE31" s="642"/>
      <c r="DF31" s="642"/>
      <c r="DG31" s="642"/>
      <c r="DH31" s="642"/>
      <c r="DI31" s="642"/>
      <c r="DJ31" s="642"/>
      <c r="DK31" s="643"/>
      <c r="DL31" s="649">
        <v>9971426</v>
      </c>
      <c r="DM31" s="642"/>
      <c r="DN31" s="642"/>
      <c r="DO31" s="642"/>
      <c r="DP31" s="642"/>
      <c r="DQ31" s="642"/>
      <c r="DR31" s="642"/>
      <c r="DS31" s="642"/>
      <c r="DT31" s="642"/>
      <c r="DU31" s="642"/>
      <c r="DV31" s="643"/>
      <c r="DW31" s="646">
        <v>3.5</v>
      </c>
      <c r="DX31" s="675"/>
      <c r="DY31" s="675"/>
      <c r="DZ31" s="675"/>
      <c r="EA31" s="675"/>
      <c r="EB31" s="675"/>
      <c r="EC31" s="677"/>
    </row>
    <row r="32" spans="2:133" ht="11.25" customHeight="1" x14ac:dyDescent="0.15">
      <c r="B32" s="638" t="s">
        <v>310</v>
      </c>
      <c r="C32" s="639"/>
      <c r="D32" s="639"/>
      <c r="E32" s="639"/>
      <c r="F32" s="639"/>
      <c r="G32" s="639"/>
      <c r="H32" s="639"/>
      <c r="I32" s="639"/>
      <c r="J32" s="639"/>
      <c r="K32" s="639"/>
      <c r="L32" s="639"/>
      <c r="M32" s="639"/>
      <c r="N32" s="639"/>
      <c r="O32" s="639"/>
      <c r="P32" s="639"/>
      <c r="Q32" s="640"/>
      <c r="R32" s="641">
        <v>6820965</v>
      </c>
      <c r="S32" s="644"/>
      <c r="T32" s="644"/>
      <c r="U32" s="644"/>
      <c r="V32" s="644"/>
      <c r="W32" s="644"/>
      <c r="X32" s="644"/>
      <c r="Y32" s="645"/>
      <c r="Z32" s="703">
        <v>1.2</v>
      </c>
      <c r="AA32" s="703"/>
      <c r="AB32" s="703"/>
      <c r="AC32" s="703"/>
      <c r="AD32" s="704" t="s">
        <v>234</v>
      </c>
      <c r="AE32" s="704"/>
      <c r="AF32" s="704"/>
      <c r="AG32" s="704"/>
      <c r="AH32" s="704"/>
      <c r="AI32" s="704"/>
      <c r="AJ32" s="704"/>
      <c r="AK32" s="704"/>
      <c r="AL32" s="646" t="s">
        <v>234</v>
      </c>
      <c r="AM32" s="647"/>
      <c r="AN32" s="647"/>
      <c r="AO32" s="705"/>
      <c r="AP32" s="735"/>
      <c r="AQ32" s="736"/>
      <c r="AR32" s="736"/>
      <c r="AS32" s="736"/>
      <c r="AT32" s="739"/>
      <c r="AU32" s="211"/>
      <c r="AV32" s="211"/>
      <c r="AW32" s="211"/>
      <c r="AX32" s="653" t="s">
        <v>311</v>
      </c>
      <c r="AY32" s="654"/>
      <c r="AZ32" s="654"/>
      <c r="BA32" s="654"/>
      <c r="BB32" s="654"/>
      <c r="BC32" s="654"/>
      <c r="BD32" s="654"/>
      <c r="BE32" s="654"/>
      <c r="BF32" s="655"/>
      <c r="BG32" s="718">
        <v>99.3</v>
      </c>
      <c r="BH32" s="657"/>
      <c r="BI32" s="657"/>
      <c r="BJ32" s="657"/>
      <c r="BK32" s="657"/>
      <c r="BL32" s="657"/>
      <c r="BM32" s="701">
        <v>98.2</v>
      </c>
      <c r="BN32" s="657"/>
      <c r="BO32" s="657"/>
      <c r="BP32" s="657"/>
      <c r="BQ32" s="694"/>
      <c r="BR32" s="718">
        <v>99.3</v>
      </c>
      <c r="BS32" s="657"/>
      <c r="BT32" s="657"/>
      <c r="BU32" s="657"/>
      <c r="BV32" s="657"/>
      <c r="BW32" s="657"/>
      <c r="BX32" s="701">
        <v>98</v>
      </c>
      <c r="BY32" s="657"/>
      <c r="BZ32" s="657"/>
      <c r="CA32" s="657"/>
      <c r="CB32" s="694"/>
      <c r="CD32" s="729"/>
      <c r="CE32" s="730"/>
      <c r="CF32" s="685" t="s">
        <v>312</v>
      </c>
      <c r="CG32" s="682"/>
      <c r="CH32" s="682"/>
      <c r="CI32" s="682"/>
      <c r="CJ32" s="682"/>
      <c r="CK32" s="682"/>
      <c r="CL32" s="682"/>
      <c r="CM32" s="682"/>
      <c r="CN32" s="682"/>
      <c r="CO32" s="682"/>
      <c r="CP32" s="682"/>
      <c r="CQ32" s="683"/>
      <c r="CR32" s="641">
        <v>11037</v>
      </c>
      <c r="CS32" s="644"/>
      <c r="CT32" s="644"/>
      <c r="CU32" s="644"/>
      <c r="CV32" s="644"/>
      <c r="CW32" s="644"/>
      <c r="CX32" s="644"/>
      <c r="CY32" s="645"/>
      <c r="CZ32" s="646">
        <v>0</v>
      </c>
      <c r="DA32" s="675"/>
      <c r="DB32" s="675"/>
      <c r="DC32" s="676"/>
      <c r="DD32" s="649">
        <v>11037</v>
      </c>
      <c r="DE32" s="644"/>
      <c r="DF32" s="644"/>
      <c r="DG32" s="644"/>
      <c r="DH32" s="644"/>
      <c r="DI32" s="644"/>
      <c r="DJ32" s="644"/>
      <c r="DK32" s="645"/>
      <c r="DL32" s="649">
        <v>11037</v>
      </c>
      <c r="DM32" s="644"/>
      <c r="DN32" s="644"/>
      <c r="DO32" s="644"/>
      <c r="DP32" s="644"/>
      <c r="DQ32" s="644"/>
      <c r="DR32" s="644"/>
      <c r="DS32" s="644"/>
      <c r="DT32" s="644"/>
      <c r="DU32" s="644"/>
      <c r="DV32" s="645"/>
      <c r="DW32" s="646">
        <v>0</v>
      </c>
      <c r="DX32" s="675"/>
      <c r="DY32" s="675"/>
      <c r="DZ32" s="675"/>
      <c r="EA32" s="675"/>
      <c r="EB32" s="675"/>
      <c r="EC32" s="677"/>
    </row>
    <row r="33" spans="2:133" ht="11.25" customHeight="1" x14ac:dyDescent="0.15">
      <c r="B33" s="638" t="s">
        <v>313</v>
      </c>
      <c r="C33" s="639"/>
      <c r="D33" s="639"/>
      <c r="E33" s="639"/>
      <c r="F33" s="639"/>
      <c r="G33" s="639"/>
      <c r="H33" s="639"/>
      <c r="I33" s="639"/>
      <c r="J33" s="639"/>
      <c r="K33" s="639"/>
      <c r="L33" s="639"/>
      <c r="M33" s="639"/>
      <c r="N33" s="639"/>
      <c r="O33" s="639"/>
      <c r="P33" s="639"/>
      <c r="Q33" s="640"/>
      <c r="R33" s="641">
        <v>3933943</v>
      </c>
      <c r="S33" s="644"/>
      <c r="T33" s="644"/>
      <c r="U33" s="644"/>
      <c r="V33" s="644"/>
      <c r="W33" s="644"/>
      <c r="X33" s="644"/>
      <c r="Y33" s="645"/>
      <c r="Z33" s="703">
        <v>0.7</v>
      </c>
      <c r="AA33" s="703"/>
      <c r="AB33" s="703"/>
      <c r="AC33" s="703"/>
      <c r="AD33" s="704" t="s">
        <v>122</v>
      </c>
      <c r="AE33" s="704"/>
      <c r="AF33" s="704"/>
      <c r="AG33" s="704"/>
      <c r="AH33" s="704"/>
      <c r="AI33" s="704"/>
      <c r="AJ33" s="704"/>
      <c r="AK33" s="704"/>
      <c r="AL33" s="646" t="s">
        <v>122</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1">
        <v>171331754</v>
      </c>
      <c r="CS33" s="642"/>
      <c r="CT33" s="642"/>
      <c r="CU33" s="642"/>
      <c r="CV33" s="642"/>
      <c r="CW33" s="642"/>
      <c r="CX33" s="642"/>
      <c r="CY33" s="643"/>
      <c r="CZ33" s="646">
        <v>31</v>
      </c>
      <c r="DA33" s="675"/>
      <c r="DB33" s="675"/>
      <c r="DC33" s="676"/>
      <c r="DD33" s="649">
        <v>111040556</v>
      </c>
      <c r="DE33" s="642"/>
      <c r="DF33" s="642"/>
      <c r="DG33" s="642"/>
      <c r="DH33" s="642"/>
      <c r="DI33" s="642"/>
      <c r="DJ33" s="642"/>
      <c r="DK33" s="643"/>
      <c r="DL33" s="649">
        <v>88737820</v>
      </c>
      <c r="DM33" s="642"/>
      <c r="DN33" s="642"/>
      <c r="DO33" s="642"/>
      <c r="DP33" s="642"/>
      <c r="DQ33" s="642"/>
      <c r="DR33" s="642"/>
      <c r="DS33" s="642"/>
      <c r="DT33" s="642"/>
      <c r="DU33" s="642"/>
      <c r="DV33" s="643"/>
      <c r="DW33" s="646">
        <v>31.4</v>
      </c>
      <c r="DX33" s="675"/>
      <c r="DY33" s="675"/>
      <c r="DZ33" s="675"/>
      <c r="EA33" s="675"/>
      <c r="EB33" s="675"/>
      <c r="EC33" s="677"/>
    </row>
    <row r="34" spans="2:133" ht="11.25" customHeight="1" x14ac:dyDescent="0.15">
      <c r="B34" s="638" t="s">
        <v>315</v>
      </c>
      <c r="C34" s="639"/>
      <c r="D34" s="639"/>
      <c r="E34" s="639"/>
      <c r="F34" s="639"/>
      <c r="G34" s="639"/>
      <c r="H34" s="639"/>
      <c r="I34" s="639"/>
      <c r="J34" s="639"/>
      <c r="K34" s="639"/>
      <c r="L34" s="639"/>
      <c r="M34" s="639"/>
      <c r="N34" s="639"/>
      <c r="O34" s="639"/>
      <c r="P34" s="639"/>
      <c r="Q34" s="640"/>
      <c r="R34" s="641">
        <v>47397278</v>
      </c>
      <c r="S34" s="644"/>
      <c r="T34" s="644"/>
      <c r="U34" s="644"/>
      <c r="V34" s="644"/>
      <c r="W34" s="644"/>
      <c r="X34" s="644"/>
      <c r="Y34" s="645"/>
      <c r="Z34" s="703">
        <v>8.5</v>
      </c>
      <c r="AA34" s="703"/>
      <c r="AB34" s="703"/>
      <c r="AC34" s="703"/>
      <c r="AD34" s="704">
        <v>48757</v>
      </c>
      <c r="AE34" s="704"/>
      <c r="AF34" s="704"/>
      <c r="AG34" s="704"/>
      <c r="AH34" s="704"/>
      <c r="AI34" s="704"/>
      <c r="AJ34" s="704"/>
      <c r="AK34" s="704"/>
      <c r="AL34" s="646">
        <v>0</v>
      </c>
      <c r="AM34" s="647"/>
      <c r="AN34" s="647"/>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1">
        <v>53980486</v>
      </c>
      <c r="CS34" s="644"/>
      <c r="CT34" s="644"/>
      <c r="CU34" s="644"/>
      <c r="CV34" s="644"/>
      <c r="CW34" s="644"/>
      <c r="CX34" s="644"/>
      <c r="CY34" s="645"/>
      <c r="CZ34" s="646">
        <v>9.8000000000000007</v>
      </c>
      <c r="DA34" s="675"/>
      <c r="DB34" s="675"/>
      <c r="DC34" s="676"/>
      <c r="DD34" s="649">
        <v>39715861</v>
      </c>
      <c r="DE34" s="644"/>
      <c r="DF34" s="644"/>
      <c r="DG34" s="644"/>
      <c r="DH34" s="644"/>
      <c r="DI34" s="644"/>
      <c r="DJ34" s="644"/>
      <c r="DK34" s="645"/>
      <c r="DL34" s="649">
        <v>33929855</v>
      </c>
      <c r="DM34" s="644"/>
      <c r="DN34" s="644"/>
      <c r="DO34" s="644"/>
      <c r="DP34" s="644"/>
      <c r="DQ34" s="644"/>
      <c r="DR34" s="644"/>
      <c r="DS34" s="644"/>
      <c r="DT34" s="644"/>
      <c r="DU34" s="644"/>
      <c r="DV34" s="645"/>
      <c r="DW34" s="646">
        <v>12</v>
      </c>
      <c r="DX34" s="675"/>
      <c r="DY34" s="675"/>
      <c r="DZ34" s="675"/>
      <c r="EA34" s="675"/>
      <c r="EB34" s="675"/>
      <c r="EC34" s="677"/>
    </row>
    <row r="35" spans="2:133" ht="11.25" customHeight="1" x14ac:dyDescent="0.15">
      <c r="B35" s="638" t="s">
        <v>319</v>
      </c>
      <c r="C35" s="639"/>
      <c r="D35" s="639"/>
      <c r="E35" s="639"/>
      <c r="F35" s="639"/>
      <c r="G35" s="639"/>
      <c r="H35" s="639"/>
      <c r="I35" s="639"/>
      <c r="J35" s="639"/>
      <c r="K35" s="639"/>
      <c r="L35" s="639"/>
      <c r="M35" s="639"/>
      <c r="N35" s="639"/>
      <c r="O35" s="639"/>
      <c r="P35" s="639"/>
      <c r="Q35" s="640"/>
      <c r="R35" s="641">
        <v>71243600</v>
      </c>
      <c r="S35" s="644"/>
      <c r="T35" s="644"/>
      <c r="U35" s="644"/>
      <c r="V35" s="644"/>
      <c r="W35" s="644"/>
      <c r="X35" s="644"/>
      <c r="Y35" s="645"/>
      <c r="Z35" s="703">
        <v>12.8</v>
      </c>
      <c r="AA35" s="703"/>
      <c r="AB35" s="703"/>
      <c r="AC35" s="703"/>
      <c r="AD35" s="704" t="s">
        <v>122</v>
      </c>
      <c r="AE35" s="704"/>
      <c r="AF35" s="704"/>
      <c r="AG35" s="704"/>
      <c r="AH35" s="704"/>
      <c r="AI35" s="704"/>
      <c r="AJ35" s="704"/>
      <c r="AK35" s="704"/>
      <c r="AL35" s="646" t="s">
        <v>122</v>
      </c>
      <c r="AM35" s="647"/>
      <c r="AN35" s="647"/>
      <c r="AO35" s="705"/>
      <c r="AP35" s="214"/>
      <c r="AQ35" s="709" t="s">
        <v>320</v>
      </c>
      <c r="AR35" s="710"/>
      <c r="AS35" s="710"/>
      <c r="AT35" s="710"/>
      <c r="AU35" s="710"/>
      <c r="AV35" s="710"/>
      <c r="AW35" s="710"/>
      <c r="AX35" s="710"/>
      <c r="AY35" s="711"/>
      <c r="AZ35" s="706">
        <v>54940390</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5903677</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1">
        <v>7047759</v>
      </c>
      <c r="CS35" s="642"/>
      <c r="CT35" s="642"/>
      <c r="CU35" s="642"/>
      <c r="CV35" s="642"/>
      <c r="CW35" s="642"/>
      <c r="CX35" s="642"/>
      <c r="CY35" s="643"/>
      <c r="CZ35" s="646">
        <v>1.3</v>
      </c>
      <c r="DA35" s="675"/>
      <c r="DB35" s="675"/>
      <c r="DC35" s="676"/>
      <c r="DD35" s="649">
        <v>3692213</v>
      </c>
      <c r="DE35" s="642"/>
      <c r="DF35" s="642"/>
      <c r="DG35" s="642"/>
      <c r="DH35" s="642"/>
      <c r="DI35" s="642"/>
      <c r="DJ35" s="642"/>
      <c r="DK35" s="643"/>
      <c r="DL35" s="649">
        <v>3692213</v>
      </c>
      <c r="DM35" s="642"/>
      <c r="DN35" s="642"/>
      <c r="DO35" s="642"/>
      <c r="DP35" s="642"/>
      <c r="DQ35" s="642"/>
      <c r="DR35" s="642"/>
      <c r="DS35" s="642"/>
      <c r="DT35" s="642"/>
      <c r="DU35" s="642"/>
      <c r="DV35" s="643"/>
      <c r="DW35" s="646">
        <v>1.3</v>
      </c>
      <c r="DX35" s="675"/>
      <c r="DY35" s="675"/>
      <c r="DZ35" s="675"/>
      <c r="EA35" s="675"/>
      <c r="EB35" s="675"/>
      <c r="EC35" s="677"/>
    </row>
    <row r="36" spans="2:133" ht="11.25" customHeight="1" x14ac:dyDescent="0.15">
      <c r="B36" s="638" t="s">
        <v>323</v>
      </c>
      <c r="C36" s="639"/>
      <c r="D36" s="639"/>
      <c r="E36" s="639"/>
      <c r="F36" s="639"/>
      <c r="G36" s="639"/>
      <c r="H36" s="639"/>
      <c r="I36" s="639"/>
      <c r="J36" s="639"/>
      <c r="K36" s="639"/>
      <c r="L36" s="639"/>
      <c r="M36" s="639"/>
      <c r="N36" s="639"/>
      <c r="O36" s="639"/>
      <c r="P36" s="639"/>
      <c r="Q36" s="640"/>
      <c r="R36" s="641" t="s">
        <v>122</v>
      </c>
      <c r="S36" s="644"/>
      <c r="T36" s="644"/>
      <c r="U36" s="644"/>
      <c r="V36" s="644"/>
      <c r="W36" s="644"/>
      <c r="X36" s="644"/>
      <c r="Y36" s="645"/>
      <c r="Z36" s="703" t="s">
        <v>122</v>
      </c>
      <c r="AA36" s="703"/>
      <c r="AB36" s="703"/>
      <c r="AC36" s="703"/>
      <c r="AD36" s="704" t="s">
        <v>122</v>
      </c>
      <c r="AE36" s="704"/>
      <c r="AF36" s="704"/>
      <c r="AG36" s="704"/>
      <c r="AH36" s="704"/>
      <c r="AI36" s="704"/>
      <c r="AJ36" s="704"/>
      <c r="AK36" s="704"/>
      <c r="AL36" s="646" t="s">
        <v>234</v>
      </c>
      <c r="AM36" s="647"/>
      <c r="AN36" s="647"/>
      <c r="AO36" s="705"/>
      <c r="AQ36" s="678" t="s">
        <v>324</v>
      </c>
      <c r="AR36" s="679"/>
      <c r="AS36" s="679"/>
      <c r="AT36" s="679"/>
      <c r="AU36" s="679"/>
      <c r="AV36" s="679"/>
      <c r="AW36" s="679"/>
      <c r="AX36" s="679"/>
      <c r="AY36" s="680"/>
      <c r="AZ36" s="641">
        <v>6599510</v>
      </c>
      <c r="BA36" s="644"/>
      <c r="BB36" s="644"/>
      <c r="BC36" s="644"/>
      <c r="BD36" s="642"/>
      <c r="BE36" s="642"/>
      <c r="BF36" s="681"/>
      <c r="BG36" s="685" t="s">
        <v>325</v>
      </c>
      <c r="BH36" s="682"/>
      <c r="BI36" s="682"/>
      <c r="BJ36" s="682"/>
      <c r="BK36" s="682"/>
      <c r="BL36" s="682"/>
      <c r="BM36" s="682"/>
      <c r="BN36" s="682"/>
      <c r="BO36" s="682"/>
      <c r="BP36" s="682"/>
      <c r="BQ36" s="682"/>
      <c r="BR36" s="682"/>
      <c r="BS36" s="682"/>
      <c r="BT36" s="682"/>
      <c r="BU36" s="683"/>
      <c r="BV36" s="641">
        <v>525320</v>
      </c>
      <c r="BW36" s="644"/>
      <c r="BX36" s="644"/>
      <c r="BY36" s="644"/>
      <c r="BZ36" s="644"/>
      <c r="CA36" s="644"/>
      <c r="CB36" s="684"/>
      <c r="CD36" s="685" t="s">
        <v>326</v>
      </c>
      <c r="CE36" s="682"/>
      <c r="CF36" s="682"/>
      <c r="CG36" s="682"/>
      <c r="CH36" s="682"/>
      <c r="CI36" s="682"/>
      <c r="CJ36" s="682"/>
      <c r="CK36" s="682"/>
      <c r="CL36" s="682"/>
      <c r="CM36" s="682"/>
      <c r="CN36" s="682"/>
      <c r="CO36" s="682"/>
      <c r="CP36" s="682"/>
      <c r="CQ36" s="683"/>
      <c r="CR36" s="641">
        <v>28203737</v>
      </c>
      <c r="CS36" s="644"/>
      <c r="CT36" s="644"/>
      <c r="CU36" s="644"/>
      <c r="CV36" s="644"/>
      <c r="CW36" s="644"/>
      <c r="CX36" s="644"/>
      <c r="CY36" s="645"/>
      <c r="CZ36" s="646">
        <v>5.0999999999999996</v>
      </c>
      <c r="DA36" s="675"/>
      <c r="DB36" s="675"/>
      <c r="DC36" s="676"/>
      <c r="DD36" s="649">
        <v>24810540</v>
      </c>
      <c r="DE36" s="644"/>
      <c r="DF36" s="644"/>
      <c r="DG36" s="644"/>
      <c r="DH36" s="644"/>
      <c r="DI36" s="644"/>
      <c r="DJ36" s="644"/>
      <c r="DK36" s="645"/>
      <c r="DL36" s="649">
        <v>20047319</v>
      </c>
      <c r="DM36" s="644"/>
      <c r="DN36" s="644"/>
      <c r="DO36" s="644"/>
      <c r="DP36" s="644"/>
      <c r="DQ36" s="644"/>
      <c r="DR36" s="644"/>
      <c r="DS36" s="644"/>
      <c r="DT36" s="644"/>
      <c r="DU36" s="644"/>
      <c r="DV36" s="645"/>
      <c r="DW36" s="646">
        <v>7.1</v>
      </c>
      <c r="DX36" s="675"/>
      <c r="DY36" s="675"/>
      <c r="DZ36" s="675"/>
      <c r="EA36" s="675"/>
      <c r="EB36" s="675"/>
      <c r="EC36" s="677"/>
    </row>
    <row r="37" spans="2:133" ht="11.25" customHeight="1" x14ac:dyDescent="0.15">
      <c r="B37" s="638" t="s">
        <v>327</v>
      </c>
      <c r="C37" s="639"/>
      <c r="D37" s="639"/>
      <c r="E37" s="639"/>
      <c r="F37" s="639"/>
      <c r="G37" s="639"/>
      <c r="H37" s="639"/>
      <c r="I37" s="639"/>
      <c r="J37" s="639"/>
      <c r="K37" s="639"/>
      <c r="L37" s="639"/>
      <c r="M37" s="639"/>
      <c r="N37" s="639"/>
      <c r="O37" s="639"/>
      <c r="P37" s="639"/>
      <c r="Q37" s="640"/>
      <c r="R37" s="641">
        <v>33423000</v>
      </c>
      <c r="S37" s="644"/>
      <c r="T37" s="644"/>
      <c r="U37" s="644"/>
      <c r="V37" s="644"/>
      <c r="W37" s="644"/>
      <c r="X37" s="644"/>
      <c r="Y37" s="645"/>
      <c r="Z37" s="703">
        <v>6</v>
      </c>
      <c r="AA37" s="703"/>
      <c r="AB37" s="703"/>
      <c r="AC37" s="703"/>
      <c r="AD37" s="704" t="s">
        <v>122</v>
      </c>
      <c r="AE37" s="704"/>
      <c r="AF37" s="704"/>
      <c r="AG37" s="704"/>
      <c r="AH37" s="704"/>
      <c r="AI37" s="704"/>
      <c r="AJ37" s="704"/>
      <c r="AK37" s="704"/>
      <c r="AL37" s="646" t="s">
        <v>234</v>
      </c>
      <c r="AM37" s="647"/>
      <c r="AN37" s="647"/>
      <c r="AO37" s="705"/>
      <c r="AQ37" s="678" t="s">
        <v>328</v>
      </c>
      <c r="AR37" s="679"/>
      <c r="AS37" s="679"/>
      <c r="AT37" s="679"/>
      <c r="AU37" s="679"/>
      <c r="AV37" s="679"/>
      <c r="AW37" s="679"/>
      <c r="AX37" s="679"/>
      <c r="AY37" s="680"/>
      <c r="AZ37" s="641">
        <v>3805008</v>
      </c>
      <c r="BA37" s="644"/>
      <c r="BB37" s="644"/>
      <c r="BC37" s="644"/>
      <c r="BD37" s="642"/>
      <c r="BE37" s="642"/>
      <c r="BF37" s="681"/>
      <c r="BG37" s="685" t="s">
        <v>329</v>
      </c>
      <c r="BH37" s="682"/>
      <c r="BI37" s="682"/>
      <c r="BJ37" s="682"/>
      <c r="BK37" s="682"/>
      <c r="BL37" s="682"/>
      <c r="BM37" s="682"/>
      <c r="BN37" s="682"/>
      <c r="BO37" s="682"/>
      <c r="BP37" s="682"/>
      <c r="BQ37" s="682"/>
      <c r="BR37" s="682"/>
      <c r="BS37" s="682"/>
      <c r="BT37" s="682"/>
      <c r="BU37" s="683"/>
      <c r="BV37" s="641">
        <v>137058</v>
      </c>
      <c r="BW37" s="644"/>
      <c r="BX37" s="644"/>
      <c r="BY37" s="644"/>
      <c r="BZ37" s="644"/>
      <c r="CA37" s="644"/>
      <c r="CB37" s="684"/>
      <c r="CD37" s="685" t="s">
        <v>330</v>
      </c>
      <c r="CE37" s="682"/>
      <c r="CF37" s="682"/>
      <c r="CG37" s="682"/>
      <c r="CH37" s="682"/>
      <c r="CI37" s="682"/>
      <c r="CJ37" s="682"/>
      <c r="CK37" s="682"/>
      <c r="CL37" s="682"/>
      <c r="CM37" s="682"/>
      <c r="CN37" s="682"/>
      <c r="CO37" s="682"/>
      <c r="CP37" s="682"/>
      <c r="CQ37" s="683"/>
      <c r="CR37" s="641">
        <v>12068</v>
      </c>
      <c r="CS37" s="642"/>
      <c r="CT37" s="642"/>
      <c r="CU37" s="642"/>
      <c r="CV37" s="642"/>
      <c r="CW37" s="642"/>
      <c r="CX37" s="642"/>
      <c r="CY37" s="643"/>
      <c r="CZ37" s="646">
        <v>0</v>
      </c>
      <c r="DA37" s="675"/>
      <c r="DB37" s="675"/>
      <c r="DC37" s="676"/>
      <c r="DD37" s="649">
        <v>12068</v>
      </c>
      <c r="DE37" s="642"/>
      <c r="DF37" s="642"/>
      <c r="DG37" s="642"/>
      <c r="DH37" s="642"/>
      <c r="DI37" s="642"/>
      <c r="DJ37" s="642"/>
      <c r="DK37" s="643"/>
      <c r="DL37" s="649">
        <v>12068</v>
      </c>
      <c r="DM37" s="642"/>
      <c r="DN37" s="642"/>
      <c r="DO37" s="642"/>
      <c r="DP37" s="642"/>
      <c r="DQ37" s="642"/>
      <c r="DR37" s="642"/>
      <c r="DS37" s="642"/>
      <c r="DT37" s="642"/>
      <c r="DU37" s="642"/>
      <c r="DV37" s="643"/>
      <c r="DW37" s="646">
        <v>0</v>
      </c>
      <c r="DX37" s="675"/>
      <c r="DY37" s="675"/>
      <c r="DZ37" s="675"/>
      <c r="EA37" s="675"/>
      <c r="EB37" s="675"/>
      <c r="EC37" s="677"/>
    </row>
    <row r="38" spans="2:133" ht="11.25" customHeight="1" x14ac:dyDescent="0.15">
      <c r="B38" s="653" t="s">
        <v>331</v>
      </c>
      <c r="C38" s="654"/>
      <c r="D38" s="654"/>
      <c r="E38" s="654"/>
      <c r="F38" s="654"/>
      <c r="G38" s="654"/>
      <c r="H38" s="654"/>
      <c r="I38" s="654"/>
      <c r="J38" s="654"/>
      <c r="K38" s="654"/>
      <c r="L38" s="654"/>
      <c r="M38" s="654"/>
      <c r="N38" s="654"/>
      <c r="O38" s="654"/>
      <c r="P38" s="654"/>
      <c r="Q38" s="655"/>
      <c r="R38" s="656">
        <v>556353158</v>
      </c>
      <c r="S38" s="693"/>
      <c r="T38" s="693"/>
      <c r="U38" s="693"/>
      <c r="V38" s="693"/>
      <c r="W38" s="693"/>
      <c r="X38" s="693"/>
      <c r="Y38" s="698"/>
      <c r="Z38" s="699">
        <v>100</v>
      </c>
      <c r="AA38" s="699"/>
      <c r="AB38" s="699"/>
      <c r="AC38" s="699"/>
      <c r="AD38" s="700">
        <v>249617203</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1">
        <v>376603</v>
      </c>
      <c r="BA38" s="644"/>
      <c r="BB38" s="644"/>
      <c r="BC38" s="644"/>
      <c r="BD38" s="642"/>
      <c r="BE38" s="642"/>
      <c r="BF38" s="681"/>
      <c r="BG38" s="685" t="s">
        <v>333</v>
      </c>
      <c r="BH38" s="682"/>
      <c r="BI38" s="682"/>
      <c r="BJ38" s="682"/>
      <c r="BK38" s="682"/>
      <c r="BL38" s="682"/>
      <c r="BM38" s="682"/>
      <c r="BN38" s="682"/>
      <c r="BO38" s="682"/>
      <c r="BP38" s="682"/>
      <c r="BQ38" s="682"/>
      <c r="BR38" s="682"/>
      <c r="BS38" s="682"/>
      <c r="BT38" s="682"/>
      <c r="BU38" s="683"/>
      <c r="BV38" s="641">
        <v>209377</v>
      </c>
      <c r="BW38" s="644"/>
      <c r="BX38" s="644"/>
      <c r="BY38" s="644"/>
      <c r="BZ38" s="644"/>
      <c r="CA38" s="644"/>
      <c r="CB38" s="684"/>
      <c r="CD38" s="685" t="s">
        <v>334</v>
      </c>
      <c r="CE38" s="682"/>
      <c r="CF38" s="682"/>
      <c r="CG38" s="682"/>
      <c r="CH38" s="682"/>
      <c r="CI38" s="682"/>
      <c r="CJ38" s="682"/>
      <c r="CK38" s="682"/>
      <c r="CL38" s="682"/>
      <c r="CM38" s="682"/>
      <c r="CN38" s="682"/>
      <c r="CO38" s="682"/>
      <c r="CP38" s="682"/>
      <c r="CQ38" s="683"/>
      <c r="CR38" s="641">
        <v>44272660</v>
      </c>
      <c r="CS38" s="644"/>
      <c r="CT38" s="644"/>
      <c r="CU38" s="644"/>
      <c r="CV38" s="644"/>
      <c r="CW38" s="644"/>
      <c r="CX38" s="644"/>
      <c r="CY38" s="645"/>
      <c r="CZ38" s="646">
        <v>8</v>
      </c>
      <c r="DA38" s="675"/>
      <c r="DB38" s="675"/>
      <c r="DC38" s="676"/>
      <c r="DD38" s="649">
        <v>36856889</v>
      </c>
      <c r="DE38" s="644"/>
      <c r="DF38" s="644"/>
      <c r="DG38" s="644"/>
      <c r="DH38" s="644"/>
      <c r="DI38" s="644"/>
      <c r="DJ38" s="644"/>
      <c r="DK38" s="645"/>
      <c r="DL38" s="649">
        <v>31068039</v>
      </c>
      <c r="DM38" s="644"/>
      <c r="DN38" s="644"/>
      <c r="DO38" s="644"/>
      <c r="DP38" s="644"/>
      <c r="DQ38" s="644"/>
      <c r="DR38" s="644"/>
      <c r="DS38" s="644"/>
      <c r="DT38" s="644"/>
      <c r="DU38" s="644"/>
      <c r="DV38" s="645"/>
      <c r="DW38" s="646">
        <v>11</v>
      </c>
      <c r="DX38" s="675"/>
      <c r="DY38" s="675"/>
      <c r="DZ38" s="675"/>
      <c r="EA38" s="675"/>
      <c r="EB38" s="675"/>
      <c r="EC38" s="677"/>
    </row>
    <row r="39" spans="2:133" ht="11.25" customHeight="1" x14ac:dyDescent="0.15">
      <c r="AQ39" s="678" t="s">
        <v>335</v>
      </c>
      <c r="AR39" s="679"/>
      <c r="AS39" s="679"/>
      <c r="AT39" s="679"/>
      <c r="AU39" s="679"/>
      <c r="AV39" s="679"/>
      <c r="AW39" s="679"/>
      <c r="AX39" s="679"/>
      <c r="AY39" s="680"/>
      <c r="AZ39" s="641">
        <v>328797</v>
      </c>
      <c r="BA39" s="644"/>
      <c r="BB39" s="644"/>
      <c r="BC39" s="644"/>
      <c r="BD39" s="642"/>
      <c r="BE39" s="642"/>
      <c r="BF39" s="681"/>
      <c r="BG39" s="686" t="s">
        <v>336</v>
      </c>
      <c r="BH39" s="687"/>
      <c r="BI39" s="687"/>
      <c r="BJ39" s="687"/>
      <c r="BK39" s="687"/>
      <c r="BL39" s="215"/>
      <c r="BM39" s="682" t="s">
        <v>337</v>
      </c>
      <c r="BN39" s="682"/>
      <c r="BO39" s="682"/>
      <c r="BP39" s="682"/>
      <c r="BQ39" s="682"/>
      <c r="BR39" s="682"/>
      <c r="BS39" s="682"/>
      <c r="BT39" s="682"/>
      <c r="BU39" s="683"/>
      <c r="BV39" s="641">
        <v>81</v>
      </c>
      <c r="BW39" s="644"/>
      <c r="BX39" s="644"/>
      <c r="BY39" s="644"/>
      <c r="BZ39" s="644"/>
      <c r="CA39" s="644"/>
      <c r="CB39" s="684"/>
      <c r="CD39" s="685" t="s">
        <v>338</v>
      </c>
      <c r="CE39" s="682"/>
      <c r="CF39" s="682"/>
      <c r="CG39" s="682"/>
      <c r="CH39" s="682"/>
      <c r="CI39" s="682"/>
      <c r="CJ39" s="682"/>
      <c r="CK39" s="682"/>
      <c r="CL39" s="682"/>
      <c r="CM39" s="682"/>
      <c r="CN39" s="682"/>
      <c r="CO39" s="682"/>
      <c r="CP39" s="682"/>
      <c r="CQ39" s="683"/>
      <c r="CR39" s="641">
        <v>6160069</v>
      </c>
      <c r="CS39" s="642"/>
      <c r="CT39" s="642"/>
      <c r="CU39" s="642"/>
      <c r="CV39" s="642"/>
      <c r="CW39" s="642"/>
      <c r="CX39" s="642"/>
      <c r="CY39" s="643"/>
      <c r="CZ39" s="646">
        <v>1.1000000000000001</v>
      </c>
      <c r="DA39" s="675"/>
      <c r="DB39" s="675"/>
      <c r="DC39" s="676"/>
      <c r="DD39" s="649">
        <v>4771400</v>
      </c>
      <c r="DE39" s="642"/>
      <c r="DF39" s="642"/>
      <c r="DG39" s="642"/>
      <c r="DH39" s="642"/>
      <c r="DI39" s="642"/>
      <c r="DJ39" s="642"/>
      <c r="DK39" s="643"/>
      <c r="DL39" s="649" t="s">
        <v>234</v>
      </c>
      <c r="DM39" s="642"/>
      <c r="DN39" s="642"/>
      <c r="DO39" s="642"/>
      <c r="DP39" s="642"/>
      <c r="DQ39" s="642"/>
      <c r="DR39" s="642"/>
      <c r="DS39" s="642"/>
      <c r="DT39" s="642"/>
      <c r="DU39" s="642"/>
      <c r="DV39" s="643"/>
      <c r="DW39" s="646" t="s">
        <v>234</v>
      </c>
      <c r="DX39" s="675"/>
      <c r="DY39" s="675"/>
      <c r="DZ39" s="675"/>
      <c r="EA39" s="675"/>
      <c r="EB39" s="675"/>
      <c r="EC39" s="677"/>
    </row>
    <row r="40" spans="2:133" ht="11.25" customHeight="1" x14ac:dyDescent="0.15">
      <c r="AQ40" s="678" t="s">
        <v>339</v>
      </c>
      <c r="AR40" s="679"/>
      <c r="AS40" s="679"/>
      <c r="AT40" s="679"/>
      <c r="AU40" s="679"/>
      <c r="AV40" s="679"/>
      <c r="AW40" s="679"/>
      <c r="AX40" s="679"/>
      <c r="AY40" s="680"/>
      <c r="AZ40" s="641">
        <v>12970090</v>
      </c>
      <c r="BA40" s="644"/>
      <c r="BB40" s="644"/>
      <c r="BC40" s="644"/>
      <c r="BD40" s="642"/>
      <c r="BE40" s="642"/>
      <c r="BF40" s="681"/>
      <c r="BG40" s="686"/>
      <c r="BH40" s="687"/>
      <c r="BI40" s="687"/>
      <c r="BJ40" s="687"/>
      <c r="BK40" s="687"/>
      <c r="BL40" s="215"/>
      <c r="BM40" s="682" t="s">
        <v>340</v>
      </c>
      <c r="BN40" s="682"/>
      <c r="BO40" s="682"/>
      <c r="BP40" s="682"/>
      <c r="BQ40" s="682"/>
      <c r="BR40" s="682"/>
      <c r="BS40" s="682"/>
      <c r="BT40" s="682"/>
      <c r="BU40" s="683"/>
      <c r="BV40" s="641">
        <v>134</v>
      </c>
      <c r="BW40" s="644"/>
      <c r="BX40" s="644"/>
      <c r="BY40" s="644"/>
      <c r="BZ40" s="644"/>
      <c r="CA40" s="644"/>
      <c r="CB40" s="684"/>
      <c r="CD40" s="685" t="s">
        <v>341</v>
      </c>
      <c r="CE40" s="682"/>
      <c r="CF40" s="682"/>
      <c r="CG40" s="682"/>
      <c r="CH40" s="682"/>
      <c r="CI40" s="682"/>
      <c r="CJ40" s="682"/>
      <c r="CK40" s="682"/>
      <c r="CL40" s="682"/>
      <c r="CM40" s="682"/>
      <c r="CN40" s="682"/>
      <c r="CO40" s="682"/>
      <c r="CP40" s="682"/>
      <c r="CQ40" s="683"/>
      <c r="CR40" s="641">
        <v>31667043</v>
      </c>
      <c r="CS40" s="644"/>
      <c r="CT40" s="644"/>
      <c r="CU40" s="644"/>
      <c r="CV40" s="644"/>
      <c r="CW40" s="644"/>
      <c r="CX40" s="644"/>
      <c r="CY40" s="645"/>
      <c r="CZ40" s="646">
        <v>5.7</v>
      </c>
      <c r="DA40" s="675"/>
      <c r="DB40" s="675"/>
      <c r="DC40" s="676"/>
      <c r="DD40" s="649">
        <v>1193653</v>
      </c>
      <c r="DE40" s="644"/>
      <c r="DF40" s="644"/>
      <c r="DG40" s="644"/>
      <c r="DH40" s="644"/>
      <c r="DI40" s="644"/>
      <c r="DJ40" s="644"/>
      <c r="DK40" s="645"/>
      <c r="DL40" s="649">
        <v>394</v>
      </c>
      <c r="DM40" s="644"/>
      <c r="DN40" s="644"/>
      <c r="DO40" s="644"/>
      <c r="DP40" s="644"/>
      <c r="DQ40" s="644"/>
      <c r="DR40" s="644"/>
      <c r="DS40" s="644"/>
      <c r="DT40" s="644"/>
      <c r="DU40" s="644"/>
      <c r="DV40" s="645"/>
      <c r="DW40" s="646">
        <v>0</v>
      </c>
      <c r="DX40" s="675"/>
      <c r="DY40" s="675"/>
      <c r="DZ40" s="675"/>
      <c r="EA40" s="675"/>
      <c r="EB40" s="675"/>
      <c r="EC40" s="677"/>
    </row>
    <row r="41" spans="2:133" ht="11.25" customHeight="1" x14ac:dyDescent="0.15">
      <c r="AQ41" s="690" t="s">
        <v>342</v>
      </c>
      <c r="AR41" s="691"/>
      <c r="AS41" s="691"/>
      <c r="AT41" s="691"/>
      <c r="AU41" s="691"/>
      <c r="AV41" s="691"/>
      <c r="AW41" s="691"/>
      <c r="AX41" s="691"/>
      <c r="AY41" s="692"/>
      <c r="AZ41" s="656">
        <v>30860382</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v>354</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1" t="s">
        <v>234</v>
      </c>
      <c r="CS41" s="642"/>
      <c r="CT41" s="642"/>
      <c r="CU41" s="642"/>
      <c r="CV41" s="642"/>
      <c r="CW41" s="642"/>
      <c r="CX41" s="642"/>
      <c r="CY41" s="643"/>
      <c r="CZ41" s="646" t="s">
        <v>122</v>
      </c>
      <c r="DA41" s="675"/>
      <c r="DB41" s="675"/>
      <c r="DC41" s="676"/>
      <c r="DD41" s="649" t="s">
        <v>234</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x14ac:dyDescent="0.15">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346</v>
      </c>
      <c r="CE42" s="639"/>
      <c r="CF42" s="639"/>
      <c r="CG42" s="639"/>
      <c r="CH42" s="639"/>
      <c r="CI42" s="639"/>
      <c r="CJ42" s="639"/>
      <c r="CK42" s="639"/>
      <c r="CL42" s="639"/>
      <c r="CM42" s="639"/>
      <c r="CN42" s="639"/>
      <c r="CO42" s="639"/>
      <c r="CP42" s="639"/>
      <c r="CQ42" s="640"/>
      <c r="CR42" s="641">
        <v>67531672</v>
      </c>
      <c r="CS42" s="644"/>
      <c r="CT42" s="644"/>
      <c r="CU42" s="644"/>
      <c r="CV42" s="644"/>
      <c r="CW42" s="644"/>
      <c r="CX42" s="644"/>
      <c r="CY42" s="645"/>
      <c r="CZ42" s="646">
        <v>12.2</v>
      </c>
      <c r="DA42" s="647"/>
      <c r="DB42" s="647"/>
      <c r="DC42" s="648"/>
      <c r="DD42" s="649">
        <v>8005486</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x14ac:dyDescent="0.15">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348</v>
      </c>
      <c r="CE43" s="639"/>
      <c r="CF43" s="639"/>
      <c r="CG43" s="639"/>
      <c r="CH43" s="639"/>
      <c r="CI43" s="639"/>
      <c r="CJ43" s="639"/>
      <c r="CK43" s="639"/>
      <c r="CL43" s="639"/>
      <c r="CM43" s="639"/>
      <c r="CN43" s="639"/>
      <c r="CO43" s="639"/>
      <c r="CP43" s="639"/>
      <c r="CQ43" s="640"/>
      <c r="CR43" s="641">
        <v>520671</v>
      </c>
      <c r="CS43" s="642"/>
      <c r="CT43" s="642"/>
      <c r="CU43" s="642"/>
      <c r="CV43" s="642"/>
      <c r="CW43" s="642"/>
      <c r="CX43" s="642"/>
      <c r="CY43" s="643"/>
      <c r="CZ43" s="646">
        <v>0.1</v>
      </c>
      <c r="DA43" s="675"/>
      <c r="DB43" s="675"/>
      <c r="DC43" s="676"/>
      <c r="DD43" s="649">
        <v>61720</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x14ac:dyDescent="0.15">
      <c r="B44" s="220" t="s">
        <v>349</v>
      </c>
      <c r="CD44" s="669" t="s">
        <v>301</v>
      </c>
      <c r="CE44" s="670"/>
      <c r="CF44" s="638" t="s">
        <v>350</v>
      </c>
      <c r="CG44" s="639"/>
      <c r="CH44" s="639"/>
      <c r="CI44" s="639"/>
      <c r="CJ44" s="639"/>
      <c r="CK44" s="639"/>
      <c r="CL44" s="639"/>
      <c r="CM44" s="639"/>
      <c r="CN44" s="639"/>
      <c r="CO44" s="639"/>
      <c r="CP44" s="639"/>
      <c r="CQ44" s="640"/>
      <c r="CR44" s="641">
        <v>67380380</v>
      </c>
      <c r="CS44" s="644"/>
      <c r="CT44" s="644"/>
      <c r="CU44" s="644"/>
      <c r="CV44" s="644"/>
      <c r="CW44" s="644"/>
      <c r="CX44" s="644"/>
      <c r="CY44" s="645"/>
      <c r="CZ44" s="646">
        <v>12.2</v>
      </c>
      <c r="DA44" s="647"/>
      <c r="DB44" s="647"/>
      <c r="DC44" s="648"/>
      <c r="DD44" s="649">
        <v>7988253</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x14ac:dyDescent="0.15">
      <c r="CD45" s="671"/>
      <c r="CE45" s="672"/>
      <c r="CF45" s="638" t="s">
        <v>351</v>
      </c>
      <c r="CG45" s="639"/>
      <c r="CH45" s="639"/>
      <c r="CI45" s="639"/>
      <c r="CJ45" s="639"/>
      <c r="CK45" s="639"/>
      <c r="CL45" s="639"/>
      <c r="CM45" s="639"/>
      <c r="CN45" s="639"/>
      <c r="CO45" s="639"/>
      <c r="CP45" s="639"/>
      <c r="CQ45" s="640"/>
      <c r="CR45" s="641">
        <v>44878085</v>
      </c>
      <c r="CS45" s="642"/>
      <c r="CT45" s="642"/>
      <c r="CU45" s="642"/>
      <c r="CV45" s="642"/>
      <c r="CW45" s="642"/>
      <c r="CX45" s="642"/>
      <c r="CY45" s="643"/>
      <c r="CZ45" s="646">
        <v>8.1</v>
      </c>
      <c r="DA45" s="675"/>
      <c r="DB45" s="675"/>
      <c r="DC45" s="676"/>
      <c r="DD45" s="649">
        <v>1316842</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x14ac:dyDescent="0.15">
      <c r="CD46" s="671"/>
      <c r="CE46" s="672"/>
      <c r="CF46" s="638" t="s">
        <v>352</v>
      </c>
      <c r="CG46" s="639"/>
      <c r="CH46" s="639"/>
      <c r="CI46" s="639"/>
      <c r="CJ46" s="639"/>
      <c r="CK46" s="639"/>
      <c r="CL46" s="639"/>
      <c r="CM46" s="639"/>
      <c r="CN46" s="639"/>
      <c r="CO46" s="639"/>
      <c r="CP46" s="639"/>
      <c r="CQ46" s="640"/>
      <c r="CR46" s="641">
        <v>20858756</v>
      </c>
      <c r="CS46" s="644"/>
      <c r="CT46" s="644"/>
      <c r="CU46" s="644"/>
      <c r="CV46" s="644"/>
      <c r="CW46" s="644"/>
      <c r="CX46" s="644"/>
      <c r="CY46" s="645"/>
      <c r="CZ46" s="646">
        <v>3.8</v>
      </c>
      <c r="DA46" s="647"/>
      <c r="DB46" s="647"/>
      <c r="DC46" s="648"/>
      <c r="DD46" s="649">
        <v>6506172</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x14ac:dyDescent="0.15">
      <c r="CD47" s="671"/>
      <c r="CE47" s="672"/>
      <c r="CF47" s="638" t="s">
        <v>353</v>
      </c>
      <c r="CG47" s="639"/>
      <c r="CH47" s="639"/>
      <c r="CI47" s="639"/>
      <c r="CJ47" s="639"/>
      <c r="CK47" s="639"/>
      <c r="CL47" s="639"/>
      <c r="CM47" s="639"/>
      <c r="CN47" s="639"/>
      <c r="CO47" s="639"/>
      <c r="CP47" s="639"/>
      <c r="CQ47" s="640"/>
      <c r="CR47" s="641">
        <v>151292</v>
      </c>
      <c r="CS47" s="642"/>
      <c r="CT47" s="642"/>
      <c r="CU47" s="642"/>
      <c r="CV47" s="642"/>
      <c r="CW47" s="642"/>
      <c r="CX47" s="642"/>
      <c r="CY47" s="643"/>
      <c r="CZ47" s="646">
        <v>0</v>
      </c>
      <c r="DA47" s="675"/>
      <c r="DB47" s="675"/>
      <c r="DC47" s="676"/>
      <c r="DD47" s="649">
        <v>17233</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x14ac:dyDescent="0.15">
      <c r="CD48" s="673"/>
      <c r="CE48" s="674"/>
      <c r="CF48" s="638" t="s">
        <v>354</v>
      </c>
      <c r="CG48" s="639"/>
      <c r="CH48" s="639"/>
      <c r="CI48" s="639"/>
      <c r="CJ48" s="639"/>
      <c r="CK48" s="639"/>
      <c r="CL48" s="639"/>
      <c r="CM48" s="639"/>
      <c r="CN48" s="639"/>
      <c r="CO48" s="639"/>
      <c r="CP48" s="639"/>
      <c r="CQ48" s="640"/>
      <c r="CR48" s="641" t="s">
        <v>234</v>
      </c>
      <c r="CS48" s="644"/>
      <c r="CT48" s="644"/>
      <c r="CU48" s="644"/>
      <c r="CV48" s="644"/>
      <c r="CW48" s="644"/>
      <c r="CX48" s="644"/>
      <c r="CY48" s="645"/>
      <c r="CZ48" s="646" t="s">
        <v>122</v>
      </c>
      <c r="DA48" s="647"/>
      <c r="DB48" s="647"/>
      <c r="DC48" s="648"/>
      <c r="DD48" s="649" t="s">
        <v>234</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x14ac:dyDescent="0.15">
      <c r="CD49" s="653" t="s">
        <v>355</v>
      </c>
      <c r="CE49" s="654"/>
      <c r="CF49" s="654"/>
      <c r="CG49" s="654"/>
      <c r="CH49" s="654"/>
      <c r="CI49" s="654"/>
      <c r="CJ49" s="654"/>
      <c r="CK49" s="654"/>
      <c r="CL49" s="654"/>
      <c r="CM49" s="654"/>
      <c r="CN49" s="654"/>
      <c r="CO49" s="654"/>
      <c r="CP49" s="654"/>
      <c r="CQ49" s="655"/>
      <c r="CR49" s="656">
        <v>551960914</v>
      </c>
      <c r="CS49" s="657"/>
      <c r="CT49" s="657"/>
      <c r="CU49" s="657"/>
      <c r="CV49" s="657"/>
      <c r="CW49" s="657"/>
      <c r="CX49" s="657"/>
      <c r="CY49" s="658"/>
      <c r="CZ49" s="659">
        <v>100</v>
      </c>
      <c r="DA49" s="660"/>
      <c r="DB49" s="660"/>
      <c r="DC49" s="661"/>
      <c r="DD49" s="662">
        <v>314599968</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x14ac:dyDescent="0.15"/>
    <row r="51" spans="82:133" hidden="1" x14ac:dyDescent="0.15"/>
    <row r="52" spans="82:133" hidden="1" x14ac:dyDescent="0.15"/>
    <row r="53" spans="82:133" hidden="1" x14ac:dyDescent="0.15"/>
  </sheetData>
  <sheetProtection algorithmName="SHA-512" hashValue="L3hmNnIVFDt/a8GSSnrfhe/evHUtcF0rt8Nbf8KfrMHKGk3J/vYyYYYtNGudZxDL1hpeKRaEP+28NiYTXFq7ng==" saltValue="bQ+oX4UIh9swCbmVZqX8C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election activeCell="B57" sqref="B57:P57"/>
    </sheetView>
  </sheetViews>
  <sheetFormatPr defaultColWidth="0" defaultRowHeight="13.5" zeroHeight="1" x14ac:dyDescent="0.15"/>
  <cols>
    <col min="1" max="130" width="2.75" style="269" customWidth="1"/>
    <col min="131" max="131" width="1.625" style="269" customWidth="1"/>
    <col min="132" max="16384" width="9" style="269" hidden="1"/>
  </cols>
  <sheetData>
    <row r="1" spans="1:131" s="227" customFormat="1" ht="11.25" customHeight="1" thickBot="1" x14ac:dyDescent="0.2">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81" t="s">
        <v>357</v>
      </c>
      <c r="DK2" s="1182"/>
      <c r="DL2" s="1182"/>
      <c r="DM2" s="1182"/>
      <c r="DN2" s="1182"/>
      <c r="DO2" s="1183"/>
      <c r="DP2" s="229"/>
      <c r="DQ2" s="1181" t="s">
        <v>358</v>
      </c>
      <c r="DR2" s="1182"/>
      <c r="DS2" s="1182"/>
      <c r="DT2" s="1182"/>
      <c r="DU2" s="1182"/>
      <c r="DV2" s="1182"/>
      <c r="DW2" s="1182"/>
      <c r="DX2" s="1182"/>
      <c r="DY2" s="1182"/>
      <c r="DZ2" s="1183"/>
      <c r="EA2" s="230"/>
    </row>
    <row r="3" spans="1:131" s="227" customFormat="1" ht="11.25" customHeight="1" x14ac:dyDescent="0.15">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
      <c r="A4" s="1134" t="s">
        <v>359</v>
      </c>
      <c r="B4" s="1134"/>
      <c r="C4" s="1134"/>
      <c r="D4" s="1134"/>
      <c r="E4" s="1134"/>
      <c r="F4" s="1134"/>
      <c r="G4" s="1134"/>
      <c r="H4" s="1134"/>
      <c r="I4" s="1134"/>
      <c r="J4" s="1134"/>
      <c r="K4" s="1134"/>
      <c r="L4" s="1134"/>
      <c r="M4" s="1134"/>
      <c r="N4" s="1134"/>
      <c r="O4" s="1134"/>
      <c r="P4" s="1134"/>
      <c r="Q4" s="1134"/>
      <c r="R4" s="1134"/>
      <c r="S4" s="1134"/>
      <c r="T4" s="1134"/>
      <c r="U4" s="1134"/>
      <c r="V4" s="1134"/>
      <c r="W4" s="1134"/>
      <c r="X4" s="1134"/>
      <c r="Y4" s="1134"/>
      <c r="Z4" s="1134"/>
      <c r="AA4" s="1134"/>
      <c r="AB4" s="1134"/>
      <c r="AC4" s="1134"/>
      <c r="AD4" s="1134"/>
      <c r="AE4" s="1134"/>
      <c r="AF4" s="1134"/>
      <c r="AG4" s="1134"/>
      <c r="AH4" s="1134"/>
      <c r="AI4" s="1134"/>
      <c r="AJ4" s="1134"/>
      <c r="AK4" s="1134"/>
      <c r="AL4" s="1134"/>
      <c r="AM4" s="1134"/>
      <c r="AN4" s="1134"/>
      <c r="AO4" s="1134"/>
      <c r="AP4" s="1134"/>
      <c r="AQ4" s="1134"/>
      <c r="AR4" s="1134"/>
      <c r="AS4" s="1134"/>
      <c r="AT4" s="1134"/>
      <c r="AU4" s="1134"/>
      <c r="AV4" s="1134"/>
      <c r="AW4" s="1134"/>
      <c r="AX4" s="1134"/>
      <c r="AY4" s="1134"/>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15">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4"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9" t="s">
        <v>375</v>
      </c>
      <c r="DH5" s="1170"/>
      <c r="DI5" s="1170"/>
      <c r="DJ5" s="1170"/>
      <c r="DK5" s="1171"/>
      <c r="DL5" s="1169" t="s">
        <v>376</v>
      </c>
      <c r="DM5" s="1170"/>
      <c r="DN5" s="1170"/>
      <c r="DO5" s="1170"/>
      <c r="DP5" s="1171"/>
      <c r="DQ5" s="1070" t="s">
        <v>377</v>
      </c>
      <c r="DR5" s="1071"/>
      <c r="DS5" s="1071"/>
      <c r="DT5" s="1071"/>
      <c r="DU5" s="1072"/>
      <c r="DV5" s="1070" t="s">
        <v>368</v>
      </c>
      <c r="DW5" s="1071"/>
      <c r="DX5" s="1071"/>
      <c r="DY5" s="1071"/>
      <c r="DZ5" s="1086"/>
      <c r="EA5" s="234"/>
    </row>
    <row r="6" spans="1:131" s="235" customFormat="1" ht="26.25" customHeight="1" thickBot="1" x14ac:dyDescent="0.2">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5"/>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2"/>
      <c r="DH6" s="1173"/>
      <c r="DI6" s="1173"/>
      <c r="DJ6" s="1173"/>
      <c r="DK6" s="1174"/>
      <c r="DL6" s="1172"/>
      <c r="DM6" s="1173"/>
      <c r="DN6" s="1173"/>
      <c r="DO6" s="1173"/>
      <c r="DP6" s="1174"/>
      <c r="DQ6" s="1073"/>
      <c r="DR6" s="1074"/>
      <c r="DS6" s="1074"/>
      <c r="DT6" s="1074"/>
      <c r="DU6" s="1075"/>
      <c r="DV6" s="1073"/>
      <c r="DW6" s="1074"/>
      <c r="DX6" s="1074"/>
      <c r="DY6" s="1074"/>
      <c r="DZ6" s="1087"/>
      <c r="EA6" s="234"/>
    </row>
    <row r="7" spans="1:131" s="235" customFormat="1" ht="26.25" customHeight="1" thickTop="1" x14ac:dyDescent="0.15">
      <c r="A7" s="238">
        <v>1</v>
      </c>
      <c r="B7" s="1121" t="s">
        <v>378</v>
      </c>
      <c r="C7" s="1122"/>
      <c r="D7" s="1122"/>
      <c r="E7" s="1122"/>
      <c r="F7" s="1122"/>
      <c r="G7" s="1122"/>
      <c r="H7" s="1122"/>
      <c r="I7" s="1122"/>
      <c r="J7" s="1122"/>
      <c r="K7" s="1122"/>
      <c r="L7" s="1122"/>
      <c r="M7" s="1122"/>
      <c r="N7" s="1122"/>
      <c r="O7" s="1122"/>
      <c r="P7" s="1123"/>
      <c r="Q7" s="1175">
        <v>552262</v>
      </c>
      <c r="R7" s="1176"/>
      <c r="S7" s="1176"/>
      <c r="T7" s="1176"/>
      <c r="U7" s="1176"/>
      <c r="V7" s="1176">
        <v>548859</v>
      </c>
      <c r="W7" s="1176"/>
      <c r="X7" s="1176"/>
      <c r="Y7" s="1176"/>
      <c r="Z7" s="1176"/>
      <c r="AA7" s="1176">
        <f>Q7-V7</f>
        <v>3403</v>
      </c>
      <c r="AB7" s="1176"/>
      <c r="AC7" s="1176"/>
      <c r="AD7" s="1176"/>
      <c r="AE7" s="1177"/>
      <c r="AF7" s="1178">
        <v>1705</v>
      </c>
      <c r="AG7" s="1179"/>
      <c r="AH7" s="1179"/>
      <c r="AI7" s="1179"/>
      <c r="AJ7" s="1180"/>
      <c r="AK7" s="1162">
        <v>3595</v>
      </c>
      <c r="AL7" s="1163"/>
      <c r="AM7" s="1163"/>
      <c r="AN7" s="1163"/>
      <c r="AO7" s="1163"/>
      <c r="AP7" s="1163">
        <v>1102870</v>
      </c>
      <c r="AQ7" s="1163"/>
      <c r="AR7" s="1163"/>
      <c r="AS7" s="1163"/>
      <c r="AT7" s="1163"/>
      <c r="AU7" s="1164"/>
      <c r="AV7" s="1164"/>
      <c r="AW7" s="1164"/>
      <c r="AX7" s="1164"/>
      <c r="AY7" s="1165"/>
      <c r="AZ7" s="232"/>
      <c r="BA7" s="232"/>
      <c r="BB7" s="232"/>
      <c r="BC7" s="232"/>
      <c r="BD7" s="232"/>
      <c r="BE7" s="233"/>
      <c r="BF7" s="233"/>
      <c r="BG7" s="233"/>
      <c r="BH7" s="233"/>
      <c r="BI7" s="233"/>
      <c r="BJ7" s="233"/>
      <c r="BK7" s="233"/>
      <c r="BL7" s="233"/>
      <c r="BM7" s="233"/>
      <c r="BN7" s="233"/>
      <c r="BO7" s="233"/>
      <c r="BP7" s="233"/>
      <c r="BQ7" s="239">
        <v>1</v>
      </c>
      <c r="BR7" s="240" t="s">
        <v>608</v>
      </c>
      <c r="BS7" s="1166" t="s">
        <v>609</v>
      </c>
      <c r="BT7" s="1167"/>
      <c r="BU7" s="1167"/>
      <c r="BV7" s="1167"/>
      <c r="BW7" s="1167"/>
      <c r="BX7" s="1167"/>
      <c r="BY7" s="1167"/>
      <c r="BZ7" s="1167"/>
      <c r="CA7" s="1167"/>
      <c r="CB7" s="1167"/>
      <c r="CC7" s="1167"/>
      <c r="CD7" s="1167"/>
      <c r="CE7" s="1167"/>
      <c r="CF7" s="1167"/>
      <c r="CG7" s="1168"/>
      <c r="CH7" s="1159">
        <v>0</v>
      </c>
      <c r="CI7" s="1160"/>
      <c r="CJ7" s="1160"/>
      <c r="CK7" s="1160"/>
      <c r="CL7" s="1161"/>
      <c r="CM7" s="1159">
        <v>742</v>
      </c>
      <c r="CN7" s="1160"/>
      <c r="CO7" s="1160"/>
      <c r="CP7" s="1160"/>
      <c r="CQ7" s="1161"/>
      <c r="CR7" s="1159">
        <v>742</v>
      </c>
      <c r="CS7" s="1160"/>
      <c r="CT7" s="1160"/>
      <c r="CU7" s="1160"/>
      <c r="CV7" s="1161"/>
      <c r="CW7" s="1159">
        <v>0</v>
      </c>
      <c r="CX7" s="1160"/>
      <c r="CY7" s="1160"/>
      <c r="CZ7" s="1160"/>
      <c r="DA7" s="1161"/>
      <c r="DB7" s="1159">
        <v>0</v>
      </c>
      <c r="DC7" s="1160"/>
      <c r="DD7" s="1160"/>
      <c r="DE7" s="1160"/>
      <c r="DF7" s="1161"/>
      <c r="DG7" s="1159">
        <v>4883</v>
      </c>
      <c r="DH7" s="1160"/>
      <c r="DI7" s="1160"/>
      <c r="DJ7" s="1160"/>
      <c r="DK7" s="1161"/>
      <c r="DL7" s="1159">
        <v>0</v>
      </c>
      <c r="DM7" s="1160"/>
      <c r="DN7" s="1160"/>
      <c r="DO7" s="1160"/>
      <c r="DP7" s="1161"/>
      <c r="DQ7" s="1159">
        <v>1243</v>
      </c>
      <c r="DR7" s="1160"/>
      <c r="DS7" s="1160"/>
      <c r="DT7" s="1160"/>
      <c r="DU7" s="1161"/>
      <c r="DV7" s="1186"/>
      <c r="DW7" s="1187"/>
      <c r="DX7" s="1187"/>
      <c r="DY7" s="1187"/>
      <c r="DZ7" s="1188"/>
      <c r="EA7" s="234"/>
    </row>
    <row r="8" spans="1:131" s="235" customFormat="1" ht="26.25" customHeight="1" x14ac:dyDescent="0.15">
      <c r="A8" s="241">
        <v>2</v>
      </c>
      <c r="B8" s="1106" t="s">
        <v>379</v>
      </c>
      <c r="C8" s="1107"/>
      <c r="D8" s="1107"/>
      <c r="E8" s="1107"/>
      <c r="F8" s="1107"/>
      <c r="G8" s="1107"/>
      <c r="H8" s="1107"/>
      <c r="I8" s="1107"/>
      <c r="J8" s="1107"/>
      <c r="K8" s="1107"/>
      <c r="L8" s="1107"/>
      <c r="M8" s="1107"/>
      <c r="N8" s="1107"/>
      <c r="O8" s="1107"/>
      <c r="P8" s="1108"/>
      <c r="Q8" s="1112">
        <v>1722</v>
      </c>
      <c r="R8" s="1113"/>
      <c r="S8" s="1113"/>
      <c r="T8" s="1113"/>
      <c r="U8" s="1113"/>
      <c r="V8" s="1113">
        <v>1489</v>
      </c>
      <c r="W8" s="1113"/>
      <c r="X8" s="1113"/>
      <c r="Y8" s="1113"/>
      <c r="Z8" s="1113"/>
      <c r="AA8" s="1113">
        <f t="shared" ref="AA8:AA14" si="0">Q8-V8</f>
        <v>233</v>
      </c>
      <c r="AB8" s="1113"/>
      <c r="AC8" s="1113"/>
      <c r="AD8" s="1113"/>
      <c r="AE8" s="1114"/>
      <c r="AF8" s="1088">
        <v>173</v>
      </c>
      <c r="AG8" s="1089"/>
      <c r="AH8" s="1089"/>
      <c r="AI8" s="1089"/>
      <c r="AJ8" s="1090"/>
      <c r="AK8" s="1157">
        <v>509</v>
      </c>
      <c r="AL8" s="1158"/>
      <c r="AM8" s="1158"/>
      <c r="AN8" s="1158"/>
      <c r="AO8" s="1158"/>
      <c r="AP8" s="1158">
        <v>5572</v>
      </c>
      <c r="AQ8" s="1158"/>
      <c r="AR8" s="1158"/>
      <c r="AS8" s="1158"/>
      <c r="AT8" s="1158"/>
      <c r="AU8" s="1155"/>
      <c r="AV8" s="1155"/>
      <c r="AW8" s="1155"/>
      <c r="AX8" s="1155"/>
      <c r="AY8" s="1156"/>
      <c r="AZ8" s="232"/>
      <c r="BA8" s="232"/>
      <c r="BB8" s="232"/>
      <c r="BC8" s="232"/>
      <c r="BD8" s="232"/>
      <c r="BE8" s="233"/>
      <c r="BF8" s="233"/>
      <c r="BG8" s="233"/>
      <c r="BH8" s="233"/>
      <c r="BI8" s="233"/>
      <c r="BJ8" s="233"/>
      <c r="BK8" s="233"/>
      <c r="BL8" s="233"/>
      <c r="BM8" s="233"/>
      <c r="BN8" s="233"/>
      <c r="BO8" s="233"/>
      <c r="BP8" s="233"/>
      <c r="BQ8" s="242">
        <v>2</v>
      </c>
      <c r="BR8" s="243"/>
      <c r="BS8" s="1083" t="s">
        <v>610</v>
      </c>
      <c r="BT8" s="1084"/>
      <c r="BU8" s="1084"/>
      <c r="BV8" s="1084"/>
      <c r="BW8" s="1084"/>
      <c r="BX8" s="1084"/>
      <c r="BY8" s="1084"/>
      <c r="BZ8" s="1084"/>
      <c r="CA8" s="1084"/>
      <c r="CB8" s="1084"/>
      <c r="CC8" s="1084"/>
      <c r="CD8" s="1084"/>
      <c r="CE8" s="1084"/>
      <c r="CF8" s="1084"/>
      <c r="CG8" s="1085"/>
      <c r="CH8" s="1058">
        <v>98</v>
      </c>
      <c r="CI8" s="1059"/>
      <c r="CJ8" s="1059"/>
      <c r="CK8" s="1059"/>
      <c r="CL8" s="1060"/>
      <c r="CM8" s="1058">
        <v>7203</v>
      </c>
      <c r="CN8" s="1059"/>
      <c r="CO8" s="1059"/>
      <c r="CP8" s="1059"/>
      <c r="CQ8" s="1060"/>
      <c r="CR8" s="1058">
        <v>10</v>
      </c>
      <c r="CS8" s="1059"/>
      <c r="CT8" s="1059"/>
      <c r="CU8" s="1059"/>
      <c r="CV8" s="1060"/>
      <c r="CW8" s="1058">
        <v>11</v>
      </c>
      <c r="CX8" s="1059"/>
      <c r="CY8" s="1059"/>
      <c r="CZ8" s="1059"/>
      <c r="DA8" s="1060"/>
      <c r="DB8" s="1058">
        <v>1014</v>
      </c>
      <c r="DC8" s="1059"/>
      <c r="DD8" s="1059"/>
      <c r="DE8" s="1059"/>
      <c r="DF8" s="1060"/>
      <c r="DG8" s="1058">
        <v>0</v>
      </c>
      <c r="DH8" s="1059"/>
      <c r="DI8" s="1059"/>
      <c r="DJ8" s="1059"/>
      <c r="DK8" s="1060"/>
      <c r="DL8" s="1058">
        <v>0</v>
      </c>
      <c r="DM8" s="1059"/>
      <c r="DN8" s="1059"/>
      <c r="DO8" s="1059"/>
      <c r="DP8" s="1060"/>
      <c r="DQ8" s="1058">
        <v>0</v>
      </c>
      <c r="DR8" s="1059"/>
      <c r="DS8" s="1059"/>
      <c r="DT8" s="1059"/>
      <c r="DU8" s="1060"/>
      <c r="DV8" s="1061"/>
      <c r="DW8" s="1062"/>
      <c r="DX8" s="1062"/>
      <c r="DY8" s="1062"/>
      <c r="DZ8" s="1063"/>
      <c r="EA8" s="234"/>
    </row>
    <row r="9" spans="1:131" s="235" customFormat="1" ht="26.25" customHeight="1" x14ac:dyDescent="0.15">
      <c r="A9" s="241">
        <v>3</v>
      </c>
      <c r="B9" s="1106" t="s">
        <v>380</v>
      </c>
      <c r="C9" s="1107"/>
      <c r="D9" s="1107"/>
      <c r="E9" s="1107"/>
      <c r="F9" s="1107"/>
      <c r="G9" s="1107"/>
      <c r="H9" s="1107"/>
      <c r="I9" s="1107"/>
      <c r="J9" s="1107"/>
      <c r="K9" s="1107"/>
      <c r="L9" s="1107"/>
      <c r="M9" s="1107"/>
      <c r="N9" s="1107"/>
      <c r="O9" s="1107"/>
      <c r="P9" s="1108"/>
      <c r="Q9" s="1112">
        <v>4</v>
      </c>
      <c r="R9" s="1113"/>
      <c r="S9" s="1113"/>
      <c r="T9" s="1113"/>
      <c r="U9" s="1113"/>
      <c r="V9" s="1113">
        <v>1</v>
      </c>
      <c r="W9" s="1113"/>
      <c r="X9" s="1113"/>
      <c r="Y9" s="1113"/>
      <c r="Z9" s="1113"/>
      <c r="AA9" s="1113">
        <f t="shared" si="0"/>
        <v>3</v>
      </c>
      <c r="AB9" s="1113"/>
      <c r="AC9" s="1113"/>
      <c r="AD9" s="1113"/>
      <c r="AE9" s="1114"/>
      <c r="AF9" s="1088">
        <v>3</v>
      </c>
      <c r="AG9" s="1089"/>
      <c r="AH9" s="1089"/>
      <c r="AI9" s="1089"/>
      <c r="AJ9" s="1090"/>
      <c r="AK9" s="1157">
        <v>0</v>
      </c>
      <c r="AL9" s="1158"/>
      <c r="AM9" s="1158"/>
      <c r="AN9" s="1158"/>
      <c r="AO9" s="1158"/>
      <c r="AP9" s="1158">
        <v>0</v>
      </c>
      <c r="AQ9" s="1158"/>
      <c r="AR9" s="1158"/>
      <c r="AS9" s="1158"/>
      <c r="AT9" s="1158"/>
      <c r="AU9" s="1155"/>
      <c r="AV9" s="1155"/>
      <c r="AW9" s="1155"/>
      <c r="AX9" s="1155"/>
      <c r="AY9" s="1156"/>
      <c r="AZ9" s="232"/>
      <c r="BA9" s="232"/>
      <c r="BB9" s="232"/>
      <c r="BC9" s="232"/>
      <c r="BD9" s="232"/>
      <c r="BE9" s="233"/>
      <c r="BF9" s="233"/>
      <c r="BG9" s="233"/>
      <c r="BH9" s="233"/>
      <c r="BI9" s="233"/>
      <c r="BJ9" s="233"/>
      <c r="BK9" s="233"/>
      <c r="BL9" s="233"/>
      <c r="BM9" s="233"/>
      <c r="BN9" s="233"/>
      <c r="BO9" s="233"/>
      <c r="BP9" s="233"/>
      <c r="BQ9" s="242">
        <v>3</v>
      </c>
      <c r="BR9" s="243" t="s">
        <v>608</v>
      </c>
      <c r="BS9" s="1083" t="s">
        <v>611</v>
      </c>
      <c r="BT9" s="1084"/>
      <c r="BU9" s="1084"/>
      <c r="BV9" s="1084"/>
      <c r="BW9" s="1084"/>
      <c r="BX9" s="1084"/>
      <c r="BY9" s="1084"/>
      <c r="BZ9" s="1084"/>
      <c r="CA9" s="1084"/>
      <c r="CB9" s="1084"/>
      <c r="CC9" s="1084"/>
      <c r="CD9" s="1084"/>
      <c r="CE9" s="1084"/>
      <c r="CF9" s="1084"/>
      <c r="CG9" s="1085"/>
      <c r="CH9" s="1058">
        <v>26</v>
      </c>
      <c r="CI9" s="1059"/>
      <c r="CJ9" s="1059"/>
      <c r="CK9" s="1059"/>
      <c r="CL9" s="1060"/>
      <c r="CM9" s="1058">
        <v>223225</v>
      </c>
      <c r="CN9" s="1059"/>
      <c r="CO9" s="1059"/>
      <c r="CP9" s="1059"/>
      <c r="CQ9" s="1060"/>
      <c r="CR9" s="1058">
        <v>28748</v>
      </c>
      <c r="CS9" s="1059"/>
      <c r="CT9" s="1059"/>
      <c r="CU9" s="1059"/>
      <c r="CV9" s="1060"/>
      <c r="CW9" s="1058">
        <v>0</v>
      </c>
      <c r="CX9" s="1059"/>
      <c r="CY9" s="1059"/>
      <c r="CZ9" s="1059"/>
      <c r="DA9" s="1060"/>
      <c r="DB9" s="1058">
        <v>18729</v>
      </c>
      <c r="DC9" s="1059"/>
      <c r="DD9" s="1059"/>
      <c r="DE9" s="1059"/>
      <c r="DF9" s="1060"/>
      <c r="DG9" s="1058">
        <v>93158</v>
      </c>
      <c r="DH9" s="1059"/>
      <c r="DI9" s="1059"/>
      <c r="DJ9" s="1059"/>
      <c r="DK9" s="1060"/>
      <c r="DL9" s="1058">
        <v>0</v>
      </c>
      <c r="DM9" s="1059"/>
      <c r="DN9" s="1059"/>
      <c r="DO9" s="1059"/>
      <c r="DP9" s="1060"/>
      <c r="DQ9" s="1058">
        <v>0</v>
      </c>
      <c r="DR9" s="1059"/>
      <c r="DS9" s="1059"/>
      <c r="DT9" s="1059"/>
      <c r="DU9" s="1060"/>
      <c r="DV9" s="1061"/>
      <c r="DW9" s="1062"/>
      <c r="DX9" s="1062"/>
      <c r="DY9" s="1062"/>
      <c r="DZ9" s="1063"/>
      <c r="EA9" s="234"/>
    </row>
    <row r="10" spans="1:131" s="235" customFormat="1" ht="26.25" customHeight="1" x14ac:dyDescent="0.15">
      <c r="A10" s="241">
        <v>4</v>
      </c>
      <c r="B10" s="1106" t="s">
        <v>381</v>
      </c>
      <c r="C10" s="1107"/>
      <c r="D10" s="1107"/>
      <c r="E10" s="1107"/>
      <c r="F10" s="1107"/>
      <c r="G10" s="1107"/>
      <c r="H10" s="1107"/>
      <c r="I10" s="1107"/>
      <c r="J10" s="1107"/>
      <c r="K10" s="1107"/>
      <c r="L10" s="1107"/>
      <c r="M10" s="1107"/>
      <c r="N10" s="1107"/>
      <c r="O10" s="1107"/>
      <c r="P10" s="1108"/>
      <c r="Q10" s="1112">
        <v>173743</v>
      </c>
      <c r="R10" s="1113"/>
      <c r="S10" s="1113"/>
      <c r="T10" s="1113"/>
      <c r="U10" s="1113"/>
      <c r="V10" s="1113">
        <v>173743</v>
      </c>
      <c r="W10" s="1113"/>
      <c r="X10" s="1113"/>
      <c r="Y10" s="1113"/>
      <c r="Z10" s="1113"/>
      <c r="AA10" s="1113">
        <f t="shared" si="0"/>
        <v>0</v>
      </c>
      <c r="AB10" s="1113"/>
      <c r="AC10" s="1113"/>
      <c r="AD10" s="1113"/>
      <c r="AE10" s="1114"/>
      <c r="AF10" s="1088" t="s">
        <v>382</v>
      </c>
      <c r="AG10" s="1089"/>
      <c r="AH10" s="1089"/>
      <c r="AI10" s="1089"/>
      <c r="AJ10" s="1090"/>
      <c r="AK10" s="1157">
        <v>88073</v>
      </c>
      <c r="AL10" s="1158"/>
      <c r="AM10" s="1158"/>
      <c r="AN10" s="1158"/>
      <c r="AO10" s="1158"/>
      <c r="AP10" s="1158">
        <v>0</v>
      </c>
      <c r="AQ10" s="1158"/>
      <c r="AR10" s="1158"/>
      <c r="AS10" s="1158"/>
      <c r="AT10" s="1158"/>
      <c r="AU10" s="1155"/>
      <c r="AV10" s="1155"/>
      <c r="AW10" s="1155"/>
      <c r="AX10" s="1155"/>
      <c r="AY10" s="1156"/>
      <c r="AZ10" s="232"/>
      <c r="BA10" s="232"/>
      <c r="BB10" s="232"/>
      <c r="BC10" s="232"/>
      <c r="BD10" s="232"/>
      <c r="BE10" s="233"/>
      <c r="BF10" s="233"/>
      <c r="BG10" s="233"/>
      <c r="BH10" s="233"/>
      <c r="BI10" s="233"/>
      <c r="BJ10" s="233"/>
      <c r="BK10" s="233"/>
      <c r="BL10" s="233"/>
      <c r="BM10" s="233"/>
      <c r="BN10" s="233"/>
      <c r="BO10" s="233"/>
      <c r="BP10" s="233"/>
      <c r="BQ10" s="242">
        <v>4</v>
      </c>
      <c r="BR10" s="243"/>
      <c r="BS10" s="1083" t="s">
        <v>612</v>
      </c>
      <c r="BT10" s="1084"/>
      <c r="BU10" s="1084"/>
      <c r="BV10" s="1084"/>
      <c r="BW10" s="1084"/>
      <c r="BX10" s="1084"/>
      <c r="BY10" s="1084"/>
      <c r="BZ10" s="1084"/>
      <c r="CA10" s="1084"/>
      <c r="CB10" s="1084"/>
      <c r="CC10" s="1084"/>
      <c r="CD10" s="1084"/>
      <c r="CE10" s="1084"/>
      <c r="CF10" s="1084"/>
      <c r="CG10" s="1085"/>
      <c r="CH10" s="1058">
        <v>151</v>
      </c>
      <c r="CI10" s="1059"/>
      <c r="CJ10" s="1059"/>
      <c r="CK10" s="1059"/>
      <c r="CL10" s="1060"/>
      <c r="CM10" s="1058">
        <v>14790</v>
      </c>
      <c r="CN10" s="1059"/>
      <c r="CO10" s="1059"/>
      <c r="CP10" s="1059"/>
      <c r="CQ10" s="1060"/>
      <c r="CR10" s="1058">
        <v>18300</v>
      </c>
      <c r="CS10" s="1059"/>
      <c r="CT10" s="1059"/>
      <c r="CU10" s="1059"/>
      <c r="CV10" s="1060"/>
      <c r="CW10" s="1058">
        <v>2297</v>
      </c>
      <c r="CX10" s="1059"/>
      <c r="CY10" s="1059"/>
      <c r="CZ10" s="1059"/>
      <c r="DA10" s="1060"/>
      <c r="DB10" s="1058">
        <v>0</v>
      </c>
      <c r="DC10" s="1059"/>
      <c r="DD10" s="1059"/>
      <c r="DE10" s="1059"/>
      <c r="DF10" s="1060"/>
      <c r="DG10" s="1058">
        <v>0</v>
      </c>
      <c r="DH10" s="1059"/>
      <c r="DI10" s="1059"/>
      <c r="DJ10" s="1059"/>
      <c r="DK10" s="1060"/>
      <c r="DL10" s="1058">
        <v>0</v>
      </c>
      <c r="DM10" s="1059"/>
      <c r="DN10" s="1059"/>
      <c r="DO10" s="1059"/>
      <c r="DP10" s="1060"/>
      <c r="DQ10" s="1058">
        <v>0</v>
      </c>
      <c r="DR10" s="1059"/>
      <c r="DS10" s="1059"/>
      <c r="DT10" s="1059"/>
      <c r="DU10" s="1060"/>
      <c r="DV10" s="1061"/>
      <c r="DW10" s="1062"/>
      <c r="DX10" s="1062"/>
      <c r="DY10" s="1062"/>
      <c r="DZ10" s="1063"/>
      <c r="EA10" s="234"/>
    </row>
    <row r="11" spans="1:131" s="235" customFormat="1" ht="26.25" customHeight="1" x14ac:dyDescent="0.15">
      <c r="A11" s="241">
        <v>5</v>
      </c>
      <c r="B11" s="1106" t="s">
        <v>383</v>
      </c>
      <c r="C11" s="1107"/>
      <c r="D11" s="1107"/>
      <c r="E11" s="1107"/>
      <c r="F11" s="1107"/>
      <c r="G11" s="1107"/>
      <c r="H11" s="1107"/>
      <c r="I11" s="1107"/>
      <c r="J11" s="1107"/>
      <c r="K11" s="1107"/>
      <c r="L11" s="1107"/>
      <c r="M11" s="1107"/>
      <c r="N11" s="1107"/>
      <c r="O11" s="1107"/>
      <c r="P11" s="1108"/>
      <c r="Q11" s="1112">
        <v>261</v>
      </c>
      <c r="R11" s="1113"/>
      <c r="S11" s="1113"/>
      <c r="T11" s="1113"/>
      <c r="U11" s="1113"/>
      <c r="V11" s="1113">
        <v>13</v>
      </c>
      <c r="W11" s="1113"/>
      <c r="X11" s="1113"/>
      <c r="Y11" s="1113"/>
      <c r="Z11" s="1113"/>
      <c r="AA11" s="1113">
        <f t="shared" si="0"/>
        <v>248</v>
      </c>
      <c r="AB11" s="1113"/>
      <c r="AC11" s="1113"/>
      <c r="AD11" s="1113"/>
      <c r="AE11" s="1114"/>
      <c r="AF11" s="1088">
        <v>248</v>
      </c>
      <c r="AG11" s="1089"/>
      <c r="AH11" s="1089"/>
      <c r="AI11" s="1089"/>
      <c r="AJ11" s="1090"/>
      <c r="AK11" s="1157">
        <v>0</v>
      </c>
      <c r="AL11" s="1158"/>
      <c r="AM11" s="1158"/>
      <c r="AN11" s="1158"/>
      <c r="AO11" s="1158"/>
      <c r="AP11" s="1158">
        <v>15</v>
      </c>
      <c r="AQ11" s="1158"/>
      <c r="AR11" s="1158"/>
      <c r="AS11" s="1158"/>
      <c r="AT11" s="1158"/>
      <c r="AU11" s="1155"/>
      <c r="AV11" s="1155"/>
      <c r="AW11" s="1155"/>
      <c r="AX11" s="1155"/>
      <c r="AY11" s="1156"/>
      <c r="AZ11" s="232"/>
      <c r="BA11" s="232"/>
      <c r="BB11" s="232"/>
      <c r="BC11" s="232"/>
      <c r="BD11" s="232"/>
      <c r="BE11" s="233"/>
      <c r="BF11" s="233"/>
      <c r="BG11" s="233"/>
      <c r="BH11" s="233"/>
      <c r="BI11" s="233"/>
      <c r="BJ11" s="233"/>
      <c r="BK11" s="233"/>
      <c r="BL11" s="233"/>
      <c r="BM11" s="233"/>
      <c r="BN11" s="233"/>
      <c r="BO11" s="233"/>
      <c r="BP11" s="233"/>
      <c r="BQ11" s="242">
        <v>5</v>
      </c>
      <c r="BR11" s="243"/>
      <c r="BS11" s="1083" t="s">
        <v>613</v>
      </c>
      <c r="BT11" s="1084"/>
      <c r="BU11" s="1084"/>
      <c r="BV11" s="1084"/>
      <c r="BW11" s="1084"/>
      <c r="BX11" s="1084"/>
      <c r="BY11" s="1084"/>
      <c r="BZ11" s="1084"/>
      <c r="CA11" s="1084"/>
      <c r="CB11" s="1084"/>
      <c r="CC11" s="1084"/>
      <c r="CD11" s="1084"/>
      <c r="CE11" s="1084"/>
      <c r="CF11" s="1084"/>
      <c r="CG11" s="1085"/>
      <c r="CH11" s="1058">
        <v>36</v>
      </c>
      <c r="CI11" s="1059"/>
      <c r="CJ11" s="1059"/>
      <c r="CK11" s="1059"/>
      <c r="CL11" s="1060"/>
      <c r="CM11" s="1058">
        <v>778</v>
      </c>
      <c r="CN11" s="1059"/>
      <c r="CO11" s="1059"/>
      <c r="CP11" s="1059"/>
      <c r="CQ11" s="1060"/>
      <c r="CR11" s="1058">
        <v>200</v>
      </c>
      <c r="CS11" s="1059"/>
      <c r="CT11" s="1059"/>
      <c r="CU11" s="1059"/>
      <c r="CV11" s="1060"/>
      <c r="CW11" s="1058">
        <v>483</v>
      </c>
      <c r="CX11" s="1059"/>
      <c r="CY11" s="1059"/>
      <c r="CZ11" s="1059"/>
      <c r="DA11" s="1060"/>
      <c r="DB11" s="1058">
        <v>0</v>
      </c>
      <c r="DC11" s="1059"/>
      <c r="DD11" s="1059"/>
      <c r="DE11" s="1059"/>
      <c r="DF11" s="1060"/>
      <c r="DG11" s="1058">
        <v>0</v>
      </c>
      <c r="DH11" s="1059"/>
      <c r="DI11" s="1059"/>
      <c r="DJ11" s="1059"/>
      <c r="DK11" s="1060"/>
      <c r="DL11" s="1058">
        <v>0</v>
      </c>
      <c r="DM11" s="1059"/>
      <c r="DN11" s="1059"/>
      <c r="DO11" s="1059"/>
      <c r="DP11" s="1060"/>
      <c r="DQ11" s="1058">
        <v>0</v>
      </c>
      <c r="DR11" s="1059"/>
      <c r="DS11" s="1059"/>
      <c r="DT11" s="1059"/>
      <c r="DU11" s="1060"/>
      <c r="DV11" s="1061"/>
      <c r="DW11" s="1062"/>
      <c r="DX11" s="1062"/>
      <c r="DY11" s="1062"/>
      <c r="DZ11" s="1063"/>
      <c r="EA11" s="234"/>
    </row>
    <row r="12" spans="1:131" s="235" customFormat="1" ht="26.25" customHeight="1" x14ac:dyDescent="0.15">
      <c r="A12" s="241">
        <v>6</v>
      </c>
      <c r="B12" s="1106" t="s">
        <v>384</v>
      </c>
      <c r="C12" s="1107"/>
      <c r="D12" s="1107"/>
      <c r="E12" s="1107"/>
      <c r="F12" s="1107"/>
      <c r="G12" s="1107"/>
      <c r="H12" s="1107"/>
      <c r="I12" s="1107"/>
      <c r="J12" s="1107"/>
      <c r="K12" s="1107"/>
      <c r="L12" s="1107"/>
      <c r="M12" s="1107"/>
      <c r="N12" s="1107"/>
      <c r="O12" s="1107"/>
      <c r="P12" s="1108"/>
      <c r="Q12" s="1112">
        <v>2061</v>
      </c>
      <c r="R12" s="1113"/>
      <c r="S12" s="1113"/>
      <c r="T12" s="1113"/>
      <c r="U12" s="1113"/>
      <c r="V12" s="1113">
        <v>2061</v>
      </c>
      <c r="W12" s="1113"/>
      <c r="X12" s="1113"/>
      <c r="Y12" s="1113"/>
      <c r="Z12" s="1113"/>
      <c r="AA12" s="1113">
        <f t="shared" si="0"/>
        <v>0</v>
      </c>
      <c r="AB12" s="1113"/>
      <c r="AC12" s="1113"/>
      <c r="AD12" s="1113"/>
      <c r="AE12" s="1114"/>
      <c r="AF12" s="1088" t="s">
        <v>385</v>
      </c>
      <c r="AG12" s="1089"/>
      <c r="AH12" s="1089"/>
      <c r="AI12" s="1089"/>
      <c r="AJ12" s="1090"/>
      <c r="AK12" s="1157">
        <v>2</v>
      </c>
      <c r="AL12" s="1158"/>
      <c r="AM12" s="1158"/>
      <c r="AN12" s="1158"/>
      <c r="AO12" s="1158"/>
      <c r="AP12" s="1158">
        <v>2822</v>
      </c>
      <c r="AQ12" s="1158"/>
      <c r="AR12" s="1158"/>
      <c r="AS12" s="1158"/>
      <c r="AT12" s="1158"/>
      <c r="AU12" s="1155"/>
      <c r="AV12" s="1155"/>
      <c r="AW12" s="1155"/>
      <c r="AX12" s="1155"/>
      <c r="AY12" s="1156"/>
      <c r="AZ12" s="232"/>
      <c r="BA12" s="232"/>
      <c r="BB12" s="232"/>
      <c r="BC12" s="232"/>
      <c r="BD12" s="232"/>
      <c r="BE12" s="233"/>
      <c r="BF12" s="233"/>
      <c r="BG12" s="233"/>
      <c r="BH12" s="233"/>
      <c r="BI12" s="233"/>
      <c r="BJ12" s="233"/>
      <c r="BK12" s="233"/>
      <c r="BL12" s="233"/>
      <c r="BM12" s="233"/>
      <c r="BN12" s="233"/>
      <c r="BO12" s="233"/>
      <c r="BP12" s="233"/>
      <c r="BQ12" s="242">
        <v>6</v>
      </c>
      <c r="BR12" s="243"/>
      <c r="BS12" s="1083" t="s">
        <v>614</v>
      </c>
      <c r="BT12" s="1084"/>
      <c r="BU12" s="1084"/>
      <c r="BV12" s="1084"/>
      <c r="BW12" s="1084"/>
      <c r="BX12" s="1084"/>
      <c r="BY12" s="1084"/>
      <c r="BZ12" s="1084"/>
      <c r="CA12" s="1084"/>
      <c r="CB12" s="1084"/>
      <c r="CC12" s="1084"/>
      <c r="CD12" s="1084"/>
      <c r="CE12" s="1084"/>
      <c r="CF12" s="1084"/>
      <c r="CG12" s="1085"/>
      <c r="CH12" s="1058">
        <v>-2</v>
      </c>
      <c r="CI12" s="1059"/>
      <c r="CJ12" s="1059"/>
      <c r="CK12" s="1059"/>
      <c r="CL12" s="1060"/>
      <c r="CM12" s="1058">
        <v>374</v>
      </c>
      <c r="CN12" s="1059"/>
      <c r="CO12" s="1059"/>
      <c r="CP12" s="1059"/>
      <c r="CQ12" s="1060"/>
      <c r="CR12" s="1058">
        <v>300</v>
      </c>
      <c r="CS12" s="1059"/>
      <c r="CT12" s="1059"/>
      <c r="CU12" s="1059"/>
      <c r="CV12" s="1060"/>
      <c r="CW12" s="1058">
        <v>56</v>
      </c>
      <c r="CX12" s="1059"/>
      <c r="CY12" s="1059"/>
      <c r="CZ12" s="1059"/>
      <c r="DA12" s="1060"/>
      <c r="DB12" s="1058">
        <v>0</v>
      </c>
      <c r="DC12" s="1059"/>
      <c r="DD12" s="1059"/>
      <c r="DE12" s="1059"/>
      <c r="DF12" s="1060"/>
      <c r="DG12" s="1058">
        <v>0</v>
      </c>
      <c r="DH12" s="1059"/>
      <c r="DI12" s="1059"/>
      <c r="DJ12" s="1059"/>
      <c r="DK12" s="1060"/>
      <c r="DL12" s="1058">
        <v>0</v>
      </c>
      <c r="DM12" s="1059"/>
      <c r="DN12" s="1059"/>
      <c r="DO12" s="1059"/>
      <c r="DP12" s="1060"/>
      <c r="DQ12" s="1058">
        <v>0</v>
      </c>
      <c r="DR12" s="1059"/>
      <c r="DS12" s="1059"/>
      <c r="DT12" s="1059"/>
      <c r="DU12" s="1060"/>
      <c r="DV12" s="1061"/>
      <c r="DW12" s="1062"/>
      <c r="DX12" s="1062"/>
      <c r="DY12" s="1062"/>
      <c r="DZ12" s="1063"/>
      <c r="EA12" s="234"/>
    </row>
    <row r="13" spans="1:131" s="235" customFormat="1" ht="26.25" customHeight="1" x14ac:dyDescent="0.15">
      <c r="A13" s="241">
        <v>7</v>
      </c>
      <c r="B13" s="1106" t="s">
        <v>386</v>
      </c>
      <c r="C13" s="1107"/>
      <c r="D13" s="1107"/>
      <c r="E13" s="1107"/>
      <c r="F13" s="1107"/>
      <c r="G13" s="1107"/>
      <c r="H13" s="1107"/>
      <c r="I13" s="1107"/>
      <c r="J13" s="1107"/>
      <c r="K13" s="1107"/>
      <c r="L13" s="1107"/>
      <c r="M13" s="1107"/>
      <c r="N13" s="1107"/>
      <c r="O13" s="1107"/>
      <c r="P13" s="1108"/>
      <c r="Q13" s="1112">
        <v>728</v>
      </c>
      <c r="R13" s="1113"/>
      <c r="S13" s="1113"/>
      <c r="T13" s="1113"/>
      <c r="U13" s="1113"/>
      <c r="V13" s="1113">
        <v>305</v>
      </c>
      <c r="W13" s="1113"/>
      <c r="X13" s="1113"/>
      <c r="Y13" s="1113"/>
      <c r="Z13" s="1113"/>
      <c r="AA13" s="1113">
        <f t="shared" si="0"/>
        <v>423</v>
      </c>
      <c r="AB13" s="1113"/>
      <c r="AC13" s="1113"/>
      <c r="AD13" s="1113"/>
      <c r="AE13" s="1114"/>
      <c r="AF13" s="1088">
        <v>151</v>
      </c>
      <c r="AG13" s="1089"/>
      <c r="AH13" s="1089"/>
      <c r="AI13" s="1089"/>
      <c r="AJ13" s="1090"/>
      <c r="AK13" s="1157">
        <v>23</v>
      </c>
      <c r="AL13" s="1158"/>
      <c r="AM13" s="1158"/>
      <c r="AN13" s="1158"/>
      <c r="AO13" s="1158"/>
      <c r="AP13" s="1158">
        <v>1956</v>
      </c>
      <c r="AQ13" s="1158"/>
      <c r="AR13" s="1158"/>
      <c r="AS13" s="1158"/>
      <c r="AT13" s="1158"/>
      <c r="AU13" s="1155"/>
      <c r="AV13" s="1155"/>
      <c r="AW13" s="1155"/>
      <c r="AX13" s="1155"/>
      <c r="AY13" s="1156"/>
      <c r="AZ13" s="232"/>
      <c r="BA13" s="232"/>
      <c r="BB13" s="232"/>
      <c r="BC13" s="232"/>
      <c r="BD13" s="232"/>
      <c r="BE13" s="233"/>
      <c r="BF13" s="233"/>
      <c r="BG13" s="233"/>
      <c r="BH13" s="233"/>
      <c r="BI13" s="233"/>
      <c r="BJ13" s="233"/>
      <c r="BK13" s="233"/>
      <c r="BL13" s="233"/>
      <c r="BM13" s="233"/>
      <c r="BN13" s="233"/>
      <c r="BO13" s="233"/>
      <c r="BP13" s="233"/>
      <c r="BQ13" s="242">
        <v>7</v>
      </c>
      <c r="BR13" s="243"/>
      <c r="BS13" s="1083" t="s">
        <v>615</v>
      </c>
      <c r="BT13" s="1084"/>
      <c r="BU13" s="1084"/>
      <c r="BV13" s="1084"/>
      <c r="BW13" s="1084"/>
      <c r="BX13" s="1084"/>
      <c r="BY13" s="1084"/>
      <c r="BZ13" s="1084"/>
      <c r="CA13" s="1084"/>
      <c r="CB13" s="1084"/>
      <c r="CC13" s="1084"/>
      <c r="CD13" s="1084"/>
      <c r="CE13" s="1084"/>
      <c r="CF13" s="1084"/>
      <c r="CG13" s="1085"/>
      <c r="CH13" s="1058">
        <v>14</v>
      </c>
      <c r="CI13" s="1059"/>
      <c r="CJ13" s="1059"/>
      <c r="CK13" s="1059"/>
      <c r="CL13" s="1060"/>
      <c r="CM13" s="1058">
        <v>705</v>
      </c>
      <c r="CN13" s="1059"/>
      <c r="CO13" s="1059"/>
      <c r="CP13" s="1059"/>
      <c r="CQ13" s="1060"/>
      <c r="CR13" s="1058">
        <v>200</v>
      </c>
      <c r="CS13" s="1059"/>
      <c r="CT13" s="1059"/>
      <c r="CU13" s="1059"/>
      <c r="CV13" s="1060"/>
      <c r="CW13" s="1058">
        <v>0</v>
      </c>
      <c r="CX13" s="1059"/>
      <c r="CY13" s="1059"/>
      <c r="CZ13" s="1059"/>
      <c r="DA13" s="1060"/>
      <c r="DB13" s="1058">
        <v>0</v>
      </c>
      <c r="DC13" s="1059"/>
      <c r="DD13" s="1059"/>
      <c r="DE13" s="1059"/>
      <c r="DF13" s="1060"/>
      <c r="DG13" s="1058">
        <v>0</v>
      </c>
      <c r="DH13" s="1059"/>
      <c r="DI13" s="1059"/>
      <c r="DJ13" s="1059"/>
      <c r="DK13" s="1060"/>
      <c r="DL13" s="1058">
        <v>0</v>
      </c>
      <c r="DM13" s="1059"/>
      <c r="DN13" s="1059"/>
      <c r="DO13" s="1059"/>
      <c r="DP13" s="1060"/>
      <c r="DQ13" s="1058">
        <v>0</v>
      </c>
      <c r="DR13" s="1059"/>
      <c r="DS13" s="1059"/>
      <c r="DT13" s="1059"/>
      <c r="DU13" s="1060"/>
      <c r="DV13" s="1061"/>
      <c r="DW13" s="1062"/>
      <c r="DX13" s="1062"/>
      <c r="DY13" s="1062"/>
      <c r="DZ13" s="1063"/>
      <c r="EA13" s="234"/>
    </row>
    <row r="14" spans="1:131" s="235" customFormat="1" ht="26.25" customHeight="1" x14ac:dyDescent="0.15">
      <c r="A14" s="241">
        <v>8</v>
      </c>
      <c r="B14" s="1106" t="s">
        <v>387</v>
      </c>
      <c r="C14" s="1107"/>
      <c r="D14" s="1107"/>
      <c r="E14" s="1107"/>
      <c r="F14" s="1107"/>
      <c r="G14" s="1107"/>
      <c r="H14" s="1107"/>
      <c r="I14" s="1107"/>
      <c r="J14" s="1107"/>
      <c r="K14" s="1107"/>
      <c r="L14" s="1107"/>
      <c r="M14" s="1107"/>
      <c r="N14" s="1107"/>
      <c r="O14" s="1107"/>
      <c r="P14" s="1108"/>
      <c r="Q14" s="1112">
        <v>634</v>
      </c>
      <c r="R14" s="1113"/>
      <c r="S14" s="1113"/>
      <c r="T14" s="1113"/>
      <c r="U14" s="1113"/>
      <c r="V14" s="1113">
        <v>634</v>
      </c>
      <c r="W14" s="1113"/>
      <c r="X14" s="1113"/>
      <c r="Y14" s="1113"/>
      <c r="Z14" s="1113"/>
      <c r="AA14" s="1113">
        <f t="shared" si="0"/>
        <v>0</v>
      </c>
      <c r="AB14" s="1113"/>
      <c r="AC14" s="1113"/>
      <c r="AD14" s="1113"/>
      <c r="AE14" s="1114"/>
      <c r="AF14" s="1088" t="s">
        <v>388</v>
      </c>
      <c r="AG14" s="1089"/>
      <c r="AH14" s="1089"/>
      <c r="AI14" s="1089"/>
      <c r="AJ14" s="1090"/>
      <c r="AK14" s="1157">
        <v>0</v>
      </c>
      <c r="AL14" s="1158"/>
      <c r="AM14" s="1158"/>
      <c r="AN14" s="1158"/>
      <c r="AO14" s="1158"/>
      <c r="AP14" s="1158">
        <v>0</v>
      </c>
      <c r="AQ14" s="1158"/>
      <c r="AR14" s="1158"/>
      <c r="AS14" s="1158"/>
      <c r="AT14" s="1158"/>
      <c r="AU14" s="1155"/>
      <c r="AV14" s="1155"/>
      <c r="AW14" s="1155"/>
      <c r="AX14" s="1155"/>
      <c r="AY14" s="1156"/>
      <c r="AZ14" s="232"/>
      <c r="BA14" s="232"/>
      <c r="BB14" s="232"/>
      <c r="BC14" s="232"/>
      <c r="BD14" s="232"/>
      <c r="BE14" s="233"/>
      <c r="BF14" s="233"/>
      <c r="BG14" s="233"/>
      <c r="BH14" s="233"/>
      <c r="BI14" s="233"/>
      <c r="BJ14" s="233"/>
      <c r="BK14" s="233"/>
      <c r="BL14" s="233"/>
      <c r="BM14" s="233"/>
      <c r="BN14" s="233"/>
      <c r="BO14" s="233"/>
      <c r="BP14" s="233"/>
      <c r="BQ14" s="242">
        <v>8</v>
      </c>
      <c r="BR14" s="243"/>
      <c r="BS14" s="1083" t="s">
        <v>616</v>
      </c>
      <c r="BT14" s="1084"/>
      <c r="BU14" s="1084"/>
      <c r="BV14" s="1084"/>
      <c r="BW14" s="1084"/>
      <c r="BX14" s="1084"/>
      <c r="BY14" s="1084"/>
      <c r="BZ14" s="1084"/>
      <c r="CA14" s="1084"/>
      <c r="CB14" s="1084"/>
      <c r="CC14" s="1084"/>
      <c r="CD14" s="1084"/>
      <c r="CE14" s="1084"/>
      <c r="CF14" s="1084"/>
      <c r="CG14" s="1085"/>
      <c r="CH14" s="1058">
        <v>8</v>
      </c>
      <c r="CI14" s="1059"/>
      <c r="CJ14" s="1059"/>
      <c r="CK14" s="1059"/>
      <c r="CL14" s="1060"/>
      <c r="CM14" s="1058">
        <v>5</v>
      </c>
      <c r="CN14" s="1059"/>
      <c r="CO14" s="1059"/>
      <c r="CP14" s="1059"/>
      <c r="CQ14" s="1060"/>
      <c r="CR14" s="1058">
        <v>5</v>
      </c>
      <c r="CS14" s="1059"/>
      <c r="CT14" s="1059"/>
      <c r="CU14" s="1059"/>
      <c r="CV14" s="1060"/>
      <c r="CW14" s="1058">
        <v>29</v>
      </c>
      <c r="CX14" s="1059"/>
      <c r="CY14" s="1059"/>
      <c r="CZ14" s="1059"/>
      <c r="DA14" s="1060"/>
      <c r="DB14" s="1058">
        <v>0</v>
      </c>
      <c r="DC14" s="1059"/>
      <c r="DD14" s="1059"/>
      <c r="DE14" s="1059"/>
      <c r="DF14" s="1060"/>
      <c r="DG14" s="1058">
        <v>0</v>
      </c>
      <c r="DH14" s="1059"/>
      <c r="DI14" s="1059"/>
      <c r="DJ14" s="1059"/>
      <c r="DK14" s="1060"/>
      <c r="DL14" s="1058">
        <v>0</v>
      </c>
      <c r="DM14" s="1059"/>
      <c r="DN14" s="1059"/>
      <c r="DO14" s="1059"/>
      <c r="DP14" s="1060"/>
      <c r="DQ14" s="1058">
        <v>0</v>
      </c>
      <c r="DR14" s="1059"/>
      <c r="DS14" s="1059"/>
      <c r="DT14" s="1059"/>
      <c r="DU14" s="1060"/>
      <c r="DV14" s="1061"/>
      <c r="DW14" s="1062"/>
      <c r="DX14" s="1062"/>
      <c r="DY14" s="1062"/>
      <c r="DZ14" s="1063"/>
      <c r="EA14" s="234"/>
    </row>
    <row r="15" spans="1:131" s="235" customFormat="1" ht="26.25" customHeight="1" x14ac:dyDescent="0.15">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7"/>
      <c r="AL15" s="1158"/>
      <c r="AM15" s="1158"/>
      <c r="AN15" s="1158"/>
      <c r="AO15" s="1158"/>
      <c r="AP15" s="1158"/>
      <c r="AQ15" s="1158"/>
      <c r="AR15" s="1158"/>
      <c r="AS15" s="1158"/>
      <c r="AT15" s="1158"/>
      <c r="AU15" s="1155"/>
      <c r="AV15" s="1155"/>
      <c r="AW15" s="1155"/>
      <c r="AX15" s="1155"/>
      <c r="AY15" s="1156"/>
      <c r="AZ15" s="232"/>
      <c r="BA15" s="232"/>
      <c r="BB15" s="232"/>
      <c r="BC15" s="232"/>
      <c r="BD15" s="232"/>
      <c r="BE15" s="233"/>
      <c r="BF15" s="233"/>
      <c r="BG15" s="233"/>
      <c r="BH15" s="233"/>
      <c r="BI15" s="233"/>
      <c r="BJ15" s="233"/>
      <c r="BK15" s="233"/>
      <c r="BL15" s="233"/>
      <c r="BM15" s="233"/>
      <c r="BN15" s="233"/>
      <c r="BO15" s="233"/>
      <c r="BP15" s="233"/>
      <c r="BQ15" s="242">
        <v>9</v>
      </c>
      <c r="BR15" s="243"/>
      <c r="BS15" s="1083" t="s">
        <v>617</v>
      </c>
      <c r="BT15" s="1084"/>
      <c r="BU15" s="1084"/>
      <c r="BV15" s="1084"/>
      <c r="BW15" s="1084"/>
      <c r="BX15" s="1084"/>
      <c r="BY15" s="1084"/>
      <c r="BZ15" s="1084"/>
      <c r="CA15" s="1084"/>
      <c r="CB15" s="1084"/>
      <c r="CC15" s="1084"/>
      <c r="CD15" s="1084"/>
      <c r="CE15" s="1084"/>
      <c r="CF15" s="1084"/>
      <c r="CG15" s="1085"/>
      <c r="CH15" s="1058">
        <v>16</v>
      </c>
      <c r="CI15" s="1059"/>
      <c r="CJ15" s="1059"/>
      <c r="CK15" s="1059"/>
      <c r="CL15" s="1060"/>
      <c r="CM15" s="1058">
        <v>111</v>
      </c>
      <c r="CN15" s="1059"/>
      <c r="CO15" s="1059"/>
      <c r="CP15" s="1059"/>
      <c r="CQ15" s="1060"/>
      <c r="CR15" s="1058">
        <v>5</v>
      </c>
      <c r="CS15" s="1059"/>
      <c r="CT15" s="1059"/>
      <c r="CU15" s="1059"/>
      <c r="CV15" s="1060"/>
      <c r="CW15" s="1058">
        <v>91</v>
      </c>
      <c r="CX15" s="1059"/>
      <c r="CY15" s="1059"/>
      <c r="CZ15" s="1059"/>
      <c r="DA15" s="1060"/>
      <c r="DB15" s="1058">
        <v>0</v>
      </c>
      <c r="DC15" s="1059"/>
      <c r="DD15" s="1059"/>
      <c r="DE15" s="1059"/>
      <c r="DF15" s="1060"/>
      <c r="DG15" s="1058">
        <v>0</v>
      </c>
      <c r="DH15" s="1059"/>
      <c r="DI15" s="1059"/>
      <c r="DJ15" s="1059"/>
      <c r="DK15" s="1060"/>
      <c r="DL15" s="1058">
        <v>0</v>
      </c>
      <c r="DM15" s="1059"/>
      <c r="DN15" s="1059"/>
      <c r="DO15" s="1059"/>
      <c r="DP15" s="1060"/>
      <c r="DQ15" s="1058">
        <v>0</v>
      </c>
      <c r="DR15" s="1059"/>
      <c r="DS15" s="1059"/>
      <c r="DT15" s="1059"/>
      <c r="DU15" s="1060"/>
      <c r="DV15" s="1061"/>
      <c r="DW15" s="1062"/>
      <c r="DX15" s="1062"/>
      <c r="DY15" s="1062"/>
      <c r="DZ15" s="1063"/>
      <c r="EA15" s="234"/>
    </row>
    <row r="16" spans="1:131" s="235" customFormat="1" ht="26.25" customHeight="1" x14ac:dyDescent="0.15">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7"/>
      <c r="AL16" s="1158"/>
      <c r="AM16" s="1158"/>
      <c r="AN16" s="1158"/>
      <c r="AO16" s="1158"/>
      <c r="AP16" s="1158"/>
      <c r="AQ16" s="1158"/>
      <c r="AR16" s="1158"/>
      <c r="AS16" s="1158"/>
      <c r="AT16" s="1158"/>
      <c r="AU16" s="1155"/>
      <c r="AV16" s="1155"/>
      <c r="AW16" s="1155"/>
      <c r="AX16" s="1155"/>
      <c r="AY16" s="1156"/>
      <c r="AZ16" s="232"/>
      <c r="BA16" s="232"/>
      <c r="BB16" s="232"/>
      <c r="BC16" s="232"/>
      <c r="BD16" s="232"/>
      <c r="BE16" s="233"/>
      <c r="BF16" s="233"/>
      <c r="BG16" s="233"/>
      <c r="BH16" s="233"/>
      <c r="BI16" s="233"/>
      <c r="BJ16" s="233"/>
      <c r="BK16" s="233"/>
      <c r="BL16" s="233"/>
      <c r="BM16" s="233"/>
      <c r="BN16" s="233"/>
      <c r="BO16" s="233"/>
      <c r="BP16" s="233"/>
      <c r="BQ16" s="242">
        <v>10</v>
      </c>
      <c r="BR16" s="243"/>
      <c r="BS16" s="1083" t="s">
        <v>618</v>
      </c>
      <c r="BT16" s="1084"/>
      <c r="BU16" s="1084"/>
      <c r="BV16" s="1084"/>
      <c r="BW16" s="1084"/>
      <c r="BX16" s="1084"/>
      <c r="BY16" s="1084"/>
      <c r="BZ16" s="1084"/>
      <c r="CA16" s="1084"/>
      <c r="CB16" s="1084"/>
      <c r="CC16" s="1084"/>
      <c r="CD16" s="1084"/>
      <c r="CE16" s="1084"/>
      <c r="CF16" s="1084"/>
      <c r="CG16" s="1085"/>
      <c r="CH16" s="1058">
        <v>-18</v>
      </c>
      <c r="CI16" s="1059"/>
      <c r="CJ16" s="1059"/>
      <c r="CK16" s="1059"/>
      <c r="CL16" s="1060"/>
      <c r="CM16" s="1058">
        <v>366</v>
      </c>
      <c r="CN16" s="1059"/>
      <c r="CO16" s="1059"/>
      <c r="CP16" s="1059"/>
      <c r="CQ16" s="1060"/>
      <c r="CR16" s="1058">
        <v>300</v>
      </c>
      <c r="CS16" s="1059"/>
      <c r="CT16" s="1059"/>
      <c r="CU16" s="1059"/>
      <c r="CV16" s="1060"/>
      <c r="CW16" s="1058">
        <v>54</v>
      </c>
      <c r="CX16" s="1059"/>
      <c r="CY16" s="1059"/>
      <c r="CZ16" s="1059"/>
      <c r="DA16" s="1060"/>
      <c r="DB16" s="1058">
        <v>0</v>
      </c>
      <c r="DC16" s="1059"/>
      <c r="DD16" s="1059"/>
      <c r="DE16" s="1059"/>
      <c r="DF16" s="1060"/>
      <c r="DG16" s="1058">
        <v>0</v>
      </c>
      <c r="DH16" s="1059"/>
      <c r="DI16" s="1059"/>
      <c r="DJ16" s="1059"/>
      <c r="DK16" s="1060"/>
      <c r="DL16" s="1058">
        <v>0</v>
      </c>
      <c r="DM16" s="1059"/>
      <c r="DN16" s="1059"/>
      <c r="DO16" s="1059"/>
      <c r="DP16" s="1060"/>
      <c r="DQ16" s="1058">
        <v>0</v>
      </c>
      <c r="DR16" s="1059"/>
      <c r="DS16" s="1059"/>
      <c r="DT16" s="1059"/>
      <c r="DU16" s="1060"/>
      <c r="DV16" s="1061"/>
      <c r="DW16" s="1062"/>
      <c r="DX16" s="1062"/>
      <c r="DY16" s="1062"/>
      <c r="DZ16" s="1063"/>
      <c r="EA16" s="234"/>
    </row>
    <row r="17" spans="1:131" s="235" customFormat="1" ht="26.25" customHeight="1" x14ac:dyDescent="0.15">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7"/>
      <c r="AL17" s="1158"/>
      <c r="AM17" s="1158"/>
      <c r="AN17" s="1158"/>
      <c r="AO17" s="1158"/>
      <c r="AP17" s="1158"/>
      <c r="AQ17" s="1158"/>
      <c r="AR17" s="1158"/>
      <c r="AS17" s="1158"/>
      <c r="AT17" s="1158"/>
      <c r="AU17" s="1155"/>
      <c r="AV17" s="1155"/>
      <c r="AW17" s="1155"/>
      <c r="AX17" s="1155"/>
      <c r="AY17" s="1156"/>
      <c r="AZ17" s="232"/>
      <c r="BA17" s="232"/>
      <c r="BB17" s="232"/>
      <c r="BC17" s="232"/>
      <c r="BD17" s="232"/>
      <c r="BE17" s="233"/>
      <c r="BF17" s="233"/>
      <c r="BG17" s="233"/>
      <c r="BH17" s="233"/>
      <c r="BI17" s="233"/>
      <c r="BJ17" s="233"/>
      <c r="BK17" s="233"/>
      <c r="BL17" s="233"/>
      <c r="BM17" s="233"/>
      <c r="BN17" s="233"/>
      <c r="BO17" s="233"/>
      <c r="BP17" s="233"/>
      <c r="BQ17" s="242">
        <v>11</v>
      </c>
      <c r="BR17" s="243"/>
      <c r="BS17" s="1083" t="s">
        <v>619</v>
      </c>
      <c r="BT17" s="1084"/>
      <c r="BU17" s="1084"/>
      <c r="BV17" s="1084"/>
      <c r="BW17" s="1084"/>
      <c r="BX17" s="1084"/>
      <c r="BY17" s="1084"/>
      <c r="BZ17" s="1084"/>
      <c r="CA17" s="1084"/>
      <c r="CB17" s="1084"/>
      <c r="CC17" s="1084"/>
      <c r="CD17" s="1084"/>
      <c r="CE17" s="1084"/>
      <c r="CF17" s="1084"/>
      <c r="CG17" s="1085"/>
      <c r="CH17" s="1058">
        <v>18</v>
      </c>
      <c r="CI17" s="1059"/>
      <c r="CJ17" s="1059"/>
      <c r="CK17" s="1059"/>
      <c r="CL17" s="1060"/>
      <c r="CM17" s="1058">
        <v>1044</v>
      </c>
      <c r="CN17" s="1059"/>
      <c r="CO17" s="1059"/>
      <c r="CP17" s="1059"/>
      <c r="CQ17" s="1060"/>
      <c r="CR17" s="1058">
        <v>760</v>
      </c>
      <c r="CS17" s="1059"/>
      <c r="CT17" s="1059"/>
      <c r="CU17" s="1059"/>
      <c r="CV17" s="1060"/>
      <c r="CW17" s="1058">
        <v>141</v>
      </c>
      <c r="CX17" s="1059"/>
      <c r="CY17" s="1059"/>
      <c r="CZ17" s="1059"/>
      <c r="DA17" s="1060"/>
      <c r="DB17" s="1058">
        <v>0</v>
      </c>
      <c r="DC17" s="1059"/>
      <c r="DD17" s="1059"/>
      <c r="DE17" s="1059"/>
      <c r="DF17" s="1060"/>
      <c r="DG17" s="1058">
        <v>0</v>
      </c>
      <c r="DH17" s="1059"/>
      <c r="DI17" s="1059"/>
      <c r="DJ17" s="1059"/>
      <c r="DK17" s="1060"/>
      <c r="DL17" s="1058">
        <v>0</v>
      </c>
      <c r="DM17" s="1059"/>
      <c r="DN17" s="1059"/>
      <c r="DO17" s="1059"/>
      <c r="DP17" s="1060"/>
      <c r="DQ17" s="1058">
        <v>0</v>
      </c>
      <c r="DR17" s="1059"/>
      <c r="DS17" s="1059"/>
      <c r="DT17" s="1059"/>
      <c r="DU17" s="1060"/>
      <c r="DV17" s="1061"/>
      <c r="DW17" s="1062"/>
      <c r="DX17" s="1062"/>
      <c r="DY17" s="1062"/>
      <c r="DZ17" s="1063"/>
      <c r="EA17" s="234"/>
    </row>
    <row r="18" spans="1:131" s="235" customFormat="1" ht="26.25" customHeight="1" x14ac:dyDescent="0.15">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7"/>
      <c r="AL18" s="1158"/>
      <c r="AM18" s="1158"/>
      <c r="AN18" s="1158"/>
      <c r="AO18" s="1158"/>
      <c r="AP18" s="1158"/>
      <c r="AQ18" s="1158"/>
      <c r="AR18" s="1158"/>
      <c r="AS18" s="1158"/>
      <c r="AT18" s="1158"/>
      <c r="AU18" s="1155"/>
      <c r="AV18" s="1155"/>
      <c r="AW18" s="1155"/>
      <c r="AX18" s="1155"/>
      <c r="AY18" s="1156"/>
      <c r="AZ18" s="232"/>
      <c r="BA18" s="232"/>
      <c r="BB18" s="232"/>
      <c r="BC18" s="232"/>
      <c r="BD18" s="232"/>
      <c r="BE18" s="233"/>
      <c r="BF18" s="233"/>
      <c r="BG18" s="233"/>
      <c r="BH18" s="233"/>
      <c r="BI18" s="233"/>
      <c r="BJ18" s="233"/>
      <c r="BK18" s="233"/>
      <c r="BL18" s="233"/>
      <c r="BM18" s="233"/>
      <c r="BN18" s="233"/>
      <c r="BO18" s="233"/>
      <c r="BP18" s="233"/>
      <c r="BQ18" s="242">
        <v>12</v>
      </c>
      <c r="BR18" s="243"/>
      <c r="BS18" s="1083" t="s">
        <v>620</v>
      </c>
      <c r="BT18" s="1084"/>
      <c r="BU18" s="1084"/>
      <c r="BV18" s="1084"/>
      <c r="BW18" s="1084"/>
      <c r="BX18" s="1084"/>
      <c r="BY18" s="1084"/>
      <c r="BZ18" s="1084"/>
      <c r="CA18" s="1084"/>
      <c r="CB18" s="1084"/>
      <c r="CC18" s="1084"/>
      <c r="CD18" s="1084"/>
      <c r="CE18" s="1084"/>
      <c r="CF18" s="1084"/>
      <c r="CG18" s="1085"/>
      <c r="CH18" s="1058">
        <v>149</v>
      </c>
      <c r="CI18" s="1059"/>
      <c r="CJ18" s="1059"/>
      <c r="CK18" s="1059"/>
      <c r="CL18" s="1060"/>
      <c r="CM18" s="1058">
        <v>3587</v>
      </c>
      <c r="CN18" s="1059"/>
      <c r="CO18" s="1059"/>
      <c r="CP18" s="1059"/>
      <c r="CQ18" s="1060"/>
      <c r="CR18" s="1058">
        <v>1650</v>
      </c>
      <c r="CS18" s="1059"/>
      <c r="CT18" s="1059"/>
      <c r="CU18" s="1059"/>
      <c r="CV18" s="1060"/>
      <c r="CW18" s="1058">
        <v>34</v>
      </c>
      <c r="CX18" s="1059"/>
      <c r="CY18" s="1059"/>
      <c r="CZ18" s="1059"/>
      <c r="DA18" s="1060"/>
      <c r="DB18" s="1058">
        <v>0</v>
      </c>
      <c r="DC18" s="1059"/>
      <c r="DD18" s="1059"/>
      <c r="DE18" s="1059"/>
      <c r="DF18" s="1060"/>
      <c r="DG18" s="1058">
        <v>0</v>
      </c>
      <c r="DH18" s="1059"/>
      <c r="DI18" s="1059"/>
      <c r="DJ18" s="1059"/>
      <c r="DK18" s="1060"/>
      <c r="DL18" s="1058">
        <v>0</v>
      </c>
      <c r="DM18" s="1059"/>
      <c r="DN18" s="1059"/>
      <c r="DO18" s="1059"/>
      <c r="DP18" s="1060"/>
      <c r="DQ18" s="1058">
        <v>0</v>
      </c>
      <c r="DR18" s="1059"/>
      <c r="DS18" s="1059"/>
      <c r="DT18" s="1059"/>
      <c r="DU18" s="1060"/>
      <c r="DV18" s="1061"/>
      <c r="DW18" s="1062"/>
      <c r="DX18" s="1062"/>
      <c r="DY18" s="1062"/>
      <c r="DZ18" s="1063"/>
      <c r="EA18" s="234"/>
    </row>
    <row r="19" spans="1:131" s="235" customFormat="1" ht="26.25" customHeight="1" x14ac:dyDescent="0.15">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7"/>
      <c r="AL19" s="1158"/>
      <c r="AM19" s="1158"/>
      <c r="AN19" s="1158"/>
      <c r="AO19" s="1158"/>
      <c r="AP19" s="1158"/>
      <c r="AQ19" s="1158"/>
      <c r="AR19" s="1158"/>
      <c r="AS19" s="1158"/>
      <c r="AT19" s="1158"/>
      <c r="AU19" s="1155"/>
      <c r="AV19" s="1155"/>
      <c r="AW19" s="1155"/>
      <c r="AX19" s="1155"/>
      <c r="AY19" s="1156"/>
      <c r="AZ19" s="232"/>
      <c r="BA19" s="232"/>
      <c r="BB19" s="232"/>
      <c r="BC19" s="232"/>
      <c r="BD19" s="232"/>
      <c r="BE19" s="233"/>
      <c r="BF19" s="233"/>
      <c r="BG19" s="233"/>
      <c r="BH19" s="233"/>
      <c r="BI19" s="233"/>
      <c r="BJ19" s="233"/>
      <c r="BK19" s="233"/>
      <c r="BL19" s="233"/>
      <c r="BM19" s="233"/>
      <c r="BN19" s="233"/>
      <c r="BO19" s="233"/>
      <c r="BP19" s="233"/>
      <c r="BQ19" s="242">
        <v>13</v>
      </c>
      <c r="BR19" s="243"/>
      <c r="BS19" s="1083" t="s">
        <v>621</v>
      </c>
      <c r="BT19" s="1084"/>
      <c r="BU19" s="1084"/>
      <c r="BV19" s="1084"/>
      <c r="BW19" s="1084"/>
      <c r="BX19" s="1084"/>
      <c r="BY19" s="1084"/>
      <c r="BZ19" s="1084"/>
      <c r="CA19" s="1084"/>
      <c r="CB19" s="1084"/>
      <c r="CC19" s="1084"/>
      <c r="CD19" s="1084"/>
      <c r="CE19" s="1084"/>
      <c r="CF19" s="1084"/>
      <c r="CG19" s="1085"/>
      <c r="CH19" s="1058">
        <v>-20</v>
      </c>
      <c r="CI19" s="1059"/>
      <c r="CJ19" s="1059"/>
      <c r="CK19" s="1059"/>
      <c r="CL19" s="1060"/>
      <c r="CM19" s="1058">
        <v>1282</v>
      </c>
      <c r="CN19" s="1059"/>
      <c r="CO19" s="1059"/>
      <c r="CP19" s="1059"/>
      <c r="CQ19" s="1060"/>
      <c r="CR19" s="1058">
        <v>100</v>
      </c>
      <c r="CS19" s="1059"/>
      <c r="CT19" s="1059"/>
      <c r="CU19" s="1059"/>
      <c r="CV19" s="1060"/>
      <c r="CW19" s="1058">
        <v>83</v>
      </c>
      <c r="CX19" s="1059"/>
      <c r="CY19" s="1059"/>
      <c r="CZ19" s="1059"/>
      <c r="DA19" s="1060"/>
      <c r="DB19" s="1058">
        <v>0</v>
      </c>
      <c r="DC19" s="1059"/>
      <c r="DD19" s="1059"/>
      <c r="DE19" s="1059"/>
      <c r="DF19" s="1060"/>
      <c r="DG19" s="1058">
        <v>0</v>
      </c>
      <c r="DH19" s="1059"/>
      <c r="DI19" s="1059"/>
      <c r="DJ19" s="1059"/>
      <c r="DK19" s="1060"/>
      <c r="DL19" s="1058">
        <v>0</v>
      </c>
      <c r="DM19" s="1059"/>
      <c r="DN19" s="1059"/>
      <c r="DO19" s="1059"/>
      <c r="DP19" s="1060"/>
      <c r="DQ19" s="1058">
        <v>0</v>
      </c>
      <c r="DR19" s="1059"/>
      <c r="DS19" s="1059"/>
      <c r="DT19" s="1059"/>
      <c r="DU19" s="1060"/>
      <c r="DV19" s="1061"/>
      <c r="DW19" s="1062"/>
      <c r="DX19" s="1062"/>
      <c r="DY19" s="1062"/>
      <c r="DZ19" s="1063"/>
      <c r="EA19" s="234"/>
    </row>
    <row r="20" spans="1:131" s="235" customFormat="1" ht="26.25" customHeight="1" x14ac:dyDescent="0.15">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7"/>
      <c r="AL20" s="1158"/>
      <c r="AM20" s="1158"/>
      <c r="AN20" s="1158"/>
      <c r="AO20" s="1158"/>
      <c r="AP20" s="1158"/>
      <c r="AQ20" s="1158"/>
      <c r="AR20" s="1158"/>
      <c r="AS20" s="1158"/>
      <c r="AT20" s="1158"/>
      <c r="AU20" s="1155"/>
      <c r="AV20" s="1155"/>
      <c r="AW20" s="1155"/>
      <c r="AX20" s="1155"/>
      <c r="AY20" s="1156"/>
      <c r="AZ20" s="232"/>
      <c r="BA20" s="232"/>
      <c r="BB20" s="232"/>
      <c r="BC20" s="232"/>
      <c r="BD20" s="232"/>
      <c r="BE20" s="233"/>
      <c r="BF20" s="233"/>
      <c r="BG20" s="233"/>
      <c r="BH20" s="233"/>
      <c r="BI20" s="233"/>
      <c r="BJ20" s="233"/>
      <c r="BK20" s="233"/>
      <c r="BL20" s="233"/>
      <c r="BM20" s="233"/>
      <c r="BN20" s="233"/>
      <c r="BO20" s="233"/>
      <c r="BP20" s="233"/>
      <c r="BQ20" s="242">
        <v>14</v>
      </c>
      <c r="BR20" s="243"/>
      <c r="BS20" s="1083" t="s">
        <v>622</v>
      </c>
      <c r="BT20" s="1084"/>
      <c r="BU20" s="1084"/>
      <c r="BV20" s="1084"/>
      <c r="BW20" s="1084"/>
      <c r="BX20" s="1084"/>
      <c r="BY20" s="1084"/>
      <c r="BZ20" s="1084"/>
      <c r="CA20" s="1084"/>
      <c r="CB20" s="1084"/>
      <c r="CC20" s="1084"/>
      <c r="CD20" s="1084"/>
      <c r="CE20" s="1084"/>
      <c r="CF20" s="1084"/>
      <c r="CG20" s="1085"/>
      <c r="CH20" s="1058">
        <v>-14</v>
      </c>
      <c r="CI20" s="1059"/>
      <c r="CJ20" s="1059"/>
      <c r="CK20" s="1059"/>
      <c r="CL20" s="1060"/>
      <c r="CM20" s="1058">
        <v>644</v>
      </c>
      <c r="CN20" s="1059"/>
      <c r="CO20" s="1059"/>
      <c r="CP20" s="1059"/>
      <c r="CQ20" s="1060"/>
      <c r="CR20" s="1058">
        <v>210</v>
      </c>
      <c r="CS20" s="1059"/>
      <c r="CT20" s="1059"/>
      <c r="CU20" s="1059"/>
      <c r="CV20" s="1060"/>
      <c r="CW20" s="1058">
        <v>33</v>
      </c>
      <c r="CX20" s="1059"/>
      <c r="CY20" s="1059"/>
      <c r="CZ20" s="1059"/>
      <c r="DA20" s="1060"/>
      <c r="DB20" s="1058">
        <v>0</v>
      </c>
      <c r="DC20" s="1059"/>
      <c r="DD20" s="1059"/>
      <c r="DE20" s="1059"/>
      <c r="DF20" s="1060"/>
      <c r="DG20" s="1058">
        <v>0</v>
      </c>
      <c r="DH20" s="1059"/>
      <c r="DI20" s="1059"/>
      <c r="DJ20" s="1059"/>
      <c r="DK20" s="1060"/>
      <c r="DL20" s="1058">
        <v>0</v>
      </c>
      <c r="DM20" s="1059"/>
      <c r="DN20" s="1059"/>
      <c r="DO20" s="1059"/>
      <c r="DP20" s="1060"/>
      <c r="DQ20" s="1058">
        <v>0</v>
      </c>
      <c r="DR20" s="1059"/>
      <c r="DS20" s="1059"/>
      <c r="DT20" s="1059"/>
      <c r="DU20" s="1060"/>
      <c r="DV20" s="1061"/>
      <c r="DW20" s="1062"/>
      <c r="DX20" s="1062"/>
      <c r="DY20" s="1062"/>
      <c r="DZ20" s="1063"/>
      <c r="EA20" s="234"/>
    </row>
    <row r="21" spans="1:131" s="235" customFormat="1" ht="26.25" customHeight="1" thickBot="1" x14ac:dyDescent="0.2">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7"/>
      <c r="AL21" s="1158"/>
      <c r="AM21" s="1158"/>
      <c r="AN21" s="1158"/>
      <c r="AO21" s="1158"/>
      <c r="AP21" s="1158"/>
      <c r="AQ21" s="1158"/>
      <c r="AR21" s="1158"/>
      <c r="AS21" s="1158"/>
      <c r="AT21" s="1158"/>
      <c r="AU21" s="1155"/>
      <c r="AV21" s="1155"/>
      <c r="AW21" s="1155"/>
      <c r="AX21" s="1155"/>
      <c r="AY21" s="1156"/>
      <c r="AZ21" s="232"/>
      <c r="BA21" s="232"/>
      <c r="BB21" s="232"/>
      <c r="BC21" s="232"/>
      <c r="BD21" s="232"/>
      <c r="BE21" s="233"/>
      <c r="BF21" s="233"/>
      <c r="BG21" s="233"/>
      <c r="BH21" s="233"/>
      <c r="BI21" s="233"/>
      <c r="BJ21" s="233"/>
      <c r="BK21" s="233"/>
      <c r="BL21" s="233"/>
      <c r="BM21" s="233"/>
      <c r="BN21" s="233"/>
      <c r="BO21" s="233"/>
      <c r="BP21" s="233"/>
      <c r="BQ21" s="242">
        <v>15</v>
      </c>
      <c r="BR21" s="243"/>
      <c r="BS21" s="1083" t="s">
        <v>623</v>
      </c>
      <c r="BT21" s="1084"/>
      <c r="BU21" s="1084"/>
      <c r="BV21" s="1084"/>
      <c r="BW21" s="1084"/>
      <c r="BX21" s="1084"/>
      <c r="BY21" s="1084"/>
      <c r="BZ21" s="1084"/>
      <c r="CA21" s="1084"/>
      <c r="CB21" s="1084"/>
      <c r="CC21" s="1084"/>
      <c r="CD21" s="1084"/>
      <c r="CE21" s="1084"/>
      <c r="CF21" s="1084"/>
      <c r="CG21" s="1085"/>
      <c r="CH21" s="1058">
        <v>7</v>
      </c>
      <c r="CI21" s="1059"/>
      <c r="CJ21" s="1059"/>
      <c r="CK21" s="1059"/>
      <c r="CL21" s="1060"/>
      <c r="CM21" s="1058">
        <v>833</v>
      </c>
      <c r="CN21" s="1059"/>
      <c r="CO21" s="1059"/>
      <c r="CP21" s="1059"/>
      <c r="CQ21" s="1060"/>
      <c r="CR21" s="1058">
        <v>3</v>
      </c>
      <c r="CS21" s="1059"/>
      <c r="CT21" s="1059"/>
      <c r="CU21" s="1059"/>
      <c r="CV21" s="1060"/>
      <c r="CW21" s="1058">
        <v>0</v>
      </c>
      <c r="CX21" s="1059"/>
      <c r="CY21" s="1059"/>
      <c r="CZ21" s="1059"/>
      <c r="DA21" s="1060"/>
      <c r="DB21" s="1058">
        <v>0</v>
      </c>
      <c r="DC21" s="1059"/>
      <c r="DD21" s="1059"/>
      <c r="DE21" s="1059"/>
      <c r="DF21" s="1060"/>
      <c r="DG21" s="1058">
        <v>0</v>
      </c>
      <c r="DH21" s="1059"/>
      <c r="DI21" s="1059"/>
      <c r="DJ21" s="1059"/>
      <c r="DK21" s="1060"/>
      <c r="DL21" s="1058">
        <v>0</v>
      </c>
      <c r="DM21" s="1059"/>
      <c r="DN21" s="1059"/>
      <c r="DO21" s="1059"/>
      <c r="DP21" s="1060"/>
      <c r="DQ21" s="1058">
        <v>0</v>
      </c>
      <c r="DR21" s="1059"/>
      <c r="DS21" s="1059"/>
      <c r="DT21" s="1059"/>
      <c r="DU21" s="1060"/>
      <c r="DV21" s="1061"/>
      <c r="DW21" s="1062"/>
      <c r="DX21" s="1062"/>
      <c r="DY21" s="1062"/>
      <c r="DZ21" s="1063"/>
      <c r="EA21" s="234"/>
    </row>
    <row r="22" spans="1:131" s="235" customFormat="1" ht="26.25" customHeight="1" x14ac:dyDescent="0.15">
      <c r="A22" s="241">
        <v>16</v>
      </c>
      <c r="B22" s="1106"/>
      <c r="C22" s="1107"/>
      <c r="D22" s="1107"/>
      <c r="E22" s="1107"/>
      <c r="F22" s="1107"/>
      <c r="G22" s="1107"/>
      <c r="H22" s="1107"/>
      <c r="I22" s="1107"/>
      <c r="J22" s="1107"/>
      <c r="K22" s="1107"/>
      <c r="L22" s="1107"/>
      <c r="M22" s="1107"/>
      <c r="N22" s="1107"/>
      <c r="O22" s="1107"/>
      <c r="P22" s="1108"/>
      <c r="Q22" s="1152"/>
      <c r="R22" s="1153"/>
      <c r="S22" s="1153"/>
      <c r="T22" s="1153"/>
      <c r="U22" s="1153"/>
      <c r="V22" s="1153"/>
      <c r="W22" s="1153"/>
      <c r="X22" s="1153"/>
      <c r="Y22" s="1153"/>
      <c r="Z22" s="1153"/>
      <c r="AA22" s="1153"/>
      <c r="AB22" s="1153"/>
      <c r="AC22" s="1153"/>
      <c r="AD22" s="1153"/>
      <c r="AE22" s="1154"/>
      <c r="AF22" s="1088"/>
      <c r="AG22" s="1089"/>
      <c r="AH22" s="1089"/>
      <c r="AI22" s="1089"/>
      <c r="AJ22" s="1090"/>
      <c r="AK22" s="1148"/>
      <c r="AL22" s="1149"/>
      <c r="AM22" s="1149"/>
      <c r="AN22" s="1149"/>
      <c r="AO22" s="1149"/>
      <c r="AP22" s="1149"/>
      <c r="AQ22" s="1149"/>
      <c r="AR22" s="1149"/>
      <c r="AS22" s="1149"/>
      <c r="AT22" s="1149"/>
      <c r="AU22" s="1150"/>
      <c r="AV22" s="1150"/>
      <c r="AW22" s="1150"/>
      <c r="AX22" s="1150"/>
      <c r="AY22" s="1151"/>
      <c r="AZ22" s="1104" t="s">
        <v>389</v>
      </c>
      <c r="BA22" s="1104"/>
      <c r="BB22" s="1104"/>
      <c r="BC22" s="1104"/>
      <c r="BD22" s="1105"/>
      <c r="BE22" s="233"/>
      <c r="BF22" s="233"/>
      <c r="BG22" s="233"/>
      <c r="BH22" s="233"/>
      <c r="BI22" s="233"/>
      <c r="BJ22" s="233"/>
      <c r="BK22" s="233"/>
      <c r="BL22" s="233"/>
      <c r="BM22" s="233"/>
      <c r="BN22" s="233"/>
      <c r="BO22" s="233"/>
      <c r="BP22" s="233"/>
      <c r="BQ22" s="242">
        <v>16</v>
      </c>
      <c r="BR22" s="243"/>
      <c r="BS22" s="1083" t="s">
        <v>624</v>
      </c>
      <c r="BT22" s="1084"/>
      <c r="BU22" s="1084"/>
      <c r="BV22" s="1084"/>
      <c r="BW22" s="1084"/>
      <c r="BX22" s="1084"/>
      <c r="BY22" s="1084"/>
      <c r="BZ22" s="1084"/>
      <c r="CA22" s="1084"/>
      <c r="CB22" s="1084"/>
      <c r="CC22" s="1084"/>
      <c r="CD22" s="1084"/>
      <c r="CE22" s="1084"/>
      <c r="CF22" s="1084"/>
      <c r="CG22" s="1085"/>
      <c r="CH22" s="1058">
        <v>11</v>
      </c>
      <c r="CI22" s="1059"/>
      <c r="CJ22" s="1059"/>
      <c r="CK22" s="1059"/>
      <c r="CL22" s="1060"/>
      <c r="CM22" s="1058">
        <v>2483</v>
      </c>
      <c r="CN22" s="1059"/>
      <c r="CO22" s="1059"/>
      <c r="CP22" s="1059"/>
      <c r="CQ22" s="1060"/>
      <c r="CR22" s="1058">
        <v>570</v>
      </c>
      <c r="CS22" s="1059"/>
      <c r="CT22" s="1059"/>
      <c r="CU22" s="1059"/>
      <c r="CV22" s="1060"/>
      <c r="CW22" s="1058">
        <v>4</v>
      </c>
      <c r="CX22" s="1059"/>
      <c r="CY22" s="1059"/>
      <c r="CZ22" s="1059"/>
      <c r="DA22" s="1060"/>
      <c r="DB22" s="1058">
        <v>0</v>
      </c>
      <c r="DC22" s="1059"/>
      <c r="DD22" s="1059"/>
      <c r="DE22" s="1059"/>
      <c r="DF22" s="1060"/>
      <c r="DG22" s="1058">
        <v>0</v>
      </c>
      <c r="DH22" s="1059"/>
      <c r="DI22" s="1059"/>
      <c r="DJ22" s="1059"/>
      <c r="DK22" s="1060"/>
      <c r="DL22" s="1058">
        <v>0</v>
      </c>
      <c r="DM22" s="1059"/>
      <c r="DN22" s="1059"/>
      <c r="DO22" s="1059"/>
      <c r="DP22" s="1060"/>
      <c r="DQ22" s="1058">
        <v>0</v>
      </c>
      <c r="DR22" s="1059"/>
      <c r="DS22" s="1059"/>
      <c r="DT22" s="1059"/>
      <c r="DU22" s="1060"/>
      <c r="DV22" s="1061"/>
      <c r="DW22" s="1062"/>
      <c r="DX22" s="1062"/>
      <c r="DY22" s="1062"/>
      <c r="DZ22" s="1063"/>
      <c r="EA22" s="234"/>
    </row>
    <row r="23" spans="1:131" s="235" customFormat="1" ht="26.25" customHeight="1" thickBot="1" x14ac:dyDescent="0.2">
      <c r="A23" s="244" t="s">
        <v>390</v>
      </c>
      <c r="B23" s="1013" t="s">
        <v>391</v>
      </c>
      <c r="C23" s="1014"/>
      <c r="D23" s="1014"/>
      <c r="E23" s="1014"/>
      <c r="F23" s="1014"/>
      <c r="G23" s="1014"/>
      <c r="H23" s="1014"/>
      <c r="I23" s="1014"/>
      <c r="J23" s="1014"/>
      <c r="K23" s="1014"/>
      <c r="L23" s="1014"/>
      <c r="M23" s="1014"/>
      <c r="N23" s="1014"/>
      <c r="O23" s="1014"/>
      <c r="P23" s="1015"/>
      <c r="Q23" s="1139">
        <v>661042</v>
      </c>
      <c r="R23" s="1140"/>
      <c r="S23" s="1140"/>
      <c r="T23" s="1140"/>
      <c r="U23" s="1140"/>
      <c r="V23" s="1140">
        <v>656733</v>
      </c>
      <c r="W23" s="1140"/>
      <c r="X23" s="1140"/>
      <c r="Y23" s="1140"/>
      <c r="Z23" s="1140"/>
      <c r="AA23" s="1140">
        <v>4309</v>
      </c>
      <c r="AB23" s="1140"/>
      <c r="AC23" s="1140"/>
      <c r="AD23" s="1140"/>
      <c r="AE23" s="1141"/>
      <c r="AF23" s="1142">
        <v>2279</v>
      </c>
      <c r="AG23" s="1140"/>
      <c r="AH23" s="1140"/>
      <c r="AI23" s="1140"/>
      <c r="AJ23" s="1143"/>
      <c r="AK23" s="1144"/>
      <c r="AL23" s="1145"/>
      <c r="AM23" s="1145"/>
      <c r="AN23" s="1145"/>
      <c r="AO23" s="1145"/>
      <c r="AP23" s="1140">
        <v>1113235</v>
      </c>
      <c r="AQ23" s="1140"/>
      <c r="AR23" s="1140"/>
      <c r="AS23" s="1140"/>
      <c r="AT23" s="1140"/>
      <c r="AU23" s="1146"/>
      <c r="AV23" s="1146"/>
      <c r="AW23" s="1146"/>
      <c r="AX23" s="1146"/>
      <c r="AY23" s="1147"/>
      <c r="AZ23" s="1136" t="s">
        <v>392</v>
      </c>
      <c r="BA23" s="1137"/>
      <c r="BB23" s="1137"/>
      <c r="BC23" s="1137"/>
      <c r="BD23" s="1138"/>
      <c r="BE23" s="233"/>
      <c r="BF23" s="233"/>
      <c r="BG23" s="233"/>
      <c r="BH23" s="233"/>
      <c r="BI23" s="233"/>
      <c r="BJ23" s="233"/>
      <c r="BK23" s="233"/>
      <c r="BL23" s="233"/>
      <c r="BM23" s="233"/>
      <c r="BN23" s="233"/>
      <c r="BO23" s="233"/>
      <c r="BP23" s="233"/>
      <c r="BQ23" s="242">
        <v>17</v>
      </c>
      <c r="BR23" s="243"/>
      <c r="BS23" s="1083" t="s">
        <v>625</v>
      </c>
      <c r="BT23" s="1084"/>
      <c r="BU23" s="1084"/>
      <c r="BV23" s="1084"/>
      <c r="BW23" s="1084"/>
      <c r="BX23" s="1084"/>
      <c r="BY23" s="1084"/>
      <c r="BZ23" s="1084"/>
      <c r="CA23" s="1084"/>
      <c r="CB23" s="1084"/>
      <c r="CC23" s="1084"/>
      <c r="CD23" s="1084"/>
      <c r="CE23" s="1084"/>
      <c r="CF23" s="1084"/>
      <c r="CG23" s="1085"/>
      <c r="CH23" s="1058">
        <v>-2</v>
      </c>
      <c r="CI23" s="1059"/>
      <c r="CJ23" s="1059"/>
      <c r="CK23" s="1059"/>
      <c r="CL23" s="1060"/>
      <c r="CM23" s="1058">
        <v>1918</v>
      </c>
      <c r="CN23" s="1059"/>
      <c r="CO23" s="1059"/>
      <c r="CP23" s="1059"/>
      <c r="CQ23" s="1060"/>
      <c r="CR23" s="1058">
        <v>78</v>
      </c>
      <c r="CS23" s="1059"/>
      <c r="CT23" s="1059"/>
      <c r="CU23" s="1059"/>
      <c r="CV23" s="1060"/>
      <c r="CW23" s="1058">
        <v>1</v>
      </c>
      <c r="CX23" s="1059"/>
      <c r="CY23" s="1059"/>
      <c r="CZ23" s="1059"/>
      <c r="DA23" s="1060"/>
      <c r="DB23" s="1058">
        <v>0</v>
      </c>
      <c r="DC23" s="1059"/>
      <c r="DD23" s="1059"/>
      <c r="DE23" s="1059"/>
      <c r="DF23" s="1060"/>
      <c r="DG23" s="1058">
        <v>0</v>
      </c>
      <c r="DH23" s="1059"/>
      <c r="DI23" s="1059"/>
      <c r="DJ23" s="1059"/>
      <c r="DK23" s="1060"/>
      <c r="DL23" s="1058">
        <v>0</v>
      </c>
      <c r="DM23" s="1059"/>
      <c r="DN23" s="1059"/>
      <c r="DO23" s="1059"/>
      <c r="DP23" s="1060"/>
      <c r="DQ23" s="1058">
        <v>0</v>
      </c>
      <c r="DR23" s="1059"/>
      <c r="DS23" s="1059"/>
      <c r="DT23" s="1059"/>
      <c r="DU23" s="1060"/>
      <c r="DV23" s="1061"/>
      <c r="DW23" s="1062"/>
      <c r="DX23" s="1062"/>
      <c r="DY23" s="1062"/>
      <c r="DZ23" s="1063"/>
      <c r="EA23" s="234"/>
    </row>
    <row r="24" spans="1:131" s="235" customFormat="1" ht="26.25" customHeight="1" x14ac:dyDescent="0.15">
      <c r="A24" s="1135" t="s">
        <v>393</v>
      </c>
      <c r="B24" s="1135"/>
      <c r="C24" s="1135"/>
      <c r="D24" s="1135"/>
      <c r="E24" s="1135"/>
      <c r="F24" s="1135"/>
      <c r="G24" s="1135"/>
      <c r="H24" s="1135"/>
      <c r="I24" s="1135"/>
      <c r="J24" s="1135"/>
      <c r="K24" s="1135"/>
      <c r="L24" s="1135"/>
      <c r="M24" s="1135"/>
      <c r="N24" s="1135"/>
      <c r="O24" s="1135"/>
      <c r="P24" s="1135"/>
      <c r="Q24" s="1135"/>
      <c r="R24" s="1135"/>
      <c r="S24" s="1135"/>
      <c r="T24" s="1135"/>
      <c r="U24" s="1135"/>
      <c r="V24" s="1135"/>
      <c r="W24" s="1135"/>
      <c r="X24" s="1135"/>
      <c r="Y24" s="1135"/>
      <c r="Z24" s="1135"/>
      <c r="AA24" s="1135"/>
      <c r="AB24" s="1135"/>
      <c r="AC24" s="1135"/>
      <c r="AD24" s="1135"/>
      <c r="AE24" s="1135"/>
      <c r="AF24" s="1135"/>
      <c r="AG24" s="1135"/>
      <c r="AH24" s="1135"/>
      <c r="AI24" s="1135"/>
      <c r="AJ24" s="1135"/>
      <c r="AK24" s="1135"/>
      <c r="AL24" s="1135"/>
      <c r="AM24" s="1135"/>
      <c r="AN24" s="1135"/>
      <c r="AO24" s="1135"/>
      <c r="AP24" s="1135"/>
      <c r="AQ24" s="1135"/>
      <c r="AR24" s="1135"/>
      <c r="AS24" s="1135"/>
      <c r="AT24" s="1135"/>
      <c r="AU24" s="1135"/>
      <c r="AV24" s="1135"/>
      <c r="AW24" s="1135"/>
      <c r="AX24" s="1135"/>
      <c r="AY24" s="1135"/>
      <c r="AZ24" s="232"/>
      <c r="BA24" s="232"/>
      <c r="BB24" s="232"/>
      <c r="BC24" s="232"/>
      <c r="BD24" s="232"/>
      <c r="BE24" s="233"/>
      <c r="BF24" s="233"/>
      <c r="BG24" s="233"/>
      <c r="BH24" s="233"/>
      <c r="BI24" s="233"/>
      <c r="BJ24" s="233"/>
      <c r="BK24" s="233"/>
      <c r="BL24" s="233"/>
      <c r="BM24" s="233"/>
      <c r="BN24" s="233"/>
      <c r="BO24" s="233"/>
      <c r="BP24" s="233"/>
      <c r="BQ24" s="242">
        <v>18</v>
      </c>
      <c r="BR24" s="243"/>
      <c r="BS24" s="1083" t="s">
        <v>626</v>
      </c>
      <c r="BT24" s="1084"/>
      <c r="BU24" s="1084"/>
      <c r="BV24" s="1084"/>
      <c r="BW24" s="1084"/>
      <c r="BX24" s="1084"/>
      <c r="BY24" s="1084"/>
      <c r="BZ24" s="1084"/>
      <c r="CA24" s="1084"/>
      <c r="CB24" s="1084"/>
      <c r="CC24" s="1084"/>
      <c r="CD24" s="1084"/>
      <c r="CE24" s="1084"/>
      <c r="CF24" s="1084"/>
      <c r="CG24" s="1085"/>
      <c r="CH24" s="1058">
        <v>46</v>
      </c>
      <c r="CI24" s="1059"/>
      <c r="CJ24" s="1059"/>
      <c r="CK24" s="1059"/>
      <c r="CL24" s="1060"/>
      <c r="CM24" s="1058">
        <v>12963</v>
      </c>
      <c r="CN24" s="1059"/>
      <c r="CO24" s="1059"/>
      <c r="CP24" s="1059"/>
      <c r="CQ24" s="1060"/>
      <c r="CR24" s="1058">
        <v>3000</v>
      </c>
      <c r="CS24" s="1059"/>
      <c r="CT24" s="1059"/>
      <c r="CU24" s="1059"/>
      <c r="CV24" s="1060"/>
      <c r="CW24" s="1058">
        <v>32</v>
      </c>
      <c r="CX24" s="1059"/>
      <c r="CY24" s="1059"/>
      <c r="CZ24" s="1059"/>
      <c r="DA24" s="1060"/>
      <c r="DB24" s="1058">
        <v>1224</v>
      </c>
      <c r="DC24" s="1059"/>
      <c r="DD24" s="1059"/>
      <c r="DE24" s="1059"/>
      <c r="DF24" s="1060"/>
      <c r="DG24" s="1058">
        <v>0</v>
      </c>
      <c r="DH24" s="1059"/>
      <c r="DI24" s="1059"/>
      <c r="DJ24" s="1059"/>
      <c r="DK24" s="1060"/>
      <c r="DL24" s="1058">
        <v>0</v>
      </c>
      <c r="DM24" s="1059"/>
      <c r="DN24" s="1059"/>
      <c r="DO24" s="1059"/>
      <c r="DP24" s="1060"/>
      <c r="DQ24" s="1058">
        <v>0</v>
      </c>
      <c r="DR24" s="1059"/>
      <c r="DS24" s="1059"/>
      <c r="DT24" s="1059"/>
      <c r="DU24" s="1060"/>
      <c r="DV24" s="1061"/>
      <c r="DW24" s="1062"/>
      <c r="DX24" s="1062"/>
      <c r="DY24" s="1062"/>
      <c r="DZ24" s="1063"/>
      <c r="EA24" s="234"/>
    </row>
    <row r="25" spans="1:131" s="227" customFormat="1" ht="26.25" customHeight="1" thickBot="1" x14ac:dyDescent="0.2">
      <c r="A25" s="1134" t="s">
        <v>394</v>
      </c>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c r="AD25" s="1134"/>
      <c r="AE25" s="1134"/>
      <c r="AF25" s="1134"/>
      <c r="AG25" s="1134"/>
      <c r="AH25" s="1134"/>
      <c r="AI25" s="1134"/>
      <c r="AJ25" s="1134"/>
      <c r="AK25" s="1134"/>
      <c r="AL25" s="1134"/>
      <c r="AM25" s="1134"/>
      <c r="AN25" s="1134"/>
      <c r="AO25" s="1134"/>
      <c r="AP25" s="1134"/>
      <c r="AQ25" s="1134"/>
      <c r="AR25" s="1134"/>
      <c r="AS25" s="1134"/>
      <c r="AT25" s="1134"/>
      <c r="AU25" s="1134"/>
      <c r="AV25" s="1134"/>
      <c r="AW25" s="1134"/>
      <c r="AX25" s="1134"/>
      <c r="AY25" s="1134"/>
      <c r="AZ25" s="1134"/>
      <c r="BA25" s="1134"/>
      <c r="BB25" s="1134"/>
      <c r="BC25" s="1134"/>
      <c r="BD25" s="1134"/>
      <c r="BE25" s="1134"/>
      <c r="BF25" s="1134"/>
      <c r="BG25" s="1134"/>
      <c r="BH25" s="1134"/>
      <c r="BI25" s="1134"/>
      <c r="BJ25" s="232"/>
      <c r="BK25" s="232"/>
      <c r="BL25" s="232"/>
      <c r="BM25" s="232"/>
      <c r="BN25" s="232"/>
      <c r="BO25" s="245"/>
      <c r="BP25" s="245"/>
      <c r="BQ25" s="242">
        <v>19</v>
      </c>
      <c r="BR25" s="243"/>
      <c r="BS25" s="1083" t="s">
        <v>627</v>
      </c>
      <c r="BT25" s="1084"/>
      <c r="BU25" s="1084"/>
      <c r="BV25" s="1084"/>
      <c r="BW25" s="1084"/>
      <c r="BX25" s="1084"/>
      <c r="BY25" s="1084"/>
      <c r="BZ25" s="1084"/>
      <c r="CA25" s="1084"/>
      <c r="CB25" s="1084"/>
      <c r="CC25" s="1084"/>
      <c r="CD25" s="1084"/>
      <c r="CE25" s="1084"/>
      <c r="CF25" s="1084"/>
      <c r="CG25" s="1085"/>
      <c r="CH25" s="1058">
        <v>22</v>
      </c>
      <c r="CI25" s="1059"/>
      <c r="CJ25" s="1059"/>
      <c r="CK25" s="1059"/>
      <c r="CL25" s="1060"/>
      <c r="CM25" s="1058">
        <v>63</v>
      </c>
      <c r="CN25" s="1059"/>
      <c r="CO25" s="1059"/>
      <c r="CP25" s="1059"/>
      <c r="CQ25" s="1060"/>
      <c r="CR25" s="1058">
        <v>10</v>
      </c>
      <c r="CS25" s="1059"/>
      <c r="CT25" s="1059"/>
      <c r="CU25" s="1059"/>
      <c r="CV25" s="1060"/>
      <c r="CW25" s="1058">
        <v>0</v>
      </c>
      <c r="CX25" s="1059"/>
      <c r="CY25" s="1059"/>
      <c r="CZ25" s="1059"/>
      <c r="DA25" s="1060"/>
      <c r="DB25" s="1058">
        <v>61</v>
      </c>
      <c r="DC25" s="1059"/>
      <c r="DD25" s="1059"/>
      <c r="DE25" s="1059"/>
      <c r="DF25" s="1060"/>
      <c r="DG25" s="1058">
        <v>0</v>
      </c>
      <c r="DH25" s="1059"/>
      <c r="DI25" s="1059"/>
      <c r="DJ25" s="1059"/>
      <c r="DK25" s="1060"/>
      <c r="DL25" s="1058">
        <v>0</v>
      </c>
      <c r="DM25" s="1059"/>
      <c r="DN25" s="1059"/>
      <c r="DO25" s="1059"/>
      <c r="DP25" s="1060"/>
      <c r="DQ25" s="1058">
        <v>0</v>
      </c>
      <c r="DR25" s="1059"/>
      <c r="DS25" s="1059"/>
      <c r="DT25" s="1059"/>
      <c r="DU25" s="1060"/>
      <c r="DV25" s="1061"/>
      <c r="DW25" s="1062"/>
      <c r="DX25" s="1062"/>
      <c r="DY25" s="1062"/>
      <c r="DZ25" s="1063"/>
      <c r="EA25" s="226"/>
    </row>
    <row r="26" spans="1:131" s="227" customFormat="1" ht="26.25" customHeight="1" x14ac:dyDescent="0.15">
      <c r="A26" s="1064" t="s">
        <v>361</v>
      </c>
      <c r="B26" s="1065"/>
      <c r="C26" s="1065"/>
      <c r="D26" s="1065"/>
      <c r="E26" s="1065"/>
      <c r="F26" s="1065"/>
      <c r="G26" s="1065"/>
      <c r="H26" s="1065"/>
      <c r="I26" s="1065"/>
      <c r="J26" s="1065"/>
      <c r="K26" s="1065"/>
      <c r="L26" s="1065"/>
      <c r="M26" s="1065"/>
      <c r="N26" s="1065"/>
      <c r="O26" s="1065"/>
      <c r="P26" s="1066"/>
      <c r="Q26" s="1070" t="s">
        <v>395</v>
      </c>
      <c r="R26" s="1071"/>
      <c r="S26" s="1071"/>
      <c r="T26" s="1071"/>
      <c r="U26" s="1072"/>
      <c r="V26" s="1070" t="s">
        <v>396</v>
      </c>
      <c r="W26" s="1071"/>
      <c r="X26" s="1071"/>
      <c r="Y26" s="1071"/>
      <c r="Z26" s="1072"/>
      <c r="AA26" s="1070" t="s">
        <v>397</v>
      </c>
      <c r="AB26" s="1071"/>
      <c r="AC26" s="1071"/>
      <c r="AD26" s="1071"/>
      <c r="AE26" s="1071"/>
      <c r="AF26" s="1130" t="s">
        <v>398</v>
      </c>
      <c r="AG26" s="1077"/>
      <c r="AH26" s="1077"/>
      <c r="AI26" s="1077"/>
      <c r="AJ26" s="1131"/>
      <c r="AK26" s="1071" t="s">
        <v>399</v>
      </c>
      <c r="AL26" s="1071"/>
      <c r="AM26" s="1071"/>
      <c r="AN26" s="1071"/>
      <c r="AO26" s="1072"/>
      <c r="AP26" s="1070" t="s">
        <v>400</v>
      </c>
      <c r="AQ26" s="1071"/>
      <c r="AR26" s="1071"/>
      <c r="AS26" s="1071"/>
      <c r="AT26" s="1072"/>
      <c r="AU26" s="1070" t="s">
        <v>401</v>
      </c>
      <c r="AV26" s="1071"/>
      <c r="AW26" s="1071"/>
      <c r="AX26" s="1071"/>
      <c r="AY26" s="1072"/>
      <c r="AZ26" s="1070" t="s">
        <v>402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t="s">
        <v>628</v>
      </c>
      <c r="BT26" s="1084"/>
      <c r="BU26" s="1084"/>
      <c r="BV26" s="1084"/>
      <c r="BW26" s="1084"/>
      <c r="BX26" s="1084"/>
      <c r="BY26" s="1084"/>
      <c r="BZ26" s="1084"/>
      <c r="CA26" s="1084"/>
      <c r="CB26" s="1084"/>
      <c r="CC26" s="1084"/>
      <c r="CD26" s="1084"/>
      <c r="CE26" s="1084"/>
      <c r="CF26" s="1084"/>
      <c r="CG26" s="1085"/>
      <c r="CH26" s="1058">
        <v>28</v>
      </c>
      <c r="CI26" s="1059"/>
      <c r="CJ26" s="1059"/>
      <c r="CK26" s="1059"/>
      <c r="CL26" s="1060"/>
      <c r="CM26" s="1058">
        <v>352</v>
      </c>
      <c r="CN26" s="1059"/>
      <c r="CO26" s="1059"/>
      <c r="CP26" s="1059"/>
      <c r="CQ26" s="1060"/>
      <c r="CR26" s="1058">
        <v>5</v>
      </c>
      <c r="CS26" s="1059"/>
      <c r="CT26" s="1059"/>
      <c r="CU26" s="1059"/>
      <c r="CV26" s="1060"/>
      <c r="CW26" s="1058">
        <v>0</v>
      </c>
      <c r="CX26" s="1059"/>
      <c r="CY26" s="1059"/>
      <c r="CZ26" s="1059"/>
      <c r="DA26" s="1060"/>
      <c r="DB26" s="1058">
        <v>0</v>
      </c>
      <c r="DC26" s="1059"/>
      <c r="DD26" s="1059"/>
      <c r="DE26" s="1059"/>
      <c r="DF26" s="1060"/>
      <c r="DG26" s="1058">
        <v>0</v>
      </c>
      <c r="DH26" s="1059"/>
      <c r="DI26" s="1059"/>
      <c r="DJ26" s="1059"/>
      <c r="DK26" s="1060"/>
      <c r="DL26" s="1058">
        <v>0</v>
      </c>
      <c r="DM26" s="1059"/>
      <c r="DN26" s="1059"/>
      <c r="DO26" s="1059"/>
      <c r="DP26" s="1060"/>
      <c r="DQ26" s="1058">
        <v>0</v>
      </c>
      <c r="DR26" s="1059"/>
      <c r="DS26" s="1059"/>
      <c r="DT26" s="1059"/>
      <c r="DU26" s="1060"/>
      <c r="DV26" s="1061"/>
      <c r="DW26" s="1062"/>
      <c r="DX26" s="1062"/>
      <c r="DY26" s="1062"/>
      <c r="DZ26" s="1063"/>
      <c r="EA26" s="226"/>
    </row>
    <row r="27" spans="1:131" s="227" customFormat="1" ht="26.25" customHeight="1" thickBot="1" x14ac:dyDescent="0.2">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2"/>
      <c r="AG27" s="1080"/>
      <c r="AH27" s="1080"/>
      <c r="AI27" s="1080"/>
      <c r="AJ27" s="1133"/>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t="s">
        <v>629</v>
      </c>
      <c r="BT27" s="1084"/>
      <c r="BU27" s="1084"/>
      <c r="BV27" s="1084"/>
      <c r="BW27" s="1084"/>
      <c r="BX27" s="1084"/>
      <c r="BY27" s="1084"/>
      <c r="BZ27" s="1084"/>
      <c r="CA27" s="1084"/>
      <c r="CB27" s="1084"/>
      <c r="CC27" s="1084"/>
      <c r="CD27" s="1084"/>
      <c r="CE27" s="1084"/>
      <c r="CF27" s="1084"/>
      <c r="CG27" s="1085"/>
      <c r="CH27" s="1058">
        <v>906</v>
      </c>
      <c r="CI27" s="1059"/>
      <c r="CJ27" s="1059"/>
      <c r="CK27" s="1059"/>
      <c r="CL27" s="1060"/>
      <c r="CM27" s="1058">
        <v>11785</v>
      </c>
      <c r="CN27" s="1059"/>
      <c r="CO27" s="1059"/>
      <c r="CP27" s="1059"/>
      <c r="CQ27" s="1060"/>
      <c r="CR27" s="1058">
        <v>670</v>
      </c>
      <c r="CS27" s="1059"/>
      <c r="CT27" s="1059"/>
      <c r="CU27" s="1059"/>
      <c r="CV27" s="1060"/>
      <c r="CW27" s="1058">
        <v>0</v>
      </c>
      <c r="CX27" s="1059"/>
      <c r="CY27" s="1059"/>
      <c r="CZ27" s="1059"/>
      <c r="DA27" s="1060"/>
      <c r="DB27" s="1058">
        <v>0</v>
      </c>
      <c r="DC27" s="1059"/>
      <c r="DD27" s="1059"/>
      <c r="DE27" s="1059"/>
      <c r="DF27" s="1060"/>
      <c r="DG27" s="1058">
        <v>0</v>
      </c>
      <c r="DH27" s="1059"/>
      <c r="DI27" s="1059"/>
      <c r="DJ27" s="1059"/>
      <c r="DK27" s="1060"/>
      <c r="DL27" s="1058">
        <v>0</v>
      </c>
      <c r="DM27" s="1059"/>
      <c r="DN27" s="1059"/>
      <c r="DO27" s="1059"/>
      <c r="DP27" s="1060"/>
      <c r="DQ27" s="1058">
        <v>0</v>
      </c>
      <c r="DR27" s="1059"/>
      <c r="DS27" s="1059"/>
      <c r="DT27" s="1059"/>
      <c r="DU27" s="1060"/>
      <c r="DV27" s="1061"/>
      <c r="DW27" s="1062"/>
      <c r="DX27" s="1062"/>
      <c r="DY27" s="1062"/>
      <c r="DZ27" s="1063"/>
      <c r="EA27" s="226"/>
    </row>
    <row r="28" spans="1:131" s="227" customFormat="1" ht="26.25" customHeight="1" thickTop="1" x14ac:dyDescent="0.15">
      <c r="A28" s="246">
        <v>1</v>
      </c>
      <c r="B28" s="1121" t="s">
        <v>403</v>
      </c>
      <c r="C28" s="1122"/>
      <c r="D28" s="1122"/>
      <c r="E28" s="1122"/>
      <c r="F28" s="1122"/>
      <c r="G28" s="1122"/>
      <c r="H28" s="1122"/>
      <c r="I28" s="1122"/>
      <c r="J28" s="1122"/>
      <c r="K28" s="1122"/>
      <c r="L28" s="1122"/>
      <c r="M28" s="1122"/>
      <c r="N28" s="1122"/>
      <c r="O28" s="1122"/>
      <c r="P28" s="1123"/>
      <c r="Q28" s="1124">
        <v>128705</v>
      </c>
      <c r="R28" s="1125"/>
      <c r="S28" s="1125"/>
      <c r="T28" s="1125"/>
      <c r="U28" s="1125"/>
      <c r="V28" s="1125">
        <v>122801</v>
      </c>
      <c r="W28" s="1125"/>
      <c r="X28" s="1125"/>
      <c r="Y28" s="1125"/>
      <c r="Z28" s="1125"/>
      <c r="AA28" s="1125">
        <f t="shared" ref="AA28:AA46" si="1">Q28-V28</f>
        <v>5904</v>
      </c>
      <c r="AB28" s="1125"/>
      <c r="AC28" s="1125"/>
      <c r="AD28" s="1125"/>
      <c r="AE28" s="1126"/>
      <c r="AF28" s="1127">
        <v>5904</v>
      </c>
      <c r="AG28" s="1125"/>
      <c r="AH28" s="1125"/>
      <c r="AI28" s="1125"/>
      <c r="AJ28" s="1128"/>
      <c r="AK28" s="1129">
        <v>12970</v>
      </c>
      <c r="AL28" s="1117"/>
      <c r="AM28" s="1117"/>
      <c r="AN28" s="1117"/>
      <c r="AO28" s="1117"/>
      <c r="AP28" s="1117">
        <v>318</v>
      </c>
      <c r="AQ28" s="1117"/>
      <c r="AR28" s="1117"/>
      <c r="AS28" s="1117"/>
      <c r="AT28" s="1117"/>
      <c r="AU28" s="1117">
        <v>0</v>
      </c>
      <c r="AV28" s="1117"/>
      <c r="AW28" s="1117"/>
      <c r="AX28" s="1117"/>
      <c r="AY28" s="1117"/>
      <c r="AZ28" s="1118" t="s">
        <v>547</v>
      </c>
      <c r="BA28" s="1118"/>
      <c r="BB28" s="1118"/>
      <c r="BC28" s="1118"/>
      <c r="BD28" s="1118"/>
      <c r="BE28" s="1119"/>
      <c r="BF28" s="1119"/>
      <c r="BG28" s="1119"/>
      <c r="BH28" s="1119"/>
      <c r="BI28" s="1120"/>
      <c r="BJ28" s="232"/>
      <c r="BK28" s="232"/>
      <c r="BL28" s="232"/>
      <c r="BM28" s="232"/>
      <c r="BN28" s="232"/>
      <c r="BO28" s="245"/>
      <c r="BP28" s="245"/>
      <c r="BQ28" s="242">
        <v>22</v>
      </c>
      <c r="BR28" s="243"/>
      <c r="BS28" s="1083" t="s">
        <v>630</v>
      </c>
      <c r="BT28" s="1084"/>
      <c r="BU28" s="1084"/>
      <c r="BV28" s="1084"/>
      <c r="BW28" s="1084"/>
      <c r="BX28" s="1084"/>
      <c r="BY28" s="1084"/>
      <c r="BZ28" s="1084"/>
      <c r="CA28" s="1084"/>
      <c r="CB28" s="1084"/>
      <c r="CC28" s="1084"/>
      <c r="CD28" s="1084"/>
      <c r="CE28" s="1084"/>
      <c r="CF28" s="1084"/>
      <c r="CG28" s="1085"/>
      <c r="CH28" s="1058">
        <v>4</v>
      </c>
      <c r="CI28" s="1059"/>
      <c r="CJ28" s="1059"/>
      <c r="CK28" s="1059"/>
      <c r="CL28" s="1060"/>
      <c r="CM28" s="1058">
        <v>401</v>
      </c>
      <c r="CN28" s="1059"/>
      <c r="CO28" s="1059"/>
      <c r="CP28" s="1059"/>
      <c r="CQ28" s="1060"/>
      <c r="CR28" s="1058">
        <v>196</v>
      </c>
      <c r="CS28" s="1059"/>
      <c r="CT28" s="1059"/>
      <c r="CU28" s="1059"/>
      <c r="CV28" s="1060"/>
      <c r="CW28" s="1058">
        <v>0</v>
      </c>
      <c r="CX28" s="1059"/>
      <c r="CY28" s="1059"/>
      <c r="CZ28" s="1059"/>
      <c r="DA28" s="1060"/>
      <c r="DB28" s="1058">
        <v>0</v>
      </c>
      <c r="DC28" s="1059"/>
      <c r="DD28" s="1059"/>
      <c r="DE28" s="1059"/>
      <c r="DF28" s="1060"/>
      <c r="DG28" s="1058">
        <v>0</v>
      </c>
      <c r="DH28" s="1059"/>
      <c r="DI28" s="1059"/>
      <c r="DJ28" s="1059"/>
      <c r="DK28" s="1060"/>
      <c r="DL28" s="1058">
        <v>0</v>
      </c>
      <c r="DM28" s="1059"/>
      <c r="DN28" s="1059"/>
      <c r="DO28" s="1059"/>
      <c r="DP28" s="1060"/>
      <c r="DQ28" s="1058">
        <v>0</v>
      </c>
      <c r="DR28" s="1059"/>
      <c r="DS28" s="1059"/>
      <c r="DT28" s="1059"/>
      <c r="DU28" s="1060"/>
      <c r="DV28" s="1061"/>
      <c r="DW28" s="1062"/>
      <c r="DX28" s="1062"/>
      <c r="DY28" s="1062"/>
      <c r="DZ28" s="1063"/>
      <c r="EA28" s="226"/>
    </row>
    <row r="29" spans="1:131" s="227" customFormat="1" ht="26.25" customHeight="1" x14ac:dyDescent="0.15">
      <c r="A29" s="246">
        <v>2</v>
      </c>
      <c r="B29" s="1106" t="s">
        <v>404</v>
      </c>
      <c r="C29" s="1107"/>
      <c r="D29" s="1107"/>
      <c r="E29" s="1107"/>
      <c r="F29" s="1107"/>
      <c r="G29" s="1107"/>
      <c r="H29" s="1107"/>
      <c r="I29" s="1107"/>
      <c r="J29" s="1107"/>
      <c r="K29" s="1107"/>
      <c r="L29" s="1107"/>
      <c r="M29" s="1107"/>
      <c r="N29" s="1107"/>
      <c r="O29" s="1107"/>
      <c r="P29" s="1108"/>
      <c r="Q29" s="1112">
        <v>94829</v>
      </c>
      <c r="R29" s="1113"/>
      <c r="S29" s="1113"/>
      <c r="T29" s="1113"/>
      <c r="U29" s="1113"/>
      <c r="V29" s="1113">
        <v>92296</v>
      </c>
      <c r="W29" s="1113"/>
      <c r="X29" s="1113"/>
      <c r="Y29" s="1113"/>
      <c r="Z29" s="1113"/>
      <c r="AA29" s="1113">
        <f t="shared" si="1"/>
        <v>2533</v>
      </c>
      <c r="AB29" s="1113"/>
      <c r="AC29" s="1113"/>
      <c r="AD29" s="1113"/>
      <c r="AE29" s="1114"/>
      <c r="AF29" s="1088">
        <v>2533</v>
      </c>
      <c r="AG29" s="1089"/>
      <c r="AH29" s="1089"/>
      <c r="AI29" s="1089"/>
      <c r="AJ29" s="1090"/>
      <c r="AK29" s="1049">
        <v>13802</v>
      </c>
      <c r="AL29" s="1040"/>
      <c r="AM29" s="1040"/>
      <c r="AN29" s="1040"/>
      <c r="AO29" s="1040"/>
      <c r="AP29" s="1040">
        <v>0</v>
      </c>
      <c r="AQ29" s="1040"/>
      <c r="AR29" s="1040"/>
      <c r="AS29" s="1040"/>
      <c r="AT29" s="1040"/>
      <c r="AU29" s="1040">
        <v>0</v>
      </c>
      <c r="AV29" s="1040"/>
      <c r="AW29" s="1040"/>
      <c r="AX29" s="1040"/>
      <c r="AY29" s="1040"/>
      <c r="AZ29" s="1111" t="s">
        <v>547</v>
      </c>
      <c r="BA29" s="1111"/>
      <c r="BB29" s="1111"/>
      <c r="BC29" s="1111"/>
      <c r="BD29" s="1111"/>
      <c r="BE29" s="1101"/>
      <c r="BF29" s="1101"/>
      <c r="BG29" s="1101"/>
      <c r="BH29" s="1101"/>
      <c r="BI29" s="1102"/>
      <c r="BJ29" s="232"/>
      <c r="BK29" s="232"/>
      <c r="BL29" s="232"/>
      <c r="BM29" s="232"/>
      <c r="BN29" s="232"/>
      <c r="BO29" s="245"/>
      <c r="BP29" s="245"/>
      <c r="BQ29" s="242">
        <v>23</v>
      </c>
      <c r="BR29" s="243"/>
      <c r="BS29" s="1083" t="s">
        <v>631</v>
      </c>
      <c r="BT29" s="1084"/>
      <c r="BU29" s="1084"/>
      <c r="BV29" s="1084"/>
      <c r="BW29" s="1084"/>
      <c r="BX29" s="1084"/>
      <c r="BY29" s="1084"/>
      <c r="BZ29" s="1084"/>
      <c r="CA29" s="1084"/>
      <c r="CB29" s="1084"/>
      <c r="CC29" s="1084"/>
      <c r="CD29" s="1084"/>
      <c r="CE29" s="1084"/>
      <c r="CF29" s="1084"/>
      <c r="CG29" s="1085"/>
      <c r="CH29" s="1058">
        <v>143</v>
      </c>
      <c r="CI29" s="1059"/>
      <c r="CJ29" s="1059"/>
      <c r="CK29" s="1059"/>
      <c r="CL29" s="1060"/>
      <c r="CM29" s="1058">
        <v>4340</v>
      </c>
      <c r="CN29" s="1059"/>
      <c r="CO29" s="1059"/>
      <c r="CP29" s="1059"/>
      <c r="CQ29" s="1060"/>
      <c r="CR29" s="1058">
        <v>1000</v>
      </c>
      <c r="CS29" s="1059"/>
      <c r="CT29" s="1059"/>
      <c r="CU29" s="1059"/>
      <c r="CV29" s="1060"/>
      <c r="CW29" s="1058">
        <v>0</v>
      </c>
      <c r="CX29" s="1059"/>
      <c r="CY29" s="1059"/>
      <c r="CZ29" s="1059"/>
      <c r="DA29" s="1060"/>
      <c r="DB29" s="1058">
        <v>0</v>
      </c>
      <c r="DC29" s="1059"/>
      <c r="DD29" s="1059"/>
      <c r="DE29" s="1059"/>
      <c r="DF29" s="1060"/>
      <c r="DG29" s="1058">
        <v>0</v>
      </c>
      <c r="DH29" s="1059"/>
      <c r="DI29" s="1059"/>
      <c r="DJ29" s="1059"/>
      <c r="DK29" s="1060"/>
      <c r="DL29" s="1058">
        <v>0</v>
      </c>
      <c r="DM29" s="1059"/>
      <c r="DN29" s="1059"/>
      <c r="DO29" s="1059"/>
      <c r="DP29" s="1060"/>
      <c r="DQ29" s="1058">
        <v>0</v>
      </c>
      <c r="DR29" s="1059"/>
      <c r="DS29" s="1059"/>
      <c r="DT29" s="1059"/>
      <c r="DU29" s="1060"/>
      <c r="DV29" s="1061"/>
      <c r="DW29" s="1062"/>
      <c r="DX29" s="1062"/>
      <c r="DY29" s="1062"/>
      <c r="DZ29" s="1063"/>
      <c r="EA29" s="226"/>
    </row>
    <row r="30" spans="1:131" s="227" customFormat="1" ht="26.25" customHeight="1" x14ac:dyDescent="0.15">
      <c r="A30" s="246">
        <v>3</v>
      </c>
      <c r="B30" s="1106" t="s">
        <v>405</v>
      </c>
      <c r="C30" s="1107"/>
      <c r="D30" s="1107"/>
      <c r="E30" s="1107"/>
      <c r="F30" s="1107"/>
      <c r="G30" s="1107"/>
      <c r="H30" s="1107"/>
      <c r="I30" s="1107"/>
      <c r="J30" s="1107"/>
      <c r="K30" s="1107"/>
      <c r="L30" s="1107"/>
      <c r="M30" s="1107"/>
      <c r="N30" s="1107"/>
      <c r="O30" s="1107"/>
      <c r="P30" s="1108"/>
      <c r="Q30" s="1112">
        <v>15361</v>
      </c>
      <c r="R30" s="1113"/>
      <c r="S30" s="1113"/>
      <c r="T30" s="1113"/>
      <c r="U30" s="1113"/>
      <c r="V30" s="1113">
        <v>14897</v>
      </c>
      <c r="W30" s="1113"/>
      <c r="X30" s="1113"/>
      <c r="Y30" s="1113"/>
      <c r="Z30" s="1113"/>
      <c r="AA30" s="1113">
        <f t="shared" si="1"/>
        <v>464</v>
      </c>
      <c r="AB30" s="1113"/>
      <c r="AC30" s="1113"/>
      <c r="AD30" s="1113"/>
      <c r="AE30" s="1114"/>
      <c r="AF30" s="1088">
        <v>464</v>
      </c>
      <c r="AG30" s="1089"/>
      <c r="AH30" s="1089"/>
      <c r="AI30" s="1089"/>
      <c r="AJ30" s="1090"/>
      <c r="AK30" s="1049">
        <v>3695</v>
      </c>
      <c r="AL30" s="1040"/>
      <c r="AM30" s="1040"/>
      <c r="AN30" s="1040"/>
      <c r="AO30" s="1040"/>
      <c r="AP30" s="1040">
        <v>0</v>
      </c>
      <c r="AQ30" s="1040"/>
      <c r="AR30" s="1040"/>
      <c r="AS30" s="1040"/>
      <c r="AT30" s="1040"/>
      <c r="AU30" s="1040">
        <v>0</v>
      </c>
      <c r="AV30" s="1040"/>
      <c r="AW30" s="1040"/>
      <c r="AX30" s="1040"/>
      <c r="AY30" s="1040"/>
      <c r="AZ30" s="1111" t="s">
        <v>547</v>
      </c>
      <c r="BA30" s="1111"/>
      <c r="BB30" s="1111"/>
      <c r="BC30" s="1111"/>
      <c r="BD30" s="1111"/>
      <c r="BE30" s="1101"/>
      <c r="BF30" s="1101"/>
      <c r="BG30" s="1101"/>
      <c r="BH30" s="1101"/>
      <c r="BI30" s="1102"/>
      <c r="BJ30" s="232"/>
      <c r="BK30" s="232"/>
      <c r="BL30" s="232"/>
      <c r="BM30" s="232"/>
      <c r="BN30" s="232"/>
      <c r="BO30" s="245"/>
      <c r="BP30" s="245"/>
      <c r="BQ30" s="242">
        <v>24</v>
      </c>
      <c r="BR30" s="243"/>
      <c r="BS30" s="1083" t="s">
        <v>632</v>
      </c>
      <c r="BT30" s="1084"/>
      <c r="BU30" s="1084"/>
      <c r="BV30" s="1084"/>
      <c r="BW30" s="1084"/>
      <c r="BX30" s="1084"/>
      <c r="BY30" s="1084"/>
      <c r="BZ30" s="1084"/>
      <c r="CA30" s="1084"/>
      <c r="CB30" s="1084"/>
      <c r="CC30" s="1084"/>
      <c r="CD30" s="1084"/>
      <c r="CE30" s="1084"/>
      <c r="CF30" s="1084"/>
      <c r="CG30" s="1085"/>
      <c r="CH30" s="1058">
        <v>261</v>
      </c>
      <c r="CI30" s="1059"/>
      <c r="CJ30" s="1059"/>
      <c r="CK30" s="1059"/>
      <c r="CL30" s="1060"/>
      <c r="CM30" s="1058">
        <v>5517</v>
      </c>
      <c r="CN30" s="1059"/>
      <c r="CO30" s="1059"/>
      <c r="CP30" s="1059"/>
      <c r="CQ30" s="1060"/>
      <c r="CR30" s="1058">
        <v>1872</v>
      </c>
      <c r="CS30" s="1059"/>
      <c r="CT30" s="1059"/>
      <c r="CU30" s="1059"/>
      <c r="CV30" s="1060"/>
      <c r="CW30" s="1058">
        <v>0</v>
      </c>
      <c r="CX30" s="1059"/>
      <c r="CY30" s="1059"/>
      <c r="CZ30" s="1059"/>
      <c r="DA30" s="1060"/>
      <c r="DB30" s="1058">
        <v>0</v>
      </c>
      <c r="DC30" s="1059"/>
      <c r="DD30" s="1059"/>
      <c r="DE30" s="1059"/>
      <c r="DF30" s="1060"/>
      <c r="DG30" s="1058">
        <v>0</v>
      </c>
      <c r="DH30" s="1059"/>
      <c r="DI30" s="1059"/>
      <c r="DJ30" s="1059"/>
      <c r="DK30" s="1060"/>
      <c r="DL30" s="1058">
        <v>0</v>
      </c>
      <c r="DM30" s="1059"/>
      <c r="DN30" s="1059"/>
      <c r="DO30" s="1059"/>
      <c r="DP30" s="1060"/>
      <c r="DQ30" s="1058">
        <v>0</v>
      </c>
      <c r="DR30" s="1059"/>
      <c r="DS30" s="1059"/>
      <c r="DT30" s="1059"/>
      <c r="DU30" s="1060"/>
      <c r="DV30" s="1061"/>
      <c r="DW30" s="1062"/>
      <c r="DX30" s="1062"/>
      <c r="DY30" s="1062"/>
      <c r="DZ30" s="1063"/>
      <c r="EA30" s="226"/>
    </row>
    <row r="31" spans="1:131" s="227" customFormat="1" ht="26.25" customHeight="1" x14ac:dyDescent="0.15">
      <c r="A31" s="246">
        <v>4</v>
      </c>
      <c r="B31" s="1106" t="s">
        <v>406</v>
      </c>
      <c r="C31" s="1107"/>
      <c r="D31" s="1107"/>
      <c r="E31" s="1107"/>
      <c r="F31" s="1107"/>
      <c r="G31" s="1107"/>
      <c r="H31" s="1107"/>
      <c r="I31" s="1107"/>
      <c r="J31" s="1107"/>
      <c r="K31" s="1107"/>
      <c r="L31" s="1107"/>
      <c r="M31" s="1107"/>
      <c r="N31" s="1107"/>
      <c r="O31" s="1107"/>
      <c r="P31" s="1108"/>
      <c r="Q31" s="1112">
        <v>524</v>
      </c>
      <c r="R31" s="1113"/>
      <c r="S31" s="1113"/>
      <c r="T31" s="1113"/>
      <c r="U31" s="1113"/>
      <c r="V31" s="1113">
        <v>310</v>
      </c>
      <c r="W31" s="1113"/>
      <c r="X31" s="1113"/>
      <c r="Y31" s="1113"/>
      <c r="Z31" s="1113"/>
      <c r="AA31" s="1113">
        <f t="shared" si="1"/>
        <v>214</v>
      </c>
      <c r="AB31" s="1113"/>
      <c r="AC31" s="1113"/>
      <c r="AD31" s="1113"/>
      <c r="AE31" s="1114"/>
      <c r="AF31" s="1088">
        <v>214</v>
      </c>
      <c r="AG31" s="1089"/>
      <c r="AH31" s="1089"/>
      <c r="AI31" s="1089"/>
      <c r="AJ31" s="1090"/>
      <c r="AK31" s="1049">
        <v>0</v>
      </c>
      <c r="AL31" s="1040"/>
      <c r="AM31" s="1040"/>
      <c r="AN31" s="1040"/>
      <c r="AO31" s="1040"/>
      <c r="AP31" s="1040">
        <v>404</v>
      </c>
      <c r="AQ31" s="1040"/>
      <c r="AR31" s="1040"/>
      <c r="AS31" s="1040"/>
      <c r="AT31" s="1040"/>
      <c r="AU31" s="1040">
        <v>0</v>
      </c>
      <c r="AV31" s="1040"/>
      <c r="AW31" s="1040"/>
      <c r="AX31" s="1040"/>
      <c r="AY31" s="1040"/>
      <c r="AZ31" s="1111" t="s">
        <v>547</v>
      </c>
      <c r="BA31" s="1111"/>
      <c r="BB31" s="1111"/>
      <c r="BC31" s="1111"/>
      <c r="BD31" s="1111"/>
      <c r="BE31" s="1101"/>
      <c r="BF31" s="1101"/>
      <c r="BG31" s="1101"/>
      <c r="BH31" s="1101"/>
      <c r="BI31" s="1102"/>
      <c r="BJ31" s="232"/>
      <c r="BK31" s="232"/>
      <c r="BL31" s="232"/>
      <c r="BM31" s="232"/>
      <c r="BN31" s="232"/>
      <c r="BO31" s="245"/>
      <c r="BP31" s="245"/>
      <c r="BQ31" s="242">
        <v>25</v>
      </c>
      <c r="BR31" s="243"/>
      <c r="BS31" s="1083" t="s">
        <v>633</v>
      </c>
      <c r="BT31" s="1084"/>
      <c r="BU31" s="1084"/>
      <c r="BV31" s="1084"/>
      <c r="BW31" s="1084"/>
      <c r="BX31" s="1084"/>
      <c r="BY31" s="1084"/>
      <c r="BZ31" s="1084"/>
      <c r="CA31" s="1084"/>
      <c r="CB31" s="1084"/>
      <c r="CC31" s="1084"/>
      <c r="CD31" s="1084"/>
      <c r="CE31" s="1084"/>
      <c r="CF31" s="1084"/>
      <c r="CG31" s="1085"/>
      <c r="CH31" s="1058">
        <v>16</v>
      </c>
      <c r="CI31" s="1059"/>
      <c r="CJ31" s="1059"/>
      <c r="CK31" s="1059"/>
      <c r="CL31" s="1060"/>
      <c r="CM31" s="1058">
        <v>2007</v>
      </c>
      <c r="CN31" s="1059"/>
      <c r="CO31" s="1059"/>
      <c r="CP31" s="1059"/>
      <c r="CQ31" s="1060"/>
      <c r="CR31" s="1058">
        <v>610</v>
      </c>
      <c r="CS31" s="1059"/>
      <c r="CT31" s="1059"/>
      <c r="CU31" s="1059"/>
      <c r="CV31" s="1060"/>
      <c r="CW31" s="1058">
        <v>0</v>
      </c>
      <c r="CX31" s="1059"/>
      <c r="CY31" s="1059"/>
      <c r="CZ31" s="1059"/>
      <c r="DA31" s="1060"/>
      <c r="DB31" s="1058">
        <v>0</v>
      </c>
      <c r="DC31" s="1059"/>
      <c r="DD31" s="1059"/>
      <c r="DE31" s="1059"/>
      <c r="DF31" s="1060"/>
      <c r="DG31" s="1058">
        <v>0</v>
      </c>
      <c r="DH31" s="1059"/>
      <c r="DI31" s="1059"/>
      <c r="DJ31" s="1059"/>
      <c r="DK31" s="1060"/>
      <c r="DL31" s="1058">
        <v>0</v>
      </c>
      <c r="DM31" s="1059"/>
      <c r="DN31" s="1059"/>
      <c r="DO31" s="1059"/>
      <c r="DP31" s="1060"/>
      <c r="DQ31" s="1058">
        <v>0</v>
      </c>
      <c r="DR31" s="1059"/>
      <c r="DS31" s="1059"/>
      <c r="DT31" s="1059"/>
      <c r="DU31" s="1060"/>
      <c r="DV31" s="1061"/>
      <c r="DW31" s="1062"/>
      <c r="DX31" s="1062"/>
      <c r="DY31" s="1062"/>
      <c r="DZ31" s="1063"/>
      <c r="EA31" s="226"/>
    </row>
    <row r="32" spans="1:131" s="227" customFormat="1" ht="26.25" customHeight="1" x14ac:dyDescent="0.15">
      <c r="A32" s="246">
        <v>5</v>
      </c>
      <c r="B32" s="1106" t="s">
        <v>407</v>
      </c>
      <c r="C32" s="1107"/>
      <c r="D32" s="1107"/>
      <c r="E32" s="1107"/>
      <c r="F32" s="1107"/>
      <c r="G32" s="1107"/>
      <c r="H32" s="1107"/>
      <c r="I32" s="1107"/>
      <c r="J32" s="1107"/>
      <c r="K32" s="1107"/>
      <c r="L32" s="1107"/>
      <c r="M32" s="1107"/>
      <c r="N32" s="1107"/>
      <c r="O32" s="1107"/>
      <c r="P32" s="1108"/>
      <c r="Q32" s="1112">
        <v>123028</v>
      </c>
      <c r="R32" s="1113"/>
      <c r="S32" s="1113"/>
      <c r="T32" s="1113"/>
      <c r="U32" s="1113"/>
      <c r="V32" s="1113">
        <v>120038</v>
      </c>
      <c r="W32" s="1113"/>
      <c r="X32" s="1113"/>
      <c r="Y32" s="1113"/>
      <c r="Z32" s="1113"/>
      <c r="AA32" s="1113">
        <f t="shared" si="1"/>
        <v>2990</v>
      </c>
      <c r="AB32" s="1113"/>
      <c r="AC32" s="1113"/>
      <c r="AD32" s="1113"/>
      <c r="AE32" s="1114"/>
      <c r="AF32" s="1088">
        <v>2592</v>
      </c>
      <c r="AG32" s="1089"/>
      <c r="AH32" s="1089"/>
      <c r="AI32" s="1089"/>
      <c r="AJ32" s="1090"/>
      <c r="AK32" s="1049">
        <v>0</v>
      </c>
      <c r="AL32" s="1040"/>
      <c r="AM32" s="1040"/>
      <c r="AN32" s="1040"/>
      <c r="AO32" s="1040"/>
      <c r="AP32" s="1040">
        <v>16453</v>
      </c>
      <c r="AQ32" s="1040"/>
      <c r="AR32" s="1040"/>
      <c r="AS32" s="1040"/>
      <c r="AT32" s="1040"/>
      <c r="AU32" s="1040">
        <v>0</v>
      </c>
      <c r="AV32" s="1040"/>
      <c r="AW32" s="1040"/>
      <c r="AX32" s="1040"/>
      <c r="AY32" s="1040"/>
      <c r="AZ32" s="1111" t="s">
        <v>547</v>
      </c>
      <c r="BA32" s="1111"/>
      <c r="BB32" s="1111"/>
      <c r="BC32" s="1111"/>
      <c r="BD32" s="1111"/>
      <c r="BE32" s="1101"/>
      <c r="BF32" s="1101"/>
      <c r="BG32" s="1101"/>
      <c r="BH32" s="1101"/>
      <c r="BI32" s="1102"/>
      <c r="BJ32" s="232"/>
      <c r="BK32" s="232"/>
      <c r="BL32" s="232"/>
      <c r="BM32" s="232"/>
      <c r="BN32" s="232"/>
      <c r="BO32" s="245"/>
      <c r="BP32" s="245"/>
      <c r="BQ32" s="242">
        <v>26</v>
      </c>
      <c r="BR32" s="243"/>
      <c r="BS32" s="1083" t="s">
        <v>634</v>
      </c>
      <c r="BT32" s="1084"/>
      <c r="BU32" s="1084"/>
      <c r="BV32" s="1084"/>
      <c r="BW32" s="1084"/>
      <c r="BX32" s="1084"/>
      <c r="BY32" s="1084"/>
      <c r="BZ32" s="1084"/>
      <c r="CA32" s="1084"/>
      <c r="CB32" s="1084"/>
      <c r="CC32" s="1084"/>
      <c r="CD32" s="1084"/>
      <c r="CE32" s="1084"/>
      <c r="CF32" s="1084"/>
      <c r="CG32" s="1085"/>
      <c r="CH32" s="1058">
        <v>85</v>
      </c>
      <c r="CI32" s="1059"/>
      <c r="CJ32" s="1059"/>
      <c r="CK32" s="1059"/>
      <c r="CL32" s="1060"/>
      <c r="CM32" s="1058">
        <v>195</v>
      </c>
      <c r="CN32" s="1059"/>
      <c r="CO32" s="1059"/>
      <c r="CP32" s="1059"/>
      <c r="CQ32" s="1060"/>
      <c r="CR32" s="1058">
        <v>54</v>
      </c>
      <c r="CS32" s="1059"/>
      <c r="CT32" s="1059"/>
      <c r="CU32" s="1059"/>
      <c r="CV32" s="1060"/>
      <c r="CW32" s="1058">
        <v>0</v>
      </c>
      <c r="CX32" s="1059"/>
      <c r="CY32" s="1059"/>
      <c r="CZ32" s="1059"/>
      <c r="DA32" s="1060"/>
      <c r="DB32" s="1058">
        <v>0</v>
      </c>
      <c r="DC32" s="1059"/>
      <c r="DD32" s="1059"/>
      <c r="DE32" s="1059"/>
      <c r="DF32" s="1060"/>
      <c r="DG32" s="1058">
        <v>0</v>
      </c>
      <c r="DH32" s="1059"/>
      <c r="DI32" s="1059"/>
      <c r="DJ32" s="1059"/>
      <c r="DK32" s="1060"/>
      <c r="DL32" s="1058">
        <v>0</v>
      </c>
      <c r="DM32" s="1059"/>
      <c r="DN32" s="1059"/>
      <c r="DO32" s="1059"/>
      <c r="DP32" s="1060"/>
      <c r="DQ32" s="1058">
        <v>0</v>
      </c>
      <c r="DR32" s="1059"/>
      <c r="DS32" s="1059"/>
      <c r="DT32" s="1059"/>
      <c r="DU32" s="1060"/>
      <c r="DV32" s="1061"/>
      <c r="DW32" s="1062"/>
      <c r="DX32" s="1062"/>
      <c r="DY32" s="1062"/>
      <c r="DZ32" s="1063"/>
      <c r="EA32" s="226"/>
    </row>
    <row r="33" spans="1:131" s="227" customFormat="1" ht="26.25" customHeight="1" x14ac:dyDescent="0.15">
      <c r="A33" s="246">
        <v>6</v>
      </c>
      <c r="B33" s="1106" t="s">
        <v>408</v>
      </c>
      <c r="C33" s="1107"/>
      <c r="D33" s="1107"/>
      <c r="E33" s="1107"/>
      <c r="F33" s="1107"/>
      <c r="G33" s="1107"/>
      <c r="H33" s="1107"/>
      <c r="I33" s="1107"/>
      <c r="J33" s="1107"/>
      <c r="K33" s="1107"/>
      <c r="L33" s="1107"/>
      <c r="M33" s="1107"/>
      <c r="N33" s="1107"/>
      <c r="O33" s="1107"/>
      <c r="P33" s="1108"/>
      <c r="Q33" s="1115">
        <v>19828</v>
      </c>
      <c r="R33" s="1089"/>
      <c r="S33" s="1089"/>
      <c r="T33" s="1089"/>
      <c r="U33" s="1116"/>
      <c r="V33" s="1113">
        <v>18119</v>
      </c>
      <c r="W33" s="1113"/>
      <c r="X33" s="1113"/>
      <c r="Y33" s="1113"/>
      <c r="Z33" s="1113"/>
      <c r="AA33" s="1113">
        <f t="shared" si="1"/>
        <v>1709</v>
      </c>
      <c r="AB33" s="1113"/>
      <c r="AC33" s="1113"/>
      <c r="AD33" s="1113"/>
      <c r="AE33" s="1114"/>
      <c r="AF33" s="1088">
        <v>5715</v>
      </c>
      <c r="AG33" s="1089"/>
      <c r="AH33" s="1089"/>
      <c r="AI33" s="1089"/>
      <c r="AJ33" s="1090"/>
      <c r="AK33" s="1049">
        <v>162</v>
      </c>
      <c r="AL33" s="1040"/>
      <c r="AM33" s="1040"/>
      <c r="AN33" s="1040"/>
      <c r="AO33" s="1040"/>
      <c r="AP33" s="1040">
        <v>62185</v>
      </c>
      <c r="AQ33" s="1040"/>
      <c r="AR33" s="1040"/>
      <c r="AS33" s="1040"/>
      <c r="AT33" s="1040"/>
      <c r="AU33" s="1040">
        <v>0</v>
      </c>
      <c r="AV33" s="1040"/>
      <c r="AW33" s="1040"/>
      <c r="AX33" s="1040"/>
      <c r="AY33" s="1040"/>
      <c r="AZ33" s="1111" t="s">
        <v>547</v>
      </c>
      <c r="BA33" s="1111"/>
      <c r="BB33" s="1111"/>
      <c r="BC33" s="1111"/>
      <c r="BD33" s="1111"/>
      <c r="BE33" s="1101" t="s">
        <v>409</v>
      </c>
      <c r="BF33" s="1101"/>
      <c r="BG33" s="1101"/>
      <c r="BH33" s="1101"/>
      <c r="BI33" s="1102"/>
      <c r="BJ33" s="232"/>
      <c r="BK33" s="232"/>
      <c r="BL33" s="232"/>
      <c r="BM33" s="232"/>
      <c r="BN33" s="232"/>
      <c r="BO33" s="245"/>
      <c r="BP33" s="245"/>
      <c r="BQ33" s="242">
        <v>27</v>
      </c>
      <c r="BR33" s="243"/>
      <c r="BS33" s="1083" t="s">
        <v>635</v>
      </c>
      <c r="BT33" s="1084"/>
      <c r="BU33" s="1084"/>
      <c r="BV33" s="1084"/>
      <c r="BW33" s="1084"/>
      <c r="BX33" s="1084"/>
      <c r="BY33" s="1084"/>
      <c r="BZ33" s="1084"/>
      <c r="CA33" s="1084"/>
      <c r="CB33" s="1084"/>
      <c r="CC33" s="1084"/>
      <c r="CD33" s="1084"/>
      <c r="CE33" s="1084"/>
      <c r="CF33" s="1084"/>
      <c r="CG33" s="1085"/>
      <c r="CH33" s="1058">
        <v>93</v>
      </c>
      <c r="CI33" s="1059"/>
      <c r="CJ33" s="1059"/>
      <c r="CK33" s="1059"/>
      <c r="CL33" s="1060"/>
      <c r="CM33" s="1058">
        <v>6978</v>
      </c>
      <c r="CN33" s="1059"/>
      <c r="CO33" s="1059"/>
      <c r="CP33" s="1059"/>
      <c r="CQ33" s="1060"/>
      <c r="CR33" s="1058">
        <v>1526</v>
      </c>
      <c r="CS33" s="1059"/>
      <c r="CT33" s="1059"/>
      <c r="CU33" s="1059"/>
      <c r="CV33" s="1060"/>
      <c r="CW33" s="1058">
        <v>0</v>
      </c>
      <c r="CX33" s="1059"/>
      <c r="CY33" s="1059"/>
      <c r="CZ33" s="1059"/>
      <c r="DA33" s="1060"/>
      <c r="DB33" s="1058">
        <v>945</v>
      </c>
      <c r="DC33" s="1059"/>
      <c r="DD33" s="1059"/>
      <c r="DE33" s="1059"/>
      <c r="DF33" s="1060"/>
      <c r="DG33" s="1058">
        <v>0</v>
      </c>
      <c r="DH33" s="1059"/>
      <c r="DI33" s="1059"/>
      <c r="DJ33" s="1059"/>
      <c r="DK33" s="1060"/>
      <c r="DL33" s="1058">
        <v>0</v>
      </c>
      <c r="DM33" s="1059"/>
      <c r="DN33" s="1059"/>
      <c r="DO33" s="1059"/>
      <c r="DP33" s="1060"/>
      <c r="DQ33" s="1058">
        <v>0</v>
      </c>
      <c r="DR33" s="1059"/>
      <c r="DS33" s="1059"/>
      <c r="DT33" s="1059"/>
      <c r="DU33" s="1060"/>
      <c r="DV33" s="1061"/>
      <c r="DW33" s="1062"/>
      <c r="DX33" s="1062"/>
      <c r="DY33" s="1062"/>
      <c r="DZ33" s="1063"/>
      <c r="EA33" s="226"/>
    </row>
    <row r="34" spans="1:131" s="227" customFormat="1" ht="26.25" customHeight="1" x14ac:dyDescent="0.15">
      <c r="A34" s="246">
        <v>7</v>
      </c>
      <c r="B34" s="1106" t="s">
        <v>410</v>
      </c>
      <c r="C34" s="1107"/>
      <c r="D34" s="1107"/>
      <c r="E34" s="1107"/>
      <c r="F34" s="1107"/>
      <c r="G34" s="1107"/>
      <c r="H34" s="1107"/>
      <c r="I34" s="1107"/>
      <c r="J34" s="1107"/>
      <c r="K34" s="1107"/>
      <c r="L34" s="1107"/>
      <c r="M34" s="1107"/>
      <c r="N34" s="1107"/>
      <c r="O34" s="1107"/>
      <c r="P34" s="1108"/>
      <c r="Q34" s="1115">
        <v>1671</v>
      </c>
      <c r="R34" s="1089"/>
      <c r="S34" s="1089"/>
      <c r="T34" s="1089"/>
      <c r="U34" s="1116"/>
      <c r="V34" s="1113">
        <v>1357</v>
      </c>
      <c r="W34" s="1113"/>
      <c r="X34" s="1113"/>
      <c r="Y34" s="1113"/>
      <c r="Z34" s="1113"/>
      <c r="AA34" s="1113">
        <f t="shared" si="1"/>
        <v>314</v>
      </c>
      <c r="AB34" s="1113"/>
      <c r="AC34" s="1113"/>
      <c r="AD34" s="1113"/>
      <c r="AE34" s="1114"/>
      <c r="AF34" s="1088">
        <v>1765</v>
      </c>
      <c r="AG34" s="1089"/>
      <c r="AH34" s="1089"/>
      <c r="AI34" s="1089"/>
      <c r="AJ34" s="1090"/>
      <c r="AK34" s="1049">
        <v>1</v>
      </c>
      <c r="AL34" s="1040"/>
      <c r="AM34" s="1040"/>
      <c r="AN34" s="1040"/>
      <c r="AO34" s="1040"/>
      <c r="AP34" s="1040">
        <v>2120</v>
      </c>
      <c r="AQ34" s="1040"/>
      <c r="AR34" s="1040"/>
      <c r="AS34" s="1040"/>
      <c r="AT34" s="1040"/>
      <c r="AU34" s="1040">
        <v>0</v>
      </c>
      <c r="AV34" s="1040"/>
      <c r="AW34" s="1040"/>
      <c r="AX34" s="1040"/>
      <c r="AY34" s="1040"/>
      <c r="AZ34" s="1111" t="s">
        <v>547</v>
      </c>
      <c r="BA34" s="1111"/>
      <c r="BB34" s="1111"/>
      <c r="BC34" s="1111"/>
      <c r="BD34" s="1111"/>
      <c r="BE34" s="1101" t="s">
        <v>411</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15">
      <c r="A35" s="246">
        <v>8</v>
      </c>
      <c r="B35" s="1106" t="s">
        <v>412</v>
      </c>
      <c r="C35" s="1107"/>
      <c r="D35" s="1107"/>
      <c r="E35" s="1107"/>
      <c r="F35" s="1107"/>
      <c r="G35" s="1107"/>
      <c r="H35" s="1107"/>
      <c r="I35" s="1107"/>
      <c r="J35" s="1107"/>
      <c r="K35" s="1107"/>
      <c r="L35" s="1107"/>
      <c r="M35" s="1107"/>
      <c r="N35" s="1107"/>
      <c r="O35" s="1107"/>
      <c r="P35" s="1108"/>
      <c r="Q35" s="1115">
        <v>1690</v>
      </c>
      <c r="R35" s="1089"/>
      <c r="S35" s="1089"/>
      <c r="T35" s="1089"/>
      <c r="U35" s="1116"/>
      <c r="V35" s="1113">
        <v>1802</v>
      </c>
      <c r="W35" s="1113"/>
      <c r="X35" s="1113"/>
      <c r="Y35" s="1113"/>
      <c r="Z35" s="1113"/>
      <c r="AA35" s="1113">
        <f t="shared" si="1"/>
        <v>-112</v>
      </c>
      <c r="AB35" s="1113"/>
      <c r="AC35" s="1113"/>
      <c r="AD35" s="1113"/>
      <c r="AE35" s="1114"/>
      <c r="AF35" s="1088">
        <v>1459</v>
      </c>
      <c r="AG35" s="1089"/>
      <c r="AH35" s="1089"/>
      <c r="AI35" s="1089"/>
      <c r="AJ35" s="1090"/>
      <c r="AK35" s="1049">
        <v>123</v>
      </c>
      <c r="AL35" s="1040"/>
      <c r="AM35" s="1040"/>
      <c r="AN35" s="1040"/>
      <c r="AO35" s="1040"/>
      <c r="AP35" s="1040">
        <v>233</v>
      </c>
      <c r="AQ35" s="1040"/>
      <c r="AR35" s="1040"/>
      <c r="AS35" s="1040"/>
      <c r="AT35" s="1040"/>
      <c r="AU35" s="1040">
        <v>0</v>
      </c>
      <c r="AV35" s="1040"/>
      <c r="AW35" s="1040"/>
      <c r="AX35" s="1040"/>
      <c r="AY35" s="1040"/>
      <c r="AZ35" s="1111" t="s">
        <v>547</v>
      </c>
      <c r="BA35" s="1111"/>
      <c r="BB35" s="1111"/>
      <c r="BC35" s="1111"/>
      <c r="BD35" s="1111"/>
      <c r="BE35" s="1101" t="s">
        <v>413</v>
      </c>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15">
      <c r="A36" s="246">
        <v>9</v>
      </c>
      <c r="B36" s="1106" t="s">
        <v>414</v>
      </c>
      <c r="C36" s="1107"/>
      <c r="D36" s="1107"/>
      <c r="E36" s="1107"/>
      <c r="F36" s="1107"/>
      <c r="G36" s="1107"/>
      <c r="H36" s="1107"/>
      <c r="I36" s="1107"/>
      <c r="J36" s="1107"/>
      <c r="K36" s="1107"/>
      <c r="L36" s="1107"/>
      <c r="M36" s="1107"/>
      <c r="N36" s="1107"/>
      <c r="O36" s="1107"/>
      <c r="P36" s="1108"/>
      <c r="Q36" s="1115">
        <v>23755</v>
      </c>
      <c r="R36" s="1089"/>
      <c r="S36" s="1089"/>
      <c r="T36" s="1089"/>
      <c r="U36" s="1116"/>
      <c r="V36" s="1113">
        <v>24663</v>
      </c>
      <c r="W36" s="1113"/>
      <c r="X36" s="1113"/>
      <c r="Y36" s="1113"/>
      <c r="Z36" s="1113"/>
      <c r="AA36" s="1113">
        <f t="shared" si="1"/>
        <v>-908</v>
      </c>
      <c r="AB36" s="1113"/>
      <c r="AC36" s="1113"/>
      <c r="AD36" s="1113"/>
      <c r="AE36" s="1114"/>
      <c r="AF36" s="1088">
        <v>2288</v>
      </c>
      <c r="AG36" s="1089"/>
      <c r="AH36" s="1089"/>
      <c r="AI36" s="1089"/>
      <c r="AJ36" s="1090"/>
      <c r="AK36" s="1049">
        <v>3805</v>
      </c>
      <c r="AL36" s="1040"/>
      <c r="AM36" s="1040"/>
      <c r="AN36" s="1040"/>
      <c r="AO36" s="1040"/>
      <c r="AP36" s="1040">
        <v>16447</v>
      </c>
      <c r="AQ36" s="1040"/>
      <c r="AR36" s="1040"/>
      <c r="AS36" s="1040"/>
      <c r="AT36" s="1040"/>
      <c r="AU36" s="1040">
        <v>9781</v>
      </c>
      <c r="AV36" s="1040"/>
      <c r="AW36" s="1040"/>
      <c r="AX36" s="1040"/>
      <c r="AY36" s="1040"/>
      <c r="AZ36" s="1111" t="s">
        <v>547</v>
      </c>
      <c r="BA36" s="1111"/>
      <c r="BB36" s="1111"/>
      <c r="BC36" s="1111"/>
      <c r="BD36" s="1111"/>
      <c r="BE36" s="1101" t="s">
        <v>413</v>
      </c>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15">
      <c r="A37" s="246">
        <v>10</v>
      </c>
      <c r="B37" s="1106" t="s">
        <v>415</v>
      </c>
      <c r="C37" s="1107"/>
      <c r="D37" s="1107"/>
      <c r="E37" s="1107"/>
      <c r="F37" s="1107"/>
      <c r="G37" s="1107"/>
      <c r="H37" s="1107"/>
      <c r="I37" s="1107"/>
      <c r="J37" s="1107"/>
      <c r="K37" s="1107"/>
      <c r="L37" s="1107"/>
      <c r="M37" s="1107"/>
      <c r="N37" s="1107"/>
      <c r="O37" s="1107"/>
      <c r="P37" s="1108"/>
      <c r="Q37" s="1115">
        <v>27411</v>
      </c>
      <c r="R37" s="1089"/>
      <c r="S37" s="1089"/>
      <c r="T37" s="1089"/>
      <c r="U37" s="1116"/>
      <c r="V37" s="1113">
        <v>26696</v>
      </c>
      <c r="W37" s="1113"/>
      <c r="X37" s="1113"/>
      <c r="Y37" s="1113"/>
      <c r="Z37" s="1113"/>
      <c r="AA37" s="1113">
        <f t="shared" si="1"/>
        <v>715</v>
      </c>
      <c r="AB37" s="1113"/>
      <c r="AC37" s="1113"/>
      <c r="AD37" s="1113"/>
      <c r="AE37" s="1114"/>
      <c r="AF37" s="1088">
        <v>2556</v>
      </c>
      <c r="AG37" s="1089"/>
      <c r="AH37" s="1089"/>
      <c r="AI37" s="1089"/>
      <c r="AJ37" s="1090"/>
      <c r="AK37" s="1049">
        <v>8531</v>
      </c>
      <c r="AL37" s="1040"/>
      <c r="AM37" s="1040"/>
      <c r="AN37" s="1040"/>
      <c r="AO37" s="1040"/>
      <c r="AP37" s="1040">
        <v>156839</v>
      </c>
      <c r="AQ37" s="1040"/>
      <c r="AR37" s="1040"/>
      <c r="AS37" s="1040"/>
      <c r="AT37" s="1040"/>
      <c r="AU37" s="1040">
        <v>62053</v>
      </c>
      <c r="AV37" s="1040"/>
      <c r="AW37" s="1040"/>
      <c r="AX37" s="1040"/>
      <c r="AY37" s="1040"/>
      <c r="AZ37" s="1111" t="s">
        <v>547</v>
      </c>
      <c r="BA37" s="1111"/>
      <c r="BB37" s="1111"/>
      <c r="BC37" s="1111"/>
      <c r="BD37" s="1111"/>
      <c r="BE37" s="1101" t="s">
        <v>413</v>
      </c>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15">
      <c r="A38" s="246">
        <v>11</v>
      </c>
      <c r="B38" s="1106" t="s">
        <v>416</v>
      </c>
      <c r="C38" s="1107"/>
      <c r="D38" s="1107"/>
      <c r="E38" s="1107"/>
      <c r="F38" s="1107"/>
      <c r="G38" s="1107"/>
      <c r="H38" s="1107"/>
      <c r="I38" s="1107"/>
      <c r="J38" s="1107"/>
      <c r="K38" s="1107"/>
      <c r="L38" s="1107"/>
      <c r="M38" s="1107"/>
      <c r="N38" s="1107"/>
      <c r="O38" s="1107"/>
      <c r="P38" s="1108"/>
      <c r="Q38" s="1115">
        <v>389</v>
      </c>
      <c r="R38" s="1089"/>
      <c r="S38" s="1089"/>
      <c r="T38" s="1089"/>
      <c r="U38" s="1116"/>
      <c r="V38" s="1113">
        <v>285</v>
      </c>
      <c r="W38" s="1113"/>
      <c r="X38" s="1113"/>
      <c r="Y38" s="1113"/>
      <c r="Z38" s="1113"/>
      <c r="AA38" s="1113">
        <f t="shared" si="1"/>
        <v>104</v>
      </c>
      <c r="AB38" s="1113"/>
      <c r="AC38" s="1113"/>
      <c r="AD38" s="1113"/>
      <c r="AE38" s="1114"/>
      <c r="AF38" s="1088">
        <v>104</v>
      </c>
      <c r="AG38" s="1089"/>
      <c r="AH38" s="1089"/>
      <c r="AI38" s="1089"/>
      <c r="AJ38" s="1090"/>
      <c r="AK38" s="1049">
        <v>180</v>
      </c>
      <c r="AL38" s="1040"/>
      <c r="AM38" s="1040"/>
      <c r="AN38" s="1040"/>
      <c r="AO38" s="1040"/>
      <c r="AP38" s="1040">
        <v>609</v>
      </c>
      <c r="AQ38" s="1040"/>
      <c r="AR38" s="1040"/>
      <c r="AS38" s="1040"/>
      <c r="AT38" s="1040"/>
      <c r="AU38" s="1040">
        <v>609</v>
      </c>
      <c r="AV38" s="1040"/>
      <c r="AW38" s="1040"/>
      <c r="AX38" s="1040"/>
      <c r="AY38" s="1040"/>
      <c r="AZ38" s="1111" t="s">
        <v>547</v>
      </c>
      <c r="BA38" s="1111"/>
      <c r="BB38" s="1111"/>
      <c r="BC38" s="1111"/>
      <c r="BD38" s="1111"/>
      <c r="BE38" s="1101" t="s">
        <v>417</v>
      </c>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15">
      <c r="A39" s="246">
        <v>12</v>
      </c>
      <c r="B39" s="1106" t="s">
        <v>418</v>
      </c>
      <c r="C39" s="1107"/>
      <c r="D39" s="1107"/>
      <c r="E39" s="1107"/>
      <c r="F39" s="1107"/>
      <c r="G39" s="1107"/>
      <c r="H39" s="1107"/>
      <c r="I39" s="1107"/>
      <c r="J39" s="1107"/>
      <c r="K39" s="1107"/>
      <c r="L39" s="1107"/>
      <c r="M39" s="1107"/>
      <c r="N39" s="1107"/>
      <c r="O39" s="1107"/>
      <c r="P39" s="1108"/>
      <c r="Q39" s="1115">
        <v>877</v>
      </c>
      <c r="R39" s="1089"/>
      <c r="S39" s="1089"/>
      <c r="T39" s="1089"/>
      <c r="U39" s="1116"/>
      <c r="V39" s="1113">
        <v>697</v>
      </c>
      <c r="W39" s="1113"/>
      <c r="X39" s="1113"/>
      <c r="Y39" s="1113"/>
      <c r="Z39" s="1113"/>
      <c r="AA39" s="1113">
        <f t="shared" si="1"/>
        <v>180</v>
      </c>
      <c r="AB39" s="1113"/>
      <c r="AC39" s="1113"/>
      <c r="AD39" s="1113"/>
      <c r="AE39" s="1114"/>
      <c r="AF39" s="1088">
        <v>180</v>
      </c>
      <c r="AG39" s="1089"/>
      <c r="AH39" s="1089"/>
      <c r="AI39" s="1089"/>
      <c r="AJ39" s="1090"/>
      <c r="AK39" s="1049">
        <v>16</v>
      </c>
      <c r="AL39" s="1040"/>
      <c r="AM39" s="1040"/>
      <c r="AN39" s="1040"/>
      <c r="AO39" s="1040"/>
      <c r="AP39" s="1040">
        <v>1424</v>
      </c>
      <c r="AQ39" s="1040"/>
      <c r="AR39" s="1040"/>
      <c r="AS39" s="1040"/>
      <c r="AT39" s="1040"/>
      <c r="AU39" s="1040">
        <v>162</v>
      </c>
      <c r="AV39" s="1040"/>
      <c r="AW39" s="1040"/>
      <c r="AX39" s="1040"/>
      <c r="AY39" s="1040"/>
      <c r="AZ39" s="1111" t="s">
        <v>547</v>
      </c>
      <c r="BA39" s="1111"/>
      <c r="BB39" s="1111"/>
      <c r="BC39" s="1111"/>
      <c r="BD39" s="1111"/>
      <c r="BE39" s="1101" t="s">
        <v>419</v>
      </c>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15">
      <c r="A40" s="241">
        <v>13</v>
      </c>
      <c r="B40" s="1106" t="s">
        <v>420</v>
      </c>
      <c r="C40" s="1107"/>
      <c r="D40" s="1107"/>
      <c r="E40" s="1107"/>
      <c r="F40" s="1107"/>
      <c r="G40" s="1107"/>
      <c r="H40" s="1107"/>
      <c r="I40" s="1107"/>
      <c r="J40" s="1107"/>
      <c r="K40" s="1107"/>
      <c r="L40" s="1107"/>
      <c r="M40" s="1107"/>
      <c r="N40" s="1107"/>
      <c r="O40" s="1107"/>
      <c r="P40" s="1108"/>
      <c r="Q40" s="1115">
        <v>411</v>
      </c>
      <c r="R40" s="1089"/>
      <c r="S40" s="1089"/>
      <c r="T40" s="1089"/>
      <c r="U40" s="1116"/>
      <c r="V40" s="1113">
        <v>324</v>
      </c>
      <c r="W40" s="1113"/>
      <c r="X40" s="1113"/>
      <c r="Y40" s="1113"/>
      <c r="Z40" s="1113"/>
      <c r="AA40" s="1113">
        <f t="shared" si="1"/>
        <v>87</v>
      </c>
      <c r="AB40" s="1113"/>
      <c r="AC40" s="1113"/>
      <c r="AD40" s="1113"/>
      <c r="AE40" s="1114"/>
      <c r="AF40" s="1088">
        <v>87</v>
      </c>
      <c r="AG40" s="1089"/>
      <c r="AH40" s="1089"/>
      <c r="AI40" s="1089"/>
      <c r="AJ40" s="1090"/>
      <c r="AK40" s="1049">
        <v>253</v>
      </c>
      <c r="AL40" s="1040"/>
      <c r="AM40" s="1040"/>
      <c r="AN40" s="1040"/>
      <c r="AO40" s="1040"/>
      <c r="AP40" s="1040">
        <v>395</v>
      </c>
      <c r="AQ40" s="1040"/>
      <c r="AR40" s="1040"/>
      <c r="AS40" s="1040"/>
      <c r="AT40" s="1040"/>
      <c r="AU40" s="1040">
        <v>0</v>
      </c>
      <c r="AV40" s="1040"/>
      <c r="AW40" s="1040"/>
      <c r="AX40" s="1040"/>
      <c r="AY40" s="1040"/>
      <c r="AZ40" s="1111" t="s">
        <v>547</v>
      </c>
      <c r="BA40" s="1111"/>
      <c r="BB40" s="1111"/>
      <c r="BC40" s="1111"/>
      <c r="BD40" s="1111"/>
      <c r="BE40" s="1101" t="s">
        <v>419</v>
      </c>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15">
      <c r="A41" s="241">
        <v>14</v>
      </c>
      <c r="B41" s="1106" t="s">
        <v>421</v>
      </c>
      <c r="C41" s="1107"/>
      <c r="D41" s="1107"/>
      <c r="E41" s="1107"/>
      <c r="F41" s="1107"/>
      <c r="G41" s="1107"/>
      <c r="H41" s="1107"/>
      <c r="I41" s="1107"/>
      <c r="J41" s="1107"/>
      <c r="K41" s="1107"/>
      <c r="L41" s="1107"/>
      <c r="M41" s="1107"/>
      <c r="N41" s="1107"/>
      <c r="O41" s="1107"/>
      <c r="P41" s="1108"/>
      <c r="Q41" s="1115">
        <v>45</v>
      </c>
      <c r="R41" s="1089"/>
      <c r="S41" s="1089"/>
      <c r="T41" s="1089"/>
      <c r="U41" s="1116"/>
      <c r="V41" s="1113">
        <v>28</v>
      </c>
      <c r="W41" s="1113"/>
      <c r="X41" s="1113"/>
      <c r="Y41" s="1113"/>
      <c r="Z41" s="1113"/>
      <c r="AA41" s="1113">
        <f t="shared" si="1"/>
        <v>17</v>
      </c>
      <c r="AB41" s="1113"/>
      <c r="AC41" s="1113"/>
      <c r="AD41" s="1113"/>
      <c r="AE41" s="1114"/>
      <c r="AF41" s="1088">
        <v>17</v>
      </c>
      <c r="AG41" s="1089"/>
      <c r="AH41" s="1089"/>
      <c r="AI41" s="1089"/>
      <c r="AJ41" s="1090"/>
      <c r="AK41" s="1049">
        <v>23</v>
      </c>
      <c r="AL41" s="1040"/>
      <c r="AM41" s="1040"/>
      <c r="AN41" s="1040"/>
      <c r="AO41" s="1040"/>
      <c r="AP41" s="1040">
        <v>208</v>
      </c>
      <c r="AQ41" s="1040"/>
      <c r="AR41" s="1040"/>
      <c r="AS41" s="1040"/>
      <c r="AT41" s="1040"/>
      <c r="AU41" s="1040">
        <v>208</v>
      </c>
      <c r="AV41" s="1040"/>
      <c r="AW41" s="1040"/>
      <c r="AX41" s="1040"/>
      <c r="AY41" s="1040"/>
      <c r="AZ41" s="1111" t="s">
        <v>547</v>
      </c>
      <c r="BA41" s="1111"/>
      <c r="BB41" s="1111"/>
      <c r="BC41" s="1111"/>
      <c r="BD41" s="1111"/>
      <c r="BE41" s="1101" t="s">
        <v>422</v>
      </c>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15">
      <c r="A42" s="241">
        <v>15</v>
      </c>
      <c r="B42" s="1106" t="s">
        <v>423</v>
      </c>
      <c r="C42" s="1107"/>
      <c r="D42" s="1107"/>
      <c r="E42" s="1107"/>
      <c r="F42" s="1107"/>
      <c r="G42" s="1107"/>
      <c r="H42" s="1107"/>
      <c r="I42" s="1107"/>
      <c r="J42" s="1107"/>
      <c r="K42" s="1107"/>
      <c r="L42" s="1107"/>
      <c r="M42" s="1107"/>
      <c r="N42" s="1107"/>
      <c r="O42" s="1107"/>
      <c r="P42" s="1108"/>
      <c r="Q42" s="1115">
        <v>5684</v>
      </c>
      <c r="R42" s="1089"/>
      <c r="S42" s="1089"/>
      <c r="T42" s="1089"/>
      <c r="U42" s="1116"/>
      <c r="V42" s="1113">
        <v>4206</v>
      </c>
      <c r="W42" s="1113"/>
      <c r="X42" s="1113"/>
      <c r="Y42" s="1113"/>
      <c r="Z42" s="1113"/>
      <c r="AA42" s="1113">
        <f t="shared" si="1"/>
        <v>1478</v>
      </c>
      <c r="AB42" s="1113"/>
      <c r="AC42" s="1113"/>
      <c r="AD42" s="1113"/>
      <c r="AE42" s="1114"/>
      <c r="AF42" s="1088">
        <v>1477</v>
      </c>
      <c r="AG42" s="1089"/>
      <c r="AH42" s="1089"/>
      <c r="AI42" s="1089"/>
      <c r="AJ42" s="1090"/>
      <c r="AK42" s="1049">
        <v>25</v>
      </c>
      <c r="AL42" s="1040"/>
      <c r="AM42" s="1040"/>
      <c r="AN42" s="1040"/>
      <c r="AO42" s="1040"/>
      <c r="AP42" s="1040">
        <v>24232</v>
      </c>
      <c r="AQ42" s="1040"/>
      <c r="AR42" s="1040"/>
      <c r="AS42" s="1040"/>
      <c r="AT42" s="1040"/>
      <c r="AU42" s="1040">
        <v>0</v>
      </c>
      <c r="AV42" s="1040"/>
      <c r="AW42" s="1040"/>
      <c r="AX42" s="1040"/>
      <c r="AY42" s="1040"/>
      <c r="AZ42" s="1111" t="s">
        <v>547</v>
      </c>
      <c r="BA42" s="1111"/>
      <c r="BB42" s="1111"/>
      <c r="BC42" s="1111"/>
      <c r="BD42" s="1111"/>
      <c r="BE42" s="1101" t="s">
        <v>424</v>
      </c>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15">
      <c r="A43" s="241">
        <v>16</v>
      </c>
      <c r="B43" s="1106" t="s">
        <v>425</v>
      </c>
      <c r="C43" s="1107"/>
      <c r="D43" s="1107"/>
      <c r="E43" s="1107"/>
      <c r="F43" s="1107"/>
      <c r="G43" s="1107"/>
      <c r="H43" s="1107"/>
      <c r="I43" s="1107"/>
      <c r="J43" s="1107"/>
      <c r="K43" s="1107"/>
      <c r="L43" s="1107"/>
      <c r="M43" s="1107"/>
      <c r="N43" s="1107"/>
      <c r="O43" s="1107"/>
      <c r="P43" s="1108"/>
      <c r="Q43" s="1115">
        <v>208</v>
      </c>
      <c r="R43" s="1089"/>
      <c r="S43" s="1089"/>
      <c r="T43" s="1089"/>
      <c r="U43" s="1116"/>
      <c r="V43" s="1113">
        <v>70</v>
      </c>
      <c r="W43" s="1113"/>
      <c r="X43" s="1113"/>
      <c r="Y43" s="1113"/>
      <c r="Z43" s="1113"/>
      <c r="AA43" s="1113">
        <f t="shared" si="1"/>
        <v>138</v>
      </c>
      <c r="AB43" s="1113"/>
      <c r="AC43" s="1113"/>
      <c r="AD43" s="1113"/>
      <c r="AE43" s="1114"/>
      <c r="AF43" s="1088">
        <v>138</v>
      </c>
      <c r="AG43" s="1089"/>
      <c r="AH43" s="1089"/>
      <c r="AI43" s="1089"/>
      <c r="AJ43" s="1090"/>
      <c r="AK43" s="1049">
        <v>0</v>
      </c>
      <c r="AL43" s="1040"/>
      <c r="AM43" s="1040"/>
      <c r="AN43" s="1040"/>
      <c r="AO43" s="1040"/>
      <c r="AP43" s="1040">
        <v>500</v>
      </c>
      <c r="AQ43" s="1040"/>
      <c r="AR43" s="1040"/>
      <c r="AS43" s="1040"/>
      <c r="AT43" s="1040"/>
      <c r="AU43" s="1040">
        <v>0</v>
      </c>
      <c r="AV43" s="1040"/>
      <c r="AW43" s="1040"/>
      <c r="AX43" s="1040"/>
      <c r="AY43" s="1040"/>
      <c r="AZ43" s="1111" t="s">
        <v>547</v>
      </c>
      <c r="BA43" s="1111"/>
      <c r="BB43" s="1111"/>
      <c r="BC43" s="1111"/>
      <c r="BD43" s="1111"/>
      <c r="BE43" s="1101" t="s">
        <v>426</v>
      </c>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15">
      <c r="A44" s="241">
        <v>17</v>
      </c>
      <c r="B44" s="1106" t="s">
        <v>427</v>
      </c>
      <c r="C44" s="1107"/>
      <c r="D44" s="1107"/>
      <c r="E44" s="1107"/>
      <c r="F44" s="1107"/>
      <c r="G44" s="1107"/>
      <c r="H44" s="1107"/>
      <c r="I44" s="1107"/>
      <c r="J44" s="1107"/>
      <c r="K44" s="1107"/>
      <c r="L44" s="1107"/>
      <c r="M44" s="1107"/>
      <c r="N44" s="1107"/>
      <c r="O44" s="1107"/>
      <c r="P44" s="1108"/>
      <c r="Q44" s="1115">
        <v>1581</v>
      </c>
      <c r="R44" s="1089"/>
      <c r="S44" s="1089"/>
      <c r="T44" s="1089"/>
      <c r="U44" s="1116"/>
      <c r="V44" s="1113">
        <v>297</v>
      </c>
      <c r="W44" s="1113"/>
      <c r="X44" s="1113"/>
      <c r="Y44" s="1113"/>
      <c r="Z44" s="1113"/>
      <c r="AA44" s="1113">
        <f t="shared" si="1"/>
        <v>1284</v>
      </c>
      <c r="AB44" s="1113"/>
      <c r="AC44" s="1113"/>
      <c r="AD44" s="1113"/>
      <c r="AE44" s="1114"/>
      <c r="AF44" s="1088" t="s">
        <v>428</v>
      </c>
      <c r="AG44" s="1089"/>
      <c r="AH44" s="1089"/>
      <c r="AI44" s="1089"/>
      <c r="AJ44" s="1090"/>
      <c r="AK44" s="1049">
        <v>0</v>
      </c>
      <c r="AL44" s="1040"/>
      <c r="AM44" s="1040"/>
      <c r="AN44" s="1040"/>
      <c r="AO44" s="1040"/>
      <c r="AP44" s="1040">
        <v>3592</v>
      </c>
      <c r="AQ44" s="1040"/>
      <c r="AR44" s="1040"/>
      <c r="AS44" s="1040"/>
      <c r="AT44" s="1040"/>
      <c r="AU44" s="1040">
        <v>0</v>
      </c>
      <c r="AV44" s="1040"/>
      <c r="AW44" s="1040"/>
      <c r="AX44" s="1040"/>
      <c r="AY44" s="1040"/>
      <c r="AZ44" s="1111" t="s">
        <v>547</v>
      </c>
      <c r="BA44" s="1111"/>
      <c r="BB44" s="1111"/>
      <c r="BC44" s="1111"/>
      <c r="BD44" s="1111"/>
      <c r="BE44" s="1101" t="s">
        <v>419</v>
      </c>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15">
      <c r="A45" s="241">
        <v>18</v>
      </c>
      <c r="B45" s="1106" t="s">
        <v>429</v>
      </c>
      <c r="C45" s="1107"/>
      <c r="D45" s="1107"/>
      <c r="E45" s="1107"/>
      <c r="F45" s="1107"/>
      <c r="G45" s="1107"/>
      <c r="H45" s="1107"/>
      <c r="I45" s="1107"/>
      <c r="J45" s="1107"/>
      <c r="K45" s="1107"/>
      <c r="L45" s="1107"/>
      <c r="M45" s="1107"/>
      <c r="N45" s="1107"/>
      <c r="O45" s="1107"/>
      <c r="P45" s="1108"/>
      <c r="Q45" s="1115">
        <v>24</v>
      </c>
      <c r="R45" s="1089"/>
      <c r="S45" s="1089"/>
      <c r="T45" s="1089"/>
      <c r="U45" s="1116"/>
      <c r="V45" s="1113">
        <v>1</v>
      </c>
      <c r="W45" s="1113"/>
      <c r="X45" s="1113"/>
      <c r="Y45" s="1113"/>
      <c r="Z45" s="1113"/>
      <c r="AA45" s="1113">
        <f t="shared" si="1"/>
        <v>23</v>
      </c>
      <c r="AB45" s="1113"/>
      <c r="AC45" s="1113"/>
      <c r="AD45" s="1113"/>
      <c r="AE45" s="1114"/>
      <c r="AF45" s="1088">
        <v>113</v>
      </c>
      <c r="AG45" s="1089"/>
      <c r="AH45" s="1089"/>
      <c r="AI45" s="1089"/>
      <c r="AJ45" s="1090"/>
      <c r="AK45" s="1049">
        <v>0</v>
      </c>
      <c r="AL45" s="1040"/>
      <c r="AM45" s="1040"/>
      <c r="AN45" s="1040"/>
      <c r="AO45" s="1040"/>
      <c r="AP45" s="1040">
        <v>38</v>
      </c>
      <c r="AQ45" s="1040"/>
      <c r="AR45" s="1040"/>
      <c r="AS45" s="1040"/>
      <c r="AT45" s="1040"/>
      <c r="AU45" s="1040">
        <v>0</v>
      </c>
      <c r="AV45" s="1040"/>
      <c r="AW45" s="1040"/>
      <c r="AX45" s="1040"/>
      <c r="AY45" s="1040"/>
      <c r="AZ45" s="1111" t="s">
        <v>547</v>
      </c>
      <c r="BA45" s="1111"/>
      <c r="BB45" s="1111"/>
      <c r="BC45" s="1111"/>
      <c r="BD45" s="1111"/>
      <c r="BE45" s="1101" t="s">
        <v>422</v>
      </c>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15">
      <c r="A46" s="241">
        <v>19</v>
      </c>
      <c r="B46" s="1106" t="s">
        <v>430</v>
      </c>
      <c r="C46" s="1107"/>
      <c r="D46" s="1107"/>
      <c r="E46" s="1107"/>
      <c r="F46" s="1107"/>
      <c r="G46" s="1107"/>
      <c r="H46" s="1107"/>
      <c r="I46" s="1107"/>
      <c r="J46" s="1107"/>
      <c r="K46" s="1107"/>
      <c r="L46" s="1107"/>
      <c r="M46" s="1107"/>
      <c r="N46" s="1107"/>
      <c r="O46" s="1107"/>
      <c r="P46" s="1108"/>
      <c r="Q46" s="1115">
        <v>4123</v>
      </c>
      <c r="R46" s="1089"/>
      <c r="S46" s="1089"/>
      <c r="T46" s="1089"/>
      <c r="U46" s="1116"/>
      <c r="V46" s="1113">
        <v>2572</v>
      </c>
      <c r="W46" s="1113"/>
      <c r="X46" s="1113"/>
      <c r="Y46" s="1113"/>
      <c r="Z46" s="1113"/>
      <c r="AA46" s="1113">
        <f t="shared" si="1"/>
        <v>1551</v>
      </c>
      <c r="AB46" s="1113"/>
      <c r="AC46" s="1113"/>
      <c r="AD46" s="1113"/>
      <c r="AE46" s="1114"/>
      <c r="AF46" s="1088" t="s">
        <v>431</v>
      </c>
      <c r="AG46" s="1089"/>
      <c r="AH46" s="1089"/>
      <c r="AI46" s="1089"/>
      <c r="AJ46" s="1090"/>
      <c r="AK46" s="1049">
        <v>276</v>
      </c>
      <c r="AL46" s="1040"/>
      <c r="AM46" s="1040"/>
      <c r="AN46" s="1040"/>
      <c r="AO46" s="1040"/>
      <c r="AP46" s="1040">
        <v>8932</v>
      </c>
      <c r="AQ46" s="1040"/>
      <c r="AR46" s="1040"/>
      <c r="AS46" s="1040"/>
      <c r="AT46" s="1040"/>
      <c r="AU46" s="1040">
        <v>3483</v>
      </c>
      <c r="AV46" s="1040"/>
      <c r="AW46" s="1040"/>
      <c r="AX46" s="1040"/>
      <c r="AY46" s="1040"/>
      <c r="AZ46" s="1111" t="s">
        <v>547</v>
      </c>
      <c r="BA46" s="1111"/>
      <c r="BB46" s="1111"/>
      <c r="BC46" s="1111"/>
      <c r="BD46" s="1111"/>
      <c r="BE46" s="1101" t="s">
        <v>424</v>
      </c>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15">
      <c r="A47" s="241">
        <v>20</v>
      </c>
      <c r="B47" s="1106"/>
      <c r="C47" s="1107"/>
      <c r="D47" s="1107"/>
      <c r="E47" s="1107"/>
      <c r="F47" s="1107"/>
      <c r="G47" s="1107"/>
      <c r="H47" s="1107"/>
      <c r="I47" s="1107"/>
      <c r="J47" s="1107"/>
      <c r="K47" s="1107"/>
      <c r="L47" s="1107"/>
      <c r="M47" s="1107"/>
      <c r="N47" s="1107"/>
      <c r="O47" s="1107"/>
      <c r="P47" s="1108"/>
      <c r="Q47" s="1115"/>
      <c r="R47" s="1089"/>
      <c r="S47" s="1089"/>
      <c r="T47" s="1089"/>
      <c r="U47" s="1116"/>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15">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15">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15">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15">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15">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15">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15">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15">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15">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15">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15">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15">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15">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15">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432</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
      <c r="A63" s="244" t="s">
        <v>390</v>
      </c>
      <c r="B63" s="1013" t="s">
        <v>433</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27607</v>
      </c>
      <c r="AG63" s="1028"/>
      <c r="AH63" s="1028"/>
      <c r="AI63" s="1028"/>
      <c r="AJ63" s="1099"/>
      <c r="AK63" s="1100"/>
      <c r="AL63" s="1032"/>
      <c r="AM63" s="1032"/>
      <c r="AN63" s="1032"/>
      <c r="AO63" s="1032"/>
      <c r="AP63" s="1028">
        <v>294929</v>
      </c>
      <c r="AQ63" s="1028"/>
      <c r="AR63" s="1028"/>
      <c r="AS63" s="1028"/>
      <c r="AT63" s="1028"/>
      <c r="AU63" s="1028">
        <v>76296</v>
      </c>
      <c r="AV63" s="1028"/>
      <c r="AW63" s="1028"/>
      <c r="AX63" s="1028"/>
      <c r="AY63" s="1028"/>
      <c r="AZ63" s="1094"/>
      <c r="BA63" s="1094"/>
      <c r="BB63" s="1094"/>
      <c r="BC63" s="1094"/>
      <c r="BD63" s="1094"/>
      <c r="BE63" s="1029"/>
      <c r="BF63" s="1029"/>
      <c r="BG63" s="1029"/>
      <c r="BH63" s="1029"/>
      <c r="BI63" s="1030"/>
      <c r="BJ63" s="1095" t="s">
        <v>428</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15">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
      <c r="A65" s="232" t="s">
        <v>434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15">
      <c r="A66" s="1064" t="s">
        <v>435</v>
      </c>
      <c r="B66" s="1065"/>
      <c r="C66" s="1065"/>
      <c r="D66" s="1065"/>
      <c r="E66" s="1065"/>
      <c r="F66" s="1065"/>
      <c r="G66" s="1065"/>
      <c r="H66" s="1065"/>
      <c r="I66" s="1065"/>
      <c r="J66" s="1065"/>
      <c r="K66" s="1065"/>
      <c r="L66" s="1065"/>
      <c r="M66" s="1065"/>
      <c r="N66" s="1065"/>
      <c r="O66" s="1065"/>
      <c r="P66" s="1066"/>
      <c r="Q66" s="1070" t="s">
        <v>436</v>
      </c>
      <c r="R66" s="1071"/>
      <c r="S66" s="1071"/>
      <c r="T66" s="1071"/>
      <c r="U66" s="1072"/>
      <c r="V66" s="1070" t="s">
        <v>437</v>
      </c>
      <c r="W66" s="1071"/>
      <c r="X66" s="1071"/>
      <c r="Y66" s="1071"/>
      <c r="Z66" s="1072"/>
      <c r="AA66" s="1070" t="s">
        <v>438</v>
      </c>
      <c r="AB66" s="1071"/>
      <c r="AC66" s="1071"/>
      <c r="AD66" s="1071"/>
      <c r="AE66" s="1072"/>
      <c r="AF66" s="1076" t="s">
        <v>439</v>
      </c>
      <c r="AG66" s="1077"/>
      <c r="AH66" s="1077"/>
      <c r="AI66" s="1077"/>
      <c r="AJ66" s="1078"/>
      <c r="AK66" s="1070" t="s">
        <v>440</v>
      </c>
      <c r="AL66" s="1065"/>
      <c r="AM66" s="1065"/>
      <c r="AN66" s="1065"/>
      <c r="AO66" s="1066"/>
      <c r="AP66" s="1070" t="s">
        <v>441</v>
      </c>
      <c r="AQ66" s="1071"/>
      <c r="AR66" s="1071"/>
      <c r="AS66" s="1071"/>
      <c r="AT66" s="1072"/>
      <c r="AU66" s="1070" t="s">
        <v>442</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15">
      <c r="A68" s="238">
        <v>1</v>
      </c>
      <c r="B68" s="1054" t="s">
        <v>605</v>
      </c>
      <c r="C68" s="1055"/>
      <c r="D68" s="1055"/>
      <c r="E68" s="1055"/>
      <c r="F68" s="1055"/>
      <c r="G68" s="1055"/>
      <c r="H68" s="1055"/>
      <c r="I68" s="1055"/>
      <c r="J68" s="1055"/>
      <c r="K68" s="1055"/>
      <c r="L68" s="1055"/>
      <c r="M68" s="1055"/>
      <c r="N68" s="1055"/>
      <c r="O68" s="1055"/>
      <c r="P68" s="1056"/>
      <c r="Q68" s="1057">
        <v>270</v>
      </c>
      <c r="R68" s="1051"/>
      <c r="S68" s="1051"/>
      <c r="T68" s="1051"/>
      <c r="U68" s="1051"/>
      <c r="V68" s="1051">
        <v>261</v>
      </c>
      <c r="W68" s="1051"/>
      <c r="X68" s="1051"/>
      <c r="Y68" s="1051"/>
      <c r="Z68" s="1051"/>
      <c r="AA68" s="1051">
        <v>9</v>
      </c>
      <c r="AB68" s="1051"/>
      <c r="AC68" s="1051"/>
      <c r="AD68" s="1051"/>
      <c r="AE68" s="1051"/>
      <c r="AF68" s="1051">
        <v>9</v>
      </c>
      <c r="AG68" s="1051"/>
      <c r="AH68" s="1051"/>
      <c r="AI68" s="1051"/>
      <c r="AJ68" s="1051"/>
      <c r="AK68" s="1051">
        <v>0</v>
      </c>
      <c r="AL68" s="1051"/>
      <c r="AM68" s="1051"/>
      <c r="AN68" s="1051"/>
      <c r="AO68" s="1051"/>
      <c r="AP68" s="1051">
        <v>0</v>
      </c>
      <c r="AQ68" s="1051"/>
      <c r="AR68" s="1051"/>
      <c r="AS68" s="1051"/>
      <c r="AT68" s="1051"/>
      <c r="AU68" s="1051">
        <v>0</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15">
      <c r="A69" s="241">
        <v>2</v>
      </c>
      <c r="B69" s="1043" t="s">
        <v>606</v>
      </c>
      <c r="C69" s="1044"/>
      <c r="D69" s="1044"/>
      <c r="E69" s="1044"/>
      <c r="F69" s="1044"/>
      <c r="G69" s="1044"/>
      <c r="H69" s="1044"/>
      <c r="I69" s="1044"/>
      <c r="J69" s="1044"/>
      <c r="K69" s="1044"/>
      <c r="L69" s="1044"/>
      <c r="M69" s="1044"/>
      <c r="N69" s="1044"/>
      <c r="O69" s="1044"/>
      <c r="P69" s="1045"/>
      <c r="Q69" s="1046">
        <v>39</v>
      </c>
      <c r="R69" s="1040"/>
      <c r="S69" s="1040"/>
      <c r="T69" s="1040"/>
      <c r="U69" s="1040"/>
      <c r="V69" s="1040">
        <v>36</v>
      </c>
      <c r="W69" s="1040"/>
      <c r="X69" s="1040"/>
      <c r="Y69" s="1040"/>
      <c r="Z69" s="1040"/>
      <c r="AA69" s="1040">
        <v>3</v>
      </c>
      <c r="AB69" s="1040"/>
      <c r="AC69" s="1040"/>
      <c r="AD69" s="1040"/>
      <c r="AE69" s="1040"/>
      <c r="AF69" s="1040">
        <v>3</v>
      </c>
      <c r="AG69" s="1040"/>
      <c r="AH69" s="1040"/>
      <c r="AI69" s="1040"/>
      <c r="AJ69" s="1040"/>
      <c r="AK69" s="1040">
        <v>0</v>
      </c>
      <c r="AL69" s="1040"/>
      <c r="AM69" s="1040"/>
      <c r="AN69" s="1040"/>
      <c r="AO69" s="1040"/>
      <c r="AP69" s="1040">
        <v>0</v>
      </c>
      <c r="AQ69" s="1040"/>
      <c r="AR69" s="1040"/>
      <c r="AS69" s="1040"/>
      <c r="AT69" s="1040"/>
      <c r="AU69" s="1040">
        <v>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15">
      <c r="A70" s="241">
        <v>3</v>
      </c>
      <c r="B70" s="1043" t="s">
        <v>607</v>
      </c>
      <c r="C70" s="1044"/>
      <c r="D70" s="1044"/>
      <c r="E70" s="1044"/>
      <c r="F70" s="1044"/>
      <c r="G70" s="1044"/>
      <c r="H70" s="1044"/>
      <c r="I70" s="1044"/>
      <c r="J70" s="1044"/>
      <c r="K70" s="1044"/>
      <c r="L70" s="1044"/>
      <c r="M70" s="1044"/>
      <c r="N70" s="1044"/>
      <c r="O70" s="1044"/>
      <c r="P70" s="1045"/>
      <c r="Q70" s="1046">
        <v>758991</v>
      </c>
      <c r="R70" s="1040"/>
      <c r="S70" s="1040"/>
      <c r="T70" s="1040"/>
      <c r="U70" s="1040"/>
      <c r="V70" s="1040">
        <v>731019</v>
      </c>
      <c r="W70" s="1040"/>
      <c r="X70" s="1040"/>
      <c r="Y70" s="1040"/>
      <c r="Z70" s="1040"/>
      <c r="AA70" s="1040">
        <v>27972</v>
      </c>
      <c r="AB70" s="1040"/>
      <c r="AC70" s="1040"/>
      <c r="AD70" s="1040"/>
      <c r="AE70" s="1040"/>
      <c r="AF70" s="1040">
        <v>27972</v>
      </c>
      <c r="AG70" s="1040"/>
      <c r="AH70" s="1040"/>
      <c r="AI70" s="1040"/>
      <c r="AJ70" s="1040"/>
      <c r="AK70" s="1040">
        <v>53</v>
      </c>
      <c r="AL70" s="1040"/>
      <c r="AM70" s="1040"/>
      <c r="AN70" s="1040"/>
      <c r="AO70" s="1040"/>
      <c r="AP70" s="1040">
        <v>0</v>
      </c>
      <c r="AQ70" s="1040"/>
      <c r="AR70" s="1040"/>
      <c r="AS70" s="1040"/>
      <c r="AT70" s="1040"/>
      <c r="AU70" s="1040">
        <v>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15">
      <c r="A71" s="241">
        <v>4</v>
      </c>
      <c r="B71" s="1043"/>
      <c r="C71" s="1044"/>
      <c r="D71" s="1044"/>
      <c r="E71" s="1044"/>
      <c r="F71" s="1044"/>
      <c r="G71" s="1044"/>
      <c r="H71" s="1044"/>
      <c r="I71" s="1044"/>
      <c r="J71" s="1044"/>
      <c r="K71" s="1044"/>
      <c r="L71" s="1044"/>
      <c r="M71" s="1044"/>
      <c r="N71" s="1044"/>
      <c r="O71" s="1044"/>
      <c r="P71" s="1045"/>
      <c r="Q71" s="1046"/>
      <c r="R71" s="1040"/>
      <c r="S71" s="1040"/>
      <c r="T71" s="1040"/>
      <c r="U71" s="1040"/>
      <c r="V71" s="1040"/>
      <c r="W71" s="1040"/>
      <c r="X71" s="1040"/>
      <c r="Y71" s="1040"/>
      <c r="Z71" s="1040"/>
      <c r="AA71" s="1040"/>
      <c r="AB71" s="1040"/>
      <c r="AC71" s="1040"/>
      <c r="AD71" s="1040"/>
      <c r="AE71" s="1040"/>
      <c r="AF71" s="1040"/>
      <c r="AG71" s="1040"/>
      <c r="AH71" s="1040"/>
      <c r="AI71" s="1040"/>
      <c r="AJ71" s="1040"/>
      <c r="AK71" s="1040"/>
      <c r="AL71" s="1040"/>
      <c r="AM71" s="1040"/>
      <c r="AN71" s="1040"/>
      <c r="AO71" s="1040"/>
      <c r="AP71" s="1040"/>
      <c r="AQ71" s="1040"/>
      <c r="AR71" s="1040"/>
      <c r="AS71" s="1040"/>
      <c r="AT71" s="1040"/>
      <c r="AU71" s="1040"/>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15">
      <c r="A72" s="241">
        <v>5</v>
      </c>
      <c r="B72" s="1043"/>
      <c r="C72" s="1044"/>
      <c r="D72" s="1044"/>
      <c r="E72" s="1044"/>
      <c r="F72" s="1044"/>
      <c r="G72" s="1044"/>
      <c r="H72" s="1044"/>
      <c r="I72" s="1044"/>
      <c r="J72" s="1044"/>
      <c r="K72" s="1044"/>
      <c r="L72" s="1044"/>
      <c r="M72" s="1044"/>
      <c r="N72" s="1044"/>
      <c r="O72" s="1044"/>
      <c r="P72" s="1045"/>
      <c r="Q72" s="1046"/>
      <c r="R72" s="1040"/>
      <c r="S72" s="1040"/>
      <c r="T72" s="1040"/>
      <c r="U72" s="1040"/>
      <c r="V72" s="1040"/>
      <c r="W72" s="1040"/>
      <c r="X72" s="1040"/>
      <c r="Y72" s="1040"/>
      <c r="Z72" s="1040"/>
      <c r="AA72" s="1040"/>
      <c r="AB72" s="1040"/>
      <c r="AC72" s="1040"/>
      <c r="AD72" s="1040"/>
      <c r="AE72" s="1040"/>
      <c r="AF72" s="1040"/>
      <c r="AG72" s="1040"/>
      <c r="AH72" s="1040"/>
      <c r="AI72" s="1040"/>
      <c r="AJ72" s="1040"/>
      <c r="AK72" s="1040"/>
      <c r="AL72" s="1040"/>
      <c r="AM72" s="1040"/>
      <c r="AN72" s="1040"/>
      <c r="AO72" s="1040"/>
      <c r="AP72" s="1040"/>
      <c r="AQ72" s="1040"/>
      <c r="AR72" s="1040"/>
      <c r="AS72" s="1040"/>
      <c r="AT72" s="1040"/>
      <c r="AU72" s="1040"/>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15">
      <c r="A73" s="241">
        <v>6</v>
      </c>
      <c r="B73" s="1043"/>
      <c r="C73" s="1044"/>
      <c r="D73" s="1044"/>
      <c r="E73" s="1044"/>
      <c r="F73" s="1044"/>
      <c r="G73" s="1044"/>
      <c r="H73" s="1044"/>
      <c r="I73" s="1044"/>
      <c r="J73" s="1044"/>
      <c r="K73" s="1044"/>
      <c r="L73" s="1044"/>
      <c r="M73" s="1044"/>
      <c r="N73" s="1044"/>
      <c r="O73" s="1044"/>
      <c r="P73" s="1045"/>
      <c r="Q73" s="1046"/>
      <c r="R73" s="1040"/>
      <c r="S73" s="1040"/>
      <c r="T73" s="1040"/>
      <c r="U73" s="1040"/>
      <c r="V73" s="1040"/>
      <c r="W73" s="1040"/>
      <c r="X73" s="1040"/>
      <c r="Y73" s="1040"/>
      <c r="Z73" s="1040"/>
      <c r="AA73" s="1040"/>
      <c r="AB73" s="1040"/>
      <c r="AC73" s="1040"/>
      <c r="AD73" s="1040"/>
      <c r="AE73" s="1040"/>
      <c r="AF73" s="1040"/>
      <c r="AG73" s="1040"/>
      <c r="AH73" s="1040"/>
      <c r="AI73" s="1040"/>
      <c r="AJ73" s="1040"/>
      <c r="AK73" s="1040"/>
      <c r="AL73" s="1040"/>
      <c r="AM73" s="1040"/>
      <c r="AN73" s="1040"/>
      <c r="AO73" s="1040"/>
      <c r="AP73" s="1040"/>
      <c r="AQ73" s="1040"/>
      <c r="AR73" s="1040"/>
      <c r="AS73" s="1040"/>
      <c r="AT73" s="1040"/>
      <c r="AU73" s="1040"/>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15">
      <c r="A74" s="241">
        <v>7</v>
      </c>
      <c r="B74" s="1043"/>
      <c r="C74" s="1044"/>
      <c r="D74" s="1044"/>
      <c r="E74" s="1044"/>
      <c r="F74" s="1044"/>
      <c r="G74" s="1044"/>
      <c r="H74" s="1044"/>
      <c r="I74" s="1044"/>
      <c r="J74" s="1044"/>
      <c r="K74" s="1044"/>
      <c r="L74" s="1044"/>
      <c r="M74" s="1044"/>
      <c r="N74" s="1044"/>
      <c r="O74" s="1044"/>
      <c r="P74" s="1045"/>
      <c r="Q74" s="1046"/>
      <c r="R74" s="1040"/>
      <c r="S74" s="1040"/>
      <c r="T74" s="1040"/>
      <c r="U74" s="1040"/>
      <c r="V74" s="1040"/>
      <c r="W74" s="1040"/>
      <c r="X74" s="1040"/>
      <c r="Y74" s="1040"/>
      <c r="Z74" s="1040"/>
      <c r="AA74" s="1040"/>
      <c r="AB74" s="1040"/>
      <c r="AC74" s="1040"/>
      <c r="AD74" s="1040"/>
      <c r="AE74" s="1040"/>
      <c r="AF74" s="1040"/>
      <c r="AG74" s="1040"/>
      <c r="AH74" s="1040"/>
      <c r="AI74" s="1040"/>
      <c r="AJ74" s="1040"/>
      <c r="AK74" s="1040"/>
      <c r="AL74" s="1040"/>
      <c r="AM74" s="1040"/>
      <c r="AN74" s="1040"/>
      <c r="AO74" s="1040"/>
      <c r="AP74" s="1040"/>
      <c r="AQ74" s="1040"/>
      <c r="AR74" s="1040"/>
      <c r="AS74" s="1040"/>
      <c r="AT74" s="1040"/>
      <c r="AU74" s="1040"/>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15">
      <c r="A75" s="241">
        <v>8</v>
      </c>
      <c r="B75" s="1043"/>
      <c r="C75" s="1044"/>
      <c r="D75" s="1044"/>
      <c r="E75" s="1044"/>
      <c r="F75" s="1044"/>
      <c r="G75" s="1044"/>
      <c r="H75" s="1044"/>
      <c r="I75" s="1044"/>
      <c r="J75" s="1044"/>
      <c r="K75" s="1044"/>
      <c r="L75" s="1044"/>
      <c r="M75" s="1044"/>
      <c r="N75" s="1044"/>
      <c r="O75" s="1044"/>
      <c r="P75" s="1045"/>
      <c r="Q75" s="1047"/>
      <c r="R75" s="1048"/>
      <c r="S75" s="1048"/>
      <c r="T75" s="1048"/>
      <c r="U75" s="1049"/>
      <c r="V75" s="1050"/>
      <c r="W75" s="1048"/>
      <c r="X75" s="1048"/>
      <c r="Y75" s="1048"/>
      <c r="Z75" s="1049"/>
      <c r="AA75" s="1050"/>
      <c r="AB75" s="1048"/>
      <c r="AC75" s="1048"/>
      <c r="AD75" s="1048"/>
      <c r="AE75" s="1049"/>
      <c r="AF75" s="1050"/>
      <c r="AG75" s="1048"/>
      <c r="AH75" s="1048"/>
      <c r="AI75" s="1048"/>
      <c r="AJ75" s="1049"/>
      <c r="AK75" s="1050"/>
      <c r="AL75" s="1048"/>
      <c r="AM75" s="1048"/>
      <c r="AN75" s="1048"/>
      <c r="AO75" s="1049"/>
      <c r="AP75" s="1050"/>
      <c r="AQ75" s="1048"/>
      <c r="AR75" s="1048"/>
      <c r="AS75" s="1048"/>
      <c r="AT75" s="1049"/>
      <c r="AU75" s="1050"/>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15">
      <c r="A76" s="241">
        <v>9</v>
      </c>
      <c r="B76" s="1043"/>
      <c r="C76" s="1044"/>
      <c r="D76" s="1044"/>
      <c r="E76" s="1044"/>
      <c r="F76" s="1044"/>
      <c r="G76" s="1044"/>
      <c r="H76" s="1044"/>
      <c r="I76" s="1044"/>
      <c r="J76" s="1044"/>
      <c r="K76" s="1044"/>
      <c r="L76" s="1044"/>
      <c r="M76" s="1044"/>
      <c r="N76" s="1044"/>
      <c r="O76" s="1044"/>
      <c r="P76" s="1045"/>
      <c r="Q76" s="1047"/>
      <c r="R76" s="1048"/>
      <c r="S76" s="1048"/>
      <c r="T76" s="1048"/>
      <c r="U76" s="1049"/>
      <c r="V76" s="1050"/>
      <c r="W76" s="1048"/>
      <c r="X76" s="1048"/>
      <c r="Y76" s="1048"/>
      <c r="Z76" s="1049"/>
      <c r="AA76" s="1050"/>
      <c r="AB76" s="1048"/>
      <c r="AC76" s="1048"/>
      <c r="AD76" s="1048"/>
      <c r="AE76" s="1049"/>
      <c r="AF76" s="1050"/>
      <c r="AG76" s="1048"/>
      <c r="AH76" s="1048"/>
      <c r="AI76" s="1048"/>
      <c r="AJ76" s="1049"/>
      <c r="AK76" s="1050"/>
      <c r="AL76" s="1048"/>
      <c r="AM76" s="1048"/>
      <c r="AN76" s="1048"/>
      <c r="AO76" s="1049"/>
      <c r="AP76" s="1050"/>
      <c r="AQ76" s="1048"/>
      <c r="AR76" s="1048"/>
      <c r="AS76" s="1048"/>
      <c r="AT76" s="1049"/>
      <c r="AU76" s="1050"/>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15">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15">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15">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15">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15">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15">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15">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15">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15">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15">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15">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
      <c r="A88" s="244" t="s">
        <v>390</v>
      </c>
      <c r="B88" s="1013" t="s">
        <v>443</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27984</v>
      </c>
      <c r="AG88" s="1028"/>
      <c r="AH88" s="1028"/>
      <c r="AI88" s="1028"/>
      <c r="AJ88" s="1028"/>
      <c r="AK88" s="1032"/>
      <c r="AL88" s="1032"/>
      <c r="AM88" s="1032"/>
      <c r="AN88" s="1032"/>
      <c r="AO88" s="1032"/>
      <c r="AP88" s="1028">
        <v>0</v>
      </c>
      <c r="AQ88" s="1028"/>
      <c r="AR88" s="1028"/>
      <c r="AS88" s="1028"/>
      <c r="AT88" s="1028"/>
      <c r="AU88" s="1028">
        <v>0</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15">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15">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15">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15">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15">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15">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15">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15">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15">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15">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15">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15">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15">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390</v>
      </c>
      <c r="BR102" s="1013" t="s">
        <v>444</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61124</v>
      </c>
      <c r="CS102" s="1020"/>
      <c r="CT102" s="1020"/>
      <c r="CU102" s="1020"/>
      <c r="CV102" s="1021"/>
      <c r="CW102" s="1019">
        <v>3349</v>
      </c>
      <c r="CX102" s="1020"/>
      <c r="CY102" s="1020"/>
      <c r="CZ102" s="1020"/>
      <c r="DA102" s="1021"/>
      <c r="DB102" s="1019">
        <v>21973</v>
      </c>
      <c r="DC102" s="1020"/>
      <c r="DD102" s="1020"/>
      <c r="DE102" s="1020"/>
      <c r="DF102" s="1021"/>
      <c r="DG102" s="1019">
        <v>98041</v>
      </c>
      <c r="DH102" s="1020"/>
      <c r="DI102" s="1020"/>
      <c r="DJ102" s="1020"/>
      <c r="DK102" s="1021"/>
      <c r="DL102" s="1019">
        <v>0</v>
      </c>
      <c r="DM102" s="1020"/>
      <c r="DN102" s="1020"/>
      <c r="DO102" s="1020"/>
      <c r="DP102" s="1021"/>
      <c r="DQ102" s="1019">
        <v>1243</v>
      </c>
      <c r="DR102" s="1020"/>
      <c r="DS102" s="1020"/>
      <c r="DT102" s="1020"/>
      <c r="DU102" s="1021"/>
      <c r="DV102" s="1002"/>
      <c r="DW102" s="1003"/>
      <c r="DX102" s="1003"/>
      <c r="DY102" s="1003"/>
      <c r="DZ102" s="1004"/>
      <c r="EA102" s="226"/>
    </row>
    <row r="103" spans="1:131" s="227" customFormat="1" ht="26.25" customHeight="1" x14ac:dyDescent="0.15">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445</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15">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446</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15">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15">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
      <c r="A107" s="255" t="s">
        <v>447</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448</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15">
      <c r="A108" s="1007" t="s">
        <v>449</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450</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15">
      <c r="A109" s="962" t="s">
        <v>451</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452</v>
      </c>
      <c r="AB109" s="963"/>
      <c r="AC109" s="963"/>
      <c r="AD109" s="963"/>
      <c r="AE109" s="964"/>
      <c r="AF109" s="965" t="s">
        <v>300</v>
      </c>
      <c r="AG109" s="963"/>
      <c r="AH109" s="963"/>
      <c r="AI109" s="963"/>
      <c r="AJ109" s="964"/>
      <c r="AK109" s="965" t="s">
        <v>299</v>
      </c>
      <c r="AL109" s="963"/>
      <c r="AM109" s="963"/>
      <c r="AN109" s="963"/>
      <c r="AO109" s="964"/>
      <c r="AP109" s="965" t="s">
        <v>453</v>
      </c>
      <c r="AQ109" s="963"/>
      <c r="AR109" s="963"/>
      <c r="AS109" s="963"/>
      <c r="AT109" s="994"/>
      <c r="AU109" s="962" t="s">
        <v>451</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452</v>
      </c>
      <c r="BR109" s="963"/>
      <c r="BS109" s="963"/>
      <c r="BT109" s="963"/>
      <c r="BU109" s="964"/>
      <c r="BV109" s="965" t="s">
        <v>300</v>
      </c>
      <c r="BW109" s="963"/>
      <c r="BX109" s="963"/>
      <c r="BY109" s="963"/>
      <c r="BZ109" s="964"/>
      <c r="CA109" s="965" t="s">
        <v>299</v>
      </c>
      <c r="CB109" s="963"/>
      <c r="CC109" s="963"/>
      <c r="CD109" s="963"/>
      <c r="CE109" s="964"/>
      <c r="CF109" s="1001" t="s">
        <v>453</v>
      </c>
      <c r="CG109" s="1001"/>
      <c r="CH109" s="1001"/>
      <c r="CI109" s="1001"/>
      <c r="CJ109" s="1001"/>
      <c r="CK109" s="965" t="s">
        <v>454</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452</v>
      </c>
      <c r="DH109" s="963"/>
      <c r="DI109" s="963"/>
      <c r="DJ109" s="963"/>
      <c r="DK109" s="964"/>
      <c r="DL109" s="965" t="s">
        <v>300</v>
      </c>
      <c r="DM109" s="963"/>
      <c r="DN109" s="963"/>
      <c r="DO109" s="963"/>
      <c r="DP109" s="964"/>
      <c r="DQ109" s="965" t="s">
        <v>299</v>
      </c>
      <c r="DR109" s="963"/>
      <c r="DS109" s="963"/>
      <c r="DT109" s="963"/>
      <c r="DU109" s="964"/>
      <c r="DV109" s="965" t="s">
        <v>453</v>
      </c>
      <c r="DW109" s="963"/>
      <c r="DX109" s="963"/>
      <c r="DY109" s="963"/>
      <c r="DZ109" s="994"/>
    </row>
    <row r="110" spans="1:131" s="226" customFormat="1" ht="26.25" customHeight="1" x14ac:dyDescent="0.15">
      <c r="A110" s="865" t="s">
        <v>455</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37425807</v>
      </c>
      <c r="AB110" s="956"/>
      <c r="AC110" s="956"/>
      <c r="AD110" s="956"/>
      <c r="AE110" s="957"/>
      <c r="AF110" s="958">
        <v>37702704</v>
      </c>
      <c r="AG110" s="956"/>
      <c r="AH110" s="956"/>
      <c r="AI110" s="956"/>
      <c r="AJ110" s="957"/>
      <c r="AK110" s="958">
        <v>33940702</v>
      </c>
      <c r="AL110" s="956"/>
      <c r="AM110" s="956"/>
      <c r="AN110" s="956"/>
      <c r="AO110" s="957"/>
      <c r="AP110" s="959">
        <v>14.2</v>
      </c>
      <c r="AQ110" s="960"/>
      <c r="AR110" s="960"/>
      <c r="AS110" s="960"/>
      <c r="AT110" s="961"/>
      <c r="AU110" s="995" t="s">
        <v>67</v>
      </c>
      <c r="AV110" s="996"/>
      <c r="AW110" s="996"/>
      <c r="AX110" s="996"/>
      <c r="AY110" s="996"/>
      <c r="AZ110" s="921" t="s">
        <v>456</v>
      </c>
      <c r="BA110" s="866"/>
      <c r="BB110" s="866"/>
      <c r="BC110" s="866"/>
      <c r="BD110" s="866"/>
      <c r="BE110" s="866"/>
      <c r="BF110" s="866"/>
      <c r="BG110" s="866"/>
      <c r="BH110" s="866"/>
      <c r="BI110" s="866"/>
      <c r="BJ110" s="866"/>
      <c r="BK110" s="866"/>
      <c r="BL110" s="866"/>
      <c r="BM110" s="866"/>
      <c r="BN110" s="866"/>
      <c r="BO110" s="866"/>
      <c r="BP110" s="867"/>
      <c r="BQ110" s="922">
        <v>1059067469</v>
      </c>
      <c r="BR110" s="903"/>
      <c r="BS110" s="903"/>
      <c r="BT110" s="903"/>
      <c r="BU110" s="903"/>
      <c r="BV110" s="903">
        <v>1096357228</v>
      </c>
      <c r="BW110" s="903"/>
      <c r="BX110" s="903"/>
      <c r="BY110" s="903"/>
      <c r="BZ110" s="903"/>
      <c r="CA110" s="903">
        <v>1113235483</v>
      </c>
      <c r="CB110" s="903"/>
      <c r="CC110" s="903"/>
      <c r="CD110" s="903"/>
      <c r="CE110" s="903"/>
      <c r="CF110" s="927">
        <v>464.5</v>
      </c>
      <c r="CG110" s="928"/>
      <c r="CH110" s="928"/>
      <c r="CI110" s="928"/>
      <c r="CJ110" s="928"/>
      <c r="CK110" s="991" t="s">
        <v>457</v>
      </c>
      <c r="CL110" s="877"/>
      <c r="CM110" s="952" t="s">
        <v>458</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v>12193594</v>
      </c>
      <c r="DH110" s="903"/>
      <c r="DI110" s="903"/>
      <c r="DJ110" s="903"/>
      <c r="DK110" s="903"/>
      <c r="DL110" s="903">
        <v>1996086</v>
      </c>
      <c r="DM110" s="903"/>
      <c r="DN110" s="903"/>
      <c r="DO110" s="903"/>
      <c r="DP110" s="903"/>
      <c r="DQ110" s="903">
        <v>1785205</v>
      </c>
      <c r="DR110" s="903"/>
      <c r="DS110" s="903"/>
      <c r="DT110" s="903"/>
      <c r="DU110" s="903"/>
      <c r="DV110" s="904">
        <v>0.7</v>
      </c>
      <c r="DW110" s="904"/>
      <c r="DX110" s="904"/>
      <c r="DY110" s="904"/>
      <c r="DZ110" s="905"/>
    </row>
    <row r="111" spans="1:131" s="226" customFormat="1" ht="26.25" customHeight="1" x14ac:dyDescent="0.15">
      <c r="A111" s="832" t="s">
        <v>459</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v>8507248</v>
      </c>
      <c r="AB111" s="984"/>
      <c r="AC111" s="984"/>
      <c r="AD111" s="984"/>
      <c r="AE111" s="985"/>
      <c r="AF111" s="986">
        <v>7015996</v>
      </c>
      <c r="AG111" s="984"/>
      <c r="AH111" s="984"/>
      <c r="AI111" s="984"/>
      <c r="AJ111" s="985"/>
      <c r="AK111" s="986">
        <v>4111394</v>
      </c>
      <c r="AL111" s="984"/>
      <c r="AM111" s="984"/>
      <c r="AN111" s="984"/>
      <c r="AO111" s="985"/>
      <c r="AP111" s="987">
        <v>1.7</v>
      </c>
      <c r="AQ111" s="988"/>
      <c r="AR111" s="988"/>
      <c r="AS111" s="988"/>
      <c r="AT111" s="989"/>
      <c r="AU111" s="997"/>
      <c r="AV111" s="998"/>
      <c r="AW111" s="998"/>
      <c r="AX111" s="998"/>
      <c r="AY111" s="998"/>
      <c r="AZ111" s="873" t="s">
        <v>460</v>
      </c>
      <c r="BA111" s="808"/>
      <c r="BB111" s="808"/>
      <c r="BC111" s="808"/>
      <c r="BD111" s="808"/>
      <c r="BE111" s="808"/>
      <c r="BF111" s="808"/>
      <c r="BG111" s="808"/>
      <c r="BH111" s="808"/>
      <c r="BI111" s="808"/>
      <c r="BJ111" s="808"/>
      <c r="BK111" s="808"/>
      <c r="BL111" s="808"/>
      <c r="BM111" s="808"/>
      <c r="BN111" s="808"/>
      <c r="BO111" s="808"/>
      <c r="BP111" s="809"/>
      <c r="BQ111" s="874">
        <v>12193594</v>
      </c>
      <c r="BR111" s="875"/>
      <c r="BS111" s="875"/>
      <c r="BT111" s="875"/>
      <c r="BU111" s="875"/>
      <c r="BV111" s="875">
        <v>1996086</v>
      </c>
      <c r="BW111" s="875"/>
      <c r="BX111" s="875"/>
      <c r="BY111" s="875"/>
      <c r="BZ111" s="875"/>
      <c r="CA111" s="875">
        <v>1785205</v>
      </c>
      <c r="CB111" s="875"/>
      <c r="CC111" s="875"/>
      <c r="CD111" s="875"/>
      <c r="CE111" s="875"/>
      <c r="CF111" s="936">
        <v>0.7</v>
      </c>
      <c r="CG111" s="937"/>
      <c r="CH111" s="937"/>
      <c r="CI111" s="937"/>
      <c r="CJ111" s="937"/>
      <c r="CK111" s="992"/>
      <c r="CL111" s="879"/>
      <c r="CM111" s="882" t="s">
        <v>461</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428</v>
      </c>
      <c r="DH111" s="875"/>
      <c r="DI111" s="875"/>
      <c r="DJ111" s="875"/>
      <c r="DK111" s="875"/>
      <c r="DL111" s="875" t="s">
        <v>428</v>
      </c>
      <c r="DM111" s="875"/>
      <c r="DN111" s="875"/>
      <c r="DO111" s="875"/>
      <c r="DP111" s="875"/>
      <c r="DQ111" s="875" t="s">
        <v>462</v>
      </c>
      <c r="DR111" s="875"/>
      <c r="DS111" s="875"/>
      <c r="DT111" s="875"/>
      <c r="DU111" s="875"/>
      <c r="DV111" s="852" t="s">
        <v>463</v>
      </c>
      <c r="DW111" s="852"/>
      <c r="DX111" s="852"/>
      <c r="DY111" s="852"/>
      <c r="DZ111" s="853"/>
    </row>
    <row r="112" spans="1:131" s="226" customFormat="1" ht="26.25" customHeight="1" x14ac:dyDescent="0.15">
      <c r="A112" s="977" t="s">
        <v>464</v>
      </c>
      <c r="B112" s="978"/>
      <c r="C112" s="808" t="s">
        <v>465</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v>33484475</v>
      </c>
      <c r="AB112" s="838"/>
      <c r="AC112" s="838"/>
      <c r="AD112" s="838"/>
      <c r="AE112" s="839"/>
      <c r="AF112" s="840">
        <v>34659838</v>
      </c>
      <c r="AG112" s="838"/>
      <c r="AH112" s="838"/>
      <c r="AI112" s="838"/>
      <c r="AJ112" s="839"/>
      <c r="AK112" s="840">
        <v>34927235</v>
      </c>
      <c r="AL112" s="838"/>
      <c r="AM112" s="838"/>
      <c r="AN112" s="838"/>
      <c r="AO112" s="839"/>
      <c r="AP112" s="885">
        <v>14.6</v>
      </c>
      <c r="AQ112" s="886"/>
      <c r="AR112" s="886"/>
      <c r="AS112" s="886"/>
      <c r="AT112" s="887"/>
      <c r="AU112" s="997"/>
      <c r="AV112" s="998"/>
      <c r="AW112" s="998"/>
      <c r="AX112" s="998"/>
      <c r="AY112" s="998"/>
      <c r="AZ112" s="873" t="s">
        <v>466</v>
      </c>
      <c r="BA112" s="808"/>
      <c r="BB112" s="808"/>
      <c r="BC112" s="808"/>
      <c r="BD112" s="808"/>
      <c r="BE112" s="808"/>
      <c r="BF112" s="808"/>
      <c r="BG112" s="808"/>
      <c r="BH112" s="808"/>
      <c r="BI112" s="808"/>
      <c r="BJ112" s="808"/>
      <c r="BK112" s="808"/>
      <c r="BL112" s="808"/>
      <c r="BM112" s="808"/>
      <c r="BN112" s="808"/>
      <c r="BO112" s="808"/>
      <c r="BP112" s="809"/>
      <c r="BQ112" s="874">
        <v>80574147</v>
      </c>
      <c r="BR112" s="875"/>
      <c r="BS112" s="875"/>
      <c r="BT112" s="875"/>
      <c r="BU112" s="875"/>
      <c r="BV112" s="875">
        <v>77471111</v>
      </c>
      <c r="BW112" s="875"/>
      <c r="BX112" s="875"/>
      <c r="BY112" s="875"/>
      <c r="BZ112" s="875"/>
      <c r="CA112" s="875">
        <v>76296931</v>
      </c>
      <c r="CB112" s="875"/>
      <c r="CC112" s="875"/>
      <c r="CD112" s="875"/>
      <c r="CE112" s="875"/>
      <c r="CF112" s="936">
        <v>31.8</v>
      </c>
      <c r="CG112" s="937"/>
      <c r="CH112" s="937"/>
      <c r="CI112" s="937"/>
      <c r="CJ112" s="937"/>
      <c r="CK112" s="992"/>
      <c r="CL112" s="879"/>
      <c r="CM112" s="882" t="s">
        <v>467</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428</v>
      </c>
      <c r="DH112" s="875"/>
      <c r="DI112" s="875"/>
      <c r="DJ112" s="875"/>
      <c r="DK112" s="875"/>
      <c r="DL112" s="875" t="s">
        <v>462</v>
      </c>
      <c r="DM112" s="875"/>
      <c r="DN112" s="875"/>
      <c r="DO112" s="875"/>
      <c r="DP112" s="875"/>
      <c r="DQ112" s="875" t="s">
        <v>428</v>
      </c>
      <c r="DR112" s="875"/>
      <c r="DS112" s="875"/>
      <c r="DT112" s="875"/>
      <c r="DU112" s="875"/>
      <c r="DV112" s="852" t="s">
        <v>388</v>
      </c>
      <c r="DW112" s="852"/>
      <c r="DX112" s="852"/>
      <c r="DY112" s="852"/>
      <c r="DZ112" s="853"/>
    </row>
    <row r="113" spans="1:130" s="226" customFormat="1" ht="26.25" customHeight="1" x14ac:dyDescent="0.15">
      <c r="A113" s="979"/>
      <c r="B113" s="980"/>
      <c r="C113" s="808" t="s">
        <v>468</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7297352</v>
      </c>
      <c r="AB113" s="984"/>
      <c r="AC113" s="984"/>
      <c r="AD113" s="984"/>
      <c r="AE113" s="985"/>
      <c r="AF113" s="986">
        <v>7230727</v>
      </c>
      <c r="AG113" s="984"/>
      <c r="AH113" s="984"/>
      <c r="AI113" s="984"/>
      <c r="AJ113" s="985"/>
      <c r="AK113" s="986">
        <v>6917418</v>
      </c>
      <c r="AL113" s="984"/>
      <c r="AM113" s="984"/>
      <c r="AN113" s="984"/>
      <c r="AO113" s="985"/>
      <c r="AP113" s="987">
        <v>2.9</v>
      </c>
      <c r="AQ113" s="988"/>
      <c r="AR113" s="988"/>
      <c r="AS113" s="988"/>
      <c r="AT113" s="989"/>
      <c r="AU113" s="997"/>
      <c r="AV113" s="998"/>
      <c r="AW113" s="998"/>
      <c r="AX113" s="998"/>
      <c r="AY113" s="998"/>
      <c r="AZ113" s="873" t="s">
        <v>469</v>
      </c>
      <c r="BA113" s="808"/>
      <c r="BB113" s="808"/>
      <c r="BC113" s="808"/>
      <c r="BD113" s="808"/>
      <c r="BE113" s="808"/>
      <c r="BF113" s="808"/>
      <c r="BG113" s="808"/>
      <c r="BH113" s="808"/>
      <c r="BI113" s="808"/>
      <c r="BJ113" s="808"/>
      <c r="BK113" s="808"/>
      <c r="BL113" s="808"/>
      <c r="BM113" s="808"/>
      <c r="BN113" s="808"/>
      <c r="BO113" s="808"/>
      <c r="BP113" s="809"/>
      <c r="BQ113" s="874" t="s">
        <v>431</v>
      </c>
      <c r="BR113" s="875"/>
      <c r="BS113" s="875"/>
      <c r="BT113" s="875"/>
      <c r="BU113" s="875"/>
      <c r="BV113" s="875" t="s">
        <v>463</v>
      </c>
      <c r="BW113" s="875"/>
      <c r="BX113" s="875"/>
      <c r="BY113" s="875"/>
      <c r="BZ113" s="875"/>
      <c r="CA113" s="875" t="s">
        <v>388</v>
      </c>
      <c r="CB113" s="875"/>
      <c r="CC113" s="875"/>
      <c r="CD113" s="875"/>
      <c r="CE113" s="875"/>
      <c r="CF113" s="936" t="s">
        <v>428</v>
      </c>
      <c r="CG113" s="937"/>
      <c r="CH113" s="937"/>
      <c r="CI113" s="937"/>
      <c r="CJ113" s="937"/>
      <c r="CK113" s="992"/>
      <c r="CL113" s="879"/>
      <c r="CM113" s="882" t="s">
        <v>470</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428</v>
      </c>
      <c r="DH113" s="838"/>
      <c r="DI113" s="838"/>
      <c r="DJ113" s="838"/>
      <c r="DK113" s="839"/>
      <c r="DL113" s="840" t="s">
        <v>428</v>
      </c>
      <c r="DM113" s="838"/>
      <c r="DN113" s="838"/>
      <c r="DO113" s="838"/>
      <c r="DP113" s="839"/>
      <c r="DQ113" s="840" t="s">
        <v>463</v>
      </c>
      <c r="DR113" s="838"/>
      <c r="DS113" s="838"/>
      <c r="DT113" s="838"/>
      <c r="DU113" s="839"/>
      <c r="DV113" s="885" t="s">
        <v>388</v>
      </c>
      <c r="DW113" s="886"/>
      <c r="DX113" s="886"/>
      <c r="DY113" s="886"/>
      <c r="DZ113" s="887"/>
    </row>
    <row r="114" spans="1:130" s="226" customFormat="1" ht="26.25" customHeight="1" x14ac:dyDescent="0.15">
      <c r="A114" s="979"/>
      <c r="B114" s="980"/>
      <c r="C114" s="808" t="s">
        <v>471</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t="s">
        <v>462</v>
      </c>
      <c r="AB114" s="838"/>
      <c r="AC114" s="838"/>
      <c r="AD114" s="838"/>
      <c r="AE114" s="839"/>
      <c r="AF114" s="840" t="s">
        <v>463</v>
      </c>
      <c r="AG114" s="838"/>
      <c r="AH114" s="838"/>
      <c r="AI114" s="838"/>
      <c r="AJ114" s="839"/>
      <c r="AK114" s="840" t="s">
        <v>428</v>
      </c>
      <c r="AL114" s="838"/>
      <c r="AM114" s="838"/>
      <c r="AN114" s="838"/>
      <c r="AO114" s="839"/>
      <c r="AP114" s="885" t="s">
        <v>462</v>
      </c>
      <c r="AQ114" s="886"/>
      <c r="AR114" s="886"/>
      <c r="AS114" s="886"/>
      <c r="AT114" s="887"/>
      <c r="AU114" s="997"/>
      <c r="AV114" s="998"/>
      <c r="AW114" s="998"/>
      <c r="AX114" s="998"/>
      <c r="AY114" s="998"/>
      <c r="AZ114" s="873" t="s">
        <v>472</v>
      </c>
      <c r="BA114" s="808"/>
      <c r="BB114" s="808"/>
      <c r="BC114" s="808"/>
      <c r="BD114" s="808"/>
      <c r="BE114" s="808"/>
      <c r="BF114" s="808"/>
      <c r="BG114" s="808"/>
      <c r="BH114" s="808"/>
      <c r="BI114" s="808"/>
      <c r="BJ114" s="808"/>
      <c r="BK114" s="808"/>
      <c r="BL114" s="808"/>
      <c r="BM114" s="808"/>
      <c r="BN114" s="808"/>
      <c r="BO114" s="808"/>
      <c r="BP114" s="809"/>
      <c r="BQ114" s="874">
        <v>53822575</v>
      </c>
      <c r="BR114" s="875"/>
      <c r="BS114" s="875"/>
      <c r="BT114" s="875"/>
      <c r="BU114" s="875"/>
      <c r="BV114" s="875">
        <v>54449187</v>
      </c>
      <c r="BW114" s="875"/>
      <c r="BX114" s="875"/>
      <c r="BY114" s="875"/>
      <c r="BZ114" s="875"/>
      <c r="CA114" s="875">
        <v>86703339</v>
      </c>
      <c r="CB114" s="875"/>
      <c r="CC114" s="875"/>
      <c r="CD114" s="875"/>
      <c r="CE114" s="875"/>
      <c r="CF114" s="936">
        <v>36.200000000000003</v>
      </c>
      <c r="CG114" s="937"/>
      <c r="CH114" s="937"/>
      <c r="CI114" s="937"/>
      <c r="CJ114" s="937"/>
      <c r="CK114" s="992"/>
      <c r="CL114" s="879"/>
      <c r="CM114" s="882" t="s">
        <v>473</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462</v>
      </c>
      <c r="DH114" s="838"/>
      <c r="DI114" s="838"/>
      <c r="DJ114" s="838"/>
      <c r="DK114" s="839"/>
      <c r="DL114" s="840" t="s">
        <v>428</v>
      </c>
      <c r="DM114" s="838"/>
      <c r="DN114" s="838"/>
      <c r="DO114" s="838"/>
      <c r="DP114" s="839"/>
      <c r="DQ114" s="840" t="s">
        <v>463</v>
      </c>
      <c r="DR114" s="838"/>
      <c r="DS114" s="838"/>
      <c r="DT114" s="838"/>
      <c r="DU114" s="839"/>
      <c r="DV114" s="885" t="s">
        <v>462</v>
      </c>
      <c r="DW114" s="886"/>
      <c r="DX114" s="886"/>
      <c r="DY114" s="886"/>
      <c r="DZ114" s="887"/>
    </row>
    <row r="115" spans="1:130" s="226" customFormat="1" ht="26.25" customHeight="1" x14ac:dyDescent="0.15">
      <c r="A115" s="979"/>
      <c r="B115" s="980"/>
      <c r="C115" s="808" t="s">
        <v>474</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447501</v>
      </c>
      <c r="AB115" s="984"/>
      <c r="AC115" s="984"/>
      <c r="AD115" s="984"/>
      <c r="AE115" s="985"/>
      <c r="AF115" s="986">
        <v>210749</v>
      </c>
      <c r="AG115" s="984"/>
      <c r="AH115" s="984"/>
      <c r="AI115" s="984"/>
      <c r="AJ115" s="985"/>
      <c r="AK115" s="986">
        <v>210880</v>
      </c>
      <c r="AL115" s="984"/>
      <c r="AM115" s="984"/>
      <c r="AN115" s="984"/>
      <c r="AO115" s="985"/>
      <c r="AP115" s="987">
        <v>0.1</v>
      </c>
      <c r="AQ115" s="988"/>
      <c r="AR115" s="988"/>
      <c r="AS115" s="988"/>
      <c r="AT115" s="989"/>
      <c r="AU115" s="997"/>
      <c r="AV115" s="998"/>
      <c r="AW115" s="998"/>
      <c r="AX115" s="998"/>
      <c r="AY115" s="998"/>
      <c r="AZ115" s="873" t="s">
        <v>475</v>
      </c>
      <c r="BA115" s="808"/>
      <c r="BB115" s="808"/>
      <c r="BC115" s="808"/>
      <c r="BD115" s="808"/>
      <c r="BE115" s="808"/>
      <c r="BF115" s="808"/>
      <c r="BG115" s="808"/>
      <c r="BH115" s="808"/>
      <c r="BI115" s="808"/>
      <c r="BJ115" s="808"/>
      <c r="BK115" s="808"/>
      <c r="BL115" s="808"/>
      <c r="BM115" s="808"/>
      <c r="BN115" s="808"/>
      <c r="BO115" s="808"/>
      <c r="BP115" s="809"/>
      <c r="BQ115" s="874">
        <v>2409614</v>
      </c>
      <c r="BR115" s="875"/>
      <c r="BS115" s="875"/>
      <c r="BT115" s="875"/>
      <c r="BU115" s="875"/>
      <c r="BV115" s="875">
        <v>2752266</v>
      </c>
      <c r="BW115" s="875"/>
      <c r="BX115" s="875"/>
      <c r="BY115" s="875"/>
      <c r="BZ115" s="875"/>
      <c r="CA115" s="875">
        <v>2127786</v>
      </c>
      <c r="CB115" s="875"/>
      <c r="CC115" s="875"/>
      <c r="CD115" s="875"/>
      <c r="CE115" s="875"/>
      <c r="CF115" s="936">
        <v>0.9</v>
      </c>
      <c r="CG115" s="937"/>
      <c r="CH115" s="937"/>
      <c r="CI115" s="937"/>
      <c r="CJ115" s="937"/>
      <c r="CK115" s="992"/>
      <c r="CL115" s="879"/>
      <c r="CM115" s="873" t="s">
        <v>476</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477</v>
      </c>
      <c r="DH115" s="838"/>
      <c r="DI115" s="838"/>
      <c r="DJ115" s="838"/>
      <c r="DK115" s="839"/>
      <c r="DL115" s="840" t="s">
        <v>428</v>
      </c>
      <c r="DM115" s="838"/>
      <c r="DN115" s="838"/>
      <c r="DO115" s="838"/>
      <c r="DP115" s="839"/>
      <c r="DQ115" s="840" t="s">
        <v>428</v>
      </c>
      <c r="DR115" s="838"/>
      <c r="DS115" s="838"/>
      <c r="DT115" s="838"/>
      <c r="DU115" s="839"/>
      <c r="DV115" s="885" t="s">
        <v>428</v>
      </c>
      <c r="DW115" s="886"/>
      <c r="DX115" s="886"/>
      <c r="DY115" s="886"/>
      <c r="DZ115" s="887"/>
    </row>
    <row r="116" spans="1:130" s="226" customFormat="1" ht="26.25" customHeight="1" x14ac:dyDescent="0.15">
      <c r="A116" s="981"/>
      <c r="B116" s="982"/>
      <c r="C116" s="941" t="s">
        <v>478</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4856</v>
      </c>
      <c r="AB116" s="838"/>
      <c r="AC116" s="838"/>
      <c r="AD116" s="838"/>
      <c r="AE116" s="839"/>
      <c r="AF116" s="840">
        <v>6348</v>
      </c>
      <c r="AG116" s="838"/>
      <c r="AH116" s="838"/>
      <c r="AI116" s="838"/>
      <c r="AJ116" s="839"/>
      <c r="AK116" s="840">
        <v>6901</v>
      </c>
      <c r="AL116" s="838"/>
      <c r="AM116" s="838"/>
      <c r="AN116" s="838"/>
      <c r="AO116" s="839"/>
      <c r="AP116" s="885">
        <v>0</v>
      </c>
      <c r="AQ116" s="886"/>
      <c r="AR116" s="886"/>
      <c r="AS116" s="886"/>
      <c r="AT116" s="887"/>
      <c r="AU116" s="997"/>
      <c r="AV116" s="998"/>
      <c r="AW116" s="998"/>
      <c r="AX116" s="998"/>
      <c r="AY116" s="998"/>
      <c r="AZ116" s="924" t="s">
        <v>479</v>
      </c>
      <c r="BA116" s="925"/>
      <c r="BB116" s="925"/>
      <c r="BC116" s="925"/>
      <c r="BD116" s="925"/>
      <c r="BE116" s="925"/>
      <c r="BF116" s="925"/>
      <c r="BG116" s="925"/>
      <c r="BH116" s="925"/>
      <c r="BI116" s="925"/>
      <c r="BJ116" s="925"/>
      <c r="BK116" s="925"/>
      <c r="BL116" s="925"/>
      <c r="BM116" s="925"/>
      <c r="BN116" s="925"/>
      <c r="BO116" s="925"/>
      <c r="BP116" s="926"/>
      <c r="BQ116" s="874" t="s">
        <v>428</v>
      </c>
      <c r="BR116" s="875"/>
      <c r="BS116" s="875"/>
      <c r="BT116" s="875"/>
      <c r="BU116" s="875"/>
      <c r="BV116" s="875" t="s">
        <v>431</v>
      </c>
      <c r="BW116" s="875"/>
      <c r="BX116" s="875"/>
      <c r="BY116" s="875"/>
      <c r="BZ116" s="875"/>
      <c r="CA116" s="875" t="s">
        <v>463</v>
      </c>
      <c r="CB116" s="875"/>
      <c r="CC116" s="875"/>
      <c r="CD116" s="875"/>
      <c r="CE116" s="875"/>
      <c r="CF116" s="936" t="s">
        <v>428</v>
      </c>
      <c r="CG116" s="937"/>
      <c r="CH116" s="937"/>
      <c r="CI116" s="937"/>
      <c r="CJ116" s="937"/>
      <c r="CK116" s="992"/>
      <c r="CL116" s="879"/>
      <c r="CM116" s="882" t="s">
        <v>480</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462</v>
      </c>
      <c r="DH116" s="838"/>
      <c r="DI116" s="838"/>
      <c r="DJ116" s="838"/>
      <c r="DK116" s="839"/>
      <c r="DL116" s="840" t="s">
        <v>428</v>
      </c>
      <c r="DM116" s="838"/>
      <c r="DN116" s="838"/>
      <c r="DO116" s="838"/>
      <c r="DP116" s="839"/>
      <c r="DQ116" s="840" t="s">
        <v>428</v>
      </c>
      <c r="DR116" s="838"/>
      <c r="DS116" s="838"/>
      <c r="DT116" s="838"/>
      <c r="DU116" s="839"/>
      <c r="DV116" s="885" t="s">
        <v>463</v>
      </c>
      <c r="DW116" s="886"/>
      <c r="DX116" s="886"/>
      <c r="DY116" s="886"/>
      <c r="DZ116" s="887"/>
    </row>
    <row r="117" spans="1:130" s="226" customFormat="1" ht="26.25" customHeight="1" x14ac:dyDescent="0.15">
      <c r="A117" s="962" t="s">
        <v>180</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481</v>
      </c>
      <c r="Z117" s="964"/>
      <c r="AA117" s="969">
        <v>87167239</v>
      </c>
      <c r="AB117" s="970"/>
      <c r="AC117" s="970"/>
      <c r="AD117" s="970"/>
      <c r="AE117" s="971"/>
      <c r="AF117" s="972">
        <v>86826362</v>
      </c>
      <c r="AG117" s="970"/>
      <c r="AH117" s="970"/>
      <c r="AI117" s="970"/>
      <c r="AJ117" s="971"/>
      <c r="AK117" s="972">
        <v>80114530</v>
      </c>
      <c r="AL117" s="970"/>
      <c r="AM117" s="970"/>
      <c r="AN117" s="970"/>
      <c r="AO117" s="971"/>
      <c r="AP117" s="973"/>
      <c r="AQ117" s="974"/>
      <c r="AR117" s="974"/>
      <c r="AS117" s="974"/>
      <c r="AT117" s="975"/>
      <c r="AU117" s="997"/>
      <c r="AV117" s="998"/>
      <c r="AW117" s="998"/>
      <c r="AX117" s="998"/>
      <c r="AY117" s="998"/>
      <c r="AZ117" s="924" t="s">
        <v>482</v>
      </c>
      <c r="BA117" s="925"/>
      <c r="BB117" s="925"/>
      <c r="BC117" s="925"/>
      <c r="BD117" s="925"/>
      <c r="BE117" s="925"/>
      <c r="BF117" s="925"/>
      <c r="BG117" s="925"/>
      <c r="BH117" s="925"/>
      <c r="BI117" s="925"/>
      <c r="BJ117" s="925"/>
      <c r="BK117" s="925"/>
      <c r="BL117" s="925"/>
      <c r="BM117" s="925"/>
      <c r="BN117" s="925"/>
      <c r="BO117" s="925"/>
      <c r="BP117" s="926"/>
      <c r="BQ117" s="874" t="s">
        <v>477</v>
      </c>
      <c r="BR117" s="875"/>
      <c r="BS117" s="875"/>
      <c r="BT117" s="875"/>
      <c r="BU117" s="875"/>
      <c r="BV117" s="875" t="s">
        <v>462</v>
      </c>
      <c r="BW117" s="875"/>
      <c r="BX117" s="875"/>
      <c r="BY117" s="875"/>
      <c r="BZ117" s="875"/>
      <c r="CA117" s="875" t="s">
        <v>477</v>
      </c>
      <c r="CB117" s="875"/>
      <c r="CC117" s="875"/>
      <c r="CD117" s="875"/>
      <c r="CE117" s="875"/>
      <c r="CF117" s="936" t="s">
        <v>462</v>
      </c>
      <c r="CG117" s="937"/>
      <c r="CH117" s="937"/>
      <c r="CI117" s="937"/>
      <c r="CJ117" s="937"/>
      <c r="CK117" s="992"/>
      <c r="CL117" s="879"/>
      <c r="CM117" s="882" t="s">
        <v>483</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477</v>
      </c>
      <c r="DH117" s="838"/>
      <c r="DI117" s="838"/>
      <c r="DJ117" s="838"/>
      <c r="DK117" s="839"/>
      <c r="DL117" s="840" t="s">
        <v>477</v>
      </c>
      <c r="DM117" s="838"/>
      <c r="DN117" s="838"/>
      <c r="DO117" s="838"/>
      <c r="DP117" s="839"/>
      <c r="DQ117" s="840" t="s">
        <v>477</v>
      </c>
      <c r="DR117" s="838"/>
      <c r="DS117" s="838"/>
      <c r="DT117" s="838"/>
      <c r="DU117" s="839"/>
      <c r="DV117" s="885" t="s">
        <v>428</v>
      </c>
      <c r="DW117" s="886"/>
      <c r="DX117" s="886"/>
      <c r="DY117" s="886"/>
      <c r="DZ117" s="887"/>
    </row>
    <row r="118" spans="1:130" s="226" customFormat="1" ht="26.25" customHeight="1" x14ac:dyDescent="0.15">
      <c r="A118" s="962" t="s">
        <v>454</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452</v>
      </c>
      <c r="AB118" s="963"/>
      <c r="AC118" s="963"/>
      <c r="AD118" s="963"/>
      <c r="AE118" s="964"/>
      <c r="AF118" s="965" t="s">
        <v>300</v>
      </c>
      <c r="AG118" s="963"/>
      <c r="AH118" s="963"/>
      <c r="AI118" s="963"/>
      <c r="AJ118" s="964"/>
      <c r="AK118" s="965" t="s">
        <v>299</v>
      </c>
      <c r="AL118" s="963"/>
      <c r="AM118" s="963"/>
      <c r="AN118" s="963"/>
      <c r="AO118" s="964"/>
      <c r="AP118" s="966" t="s">
        <v>453</v>
      </c>
      <c r="AQ118" s="967"/>
      <c r="AR118" s="967"/>
      <c r="AS118" s="967"/>
      <c r="AT118" s="968"/>
      <c r="AU118" s="997"/>
      <c r="AV118" s="998"/>
      <c r="AW118" s="998"/>
      <c r="AX118" s="998"/>
      <c r="AY118" s="998"/>
      <c r="AZ118" s="940" t="s">
        <v>484</v>
      </c>
      <c r="BA118" s="941"/>
      <c r="BB118" s="941"/>
      <c r="BC118" s="941"/>
      <c r="BD118" s="941"/>
      <c r="BE118" s="941"/>
      <c r="BF118" s="941"/>
      <c r="BG118" s="941"/>
      <c r="BH118" s="941"/>
      <c r="BI118" s="941"/>
      <c r="BJ118" s="941"/>
      <c r="BK118" s="941"/>
      <c r="BL118" s="941"/>
      <c r="BM118" s="941"/>
      <c r="BN118" s="941"/>
      <c r="BO118" s="941"/>
      <c r="BP118" s="942"/>
      <c r="BQ118" s="943" t="s">
        <v>477</v>
      </c>
      <c r="BR118" s="906"/>
      <c r="BS118" s="906"/>
      <c r="BT118" s="906"/>
      <c r="BU118" s="906"/>
      <c r="BV118" s="906" t="s">
        <v>462</v>
      </c>
      <c r="BW118" s="906"/>
      <c r="BX118" s="906"/>
      <c r="BY118" s="906"/>
      <c r="BZ118" s="906"/>
      <c r="CA118" s="906" t="s">
        <v>462</v>
      </c>
      <c r="CB118" s="906"/>
      <c r="CC118" s="906"/>
      <c r="CD118" s="906"/>
      <c r="CE118" s="906"/>
      <c r="CF118" s="936" t="s">
        <v>462</v>
      </c>
      <c r="CG118" s="937"/>
      <c r="CH118" s="937"/>
      <c r="CI118" s="937"/>
      <c r="CJ118" s="937"/>
      <c r="CK118" s="992"/>
      <c r="CL118" s="879"/>
      <c r="CM118" s="882" t="s">
        <v>485</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462</v>
      </c>
      <c r="DH118" s="838"/>
      <c r="DI118" s="838"/>
      <c r="DJ118" s="838"/>
      <c r="DK118" s="839"/>
      <c r="DL118" s="840" t="s">
        <v>462</v>
      </c>
      <c r="DM118" s="838"/>
      <c r="DN118" s="838"/>
      <c r="DO118" s="838"/>
      <c r="DP118" s="839"/>
      <c r="DQ118" s="840" t="s">
        <v>462</v>
      </c>
      <c r="DR118" s="838"/>
      <c r="DS118" s="838"/>
      <c r="DT118" s="838"/>
      <c r="DU118" s="839"/>
      <c r="DV118" s="885" t="s">
        <v>462</v>
      </c>
      <c r="DW118" s="886"/>
      <c r="DX118" s="886"/>
      <c r="DY118" s="886"/>
      <c r="DZ118" s="887"/>
    </row>
    <row r="119" spans="1:130" s="226" customFormat="1" ht="26.25" customHeight="1" x14ac:dyDescent="0.15">
      <c r="A119" s="876" t="s">
        <v>457</v>
      </c>
      <c r="B119" s="877"/>
      <c r="C119" s="952" t="s">
        <v>458</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v>210618</v>
      </c>
      <c r="AB119" s="956"/>
      <c r="AC119" s="956"/>
      <c r="AD119" s="956"/>
      <c r="AE119" s="957"/>
      <c r="AF119" s="958">
        <v>210749</v>
      </c>
      <c r="AG119" s="956"/>
      <c r="AH119" s="956"/>
      <c r="AI119" s="956"/>
      <c r="AJ119" s="957"/>
      <c r="AK119" s="958">
        <v>210880</v>
      </c>
      <c r="AL119" s="956"/>
      <c r="AM119" s="956"/>
      <c r="AN119" s="956"/>
      <c r="AO119" s="957"/>
      <c r="AP119" s="959">
        <v>0.1</v>
      </c>
      <c r="AQ119" s="960"/>
      <c r="AR119" s="960"/>
      <c r="AS119" s="960"/>
      <c r="AT119" s="961"/>
      <c r="AU119" s="999"/>
      <c r="AV119" s="1000"/>
      <c r="AW119" s="1000"/>
      <c r="AX119" s="1000"/>
      <c r="AY119" s="1000"/>
      <c r="AZ119" s="257" t="s">
        <v>180</v>
      </c>
      <c r="BA119" s="257"/>
      <c r="BB119" s="257"/>
      <c r="BC119" s="257"/>
      <c r="BD119" s="257"/>
      <c r="BE119" s="257"/>
      <c r="BF119" s="257"/>
      <c r="BG119" s="257"/>
      <c r="BH119" s="257"/>
      <c r="BI119" s="257"/>
      <c r="BJ119" s="257"/>
      <c r="BK119" s="257"/>
      <c r="BL119" s="257"/>
      <c r="BM119" s="257"/>
      <c r="BN119" s="257"/>
      <c r="BO119" s="938" t="s">
        <v>486</v>
      </c>
      <c r="BP119" s="939"/>
      <c r="BQ119" s="943">
        <v>1208067399</v>
      </c>
      <c r="BR119" s="906"/>
      <c r="BS119" s="906"/>
      <c r="BT119" s="906"/>
      <c r="BU119" s="906"/>
      <c r="BV119" s="906">
        <v>1233025878</v>
      </c>
      <c r="BW119" s="906"/>
      <c r="BX119" s="906"/>
      <c r="BY119" s="906"/>
      <c r="BZ119" s="906"/>
      <c r="CA119" s="906">
        <v>1280148744</v>
      </c>
      <c r="CB119" s="906"/>
      <c r="CC119" s="906"/>
      <c r="CD119" s="906"/>
      <c r="CE119" s="906"/>
      <c r="CF119" s="804"/>
      <c r="CG119" s="805"/>
      <c r="CH119" s="805"/>
      <c r="CI119" s="805"/>
      <c r="CJ119" s="895"/>
      <c r="CK119" s="993"/>
      <c r="CL119" s="881"/>
      <c r="CM119" s="899" t="s">
        <v>487</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428</v>
      </c>
      <c r="DH119" s="821"/>
      <c r="DI119" s="821"/>
      <c r="DJ119" s="821"/>
      <c r="DK119" s="822"/>
      <c r="DL119" s="823" t="s">
        <v>428</v>
      </c>
      <c r="DM119" s="821"/>
      <c r="DN119" s="821"/>
      <c r="DO119" s="821"/>
      <c r="DP119" s="822"/>
      <c r="DQ119" s="823" t="s">
        <v>477</v>
      </c>
      <c r="DR119" s="821"/>
      <c r="DS119" s="821"/>
      <c r="DT119" s="821"/>
      <c r="DU119" s="822"/>
      <c r="DV119" s="909" t="s">
        <v>428</v>
      </c>
      <c r="DW119" s="910"/>
      <c r="DX119" s="910"/>
      <c r="DY119" s="910"/>
      <c r="DZ119" s="911"/>
    </row>
    <row r="120" spans="1:130" s="226" customFormat="1" ht="26.25" customHeight="1" x14ac:dyDescent="0.15">
      <c r="A120" s="878"/>
      <c r="B120" s="879"/>
      <c r="C120" s="882" t="s">
        <v>461</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428</v>
      </c>
      <c r="AB120" s="838"/>
      <c r="AC120" s="838"/>
      <c r="AD120" s="838"/>
      <c r="AE120" s="839"/>
      <c r="AF120" s="840" t="s">
        <v>462</v>
      </c>
      <c r="AG120" s="838"/>
      <c r="AH120" s="838"/>
      <c r="AI120" s="838"/>
      <c r="AJ120" s="839"/>
      <c r="AK120" s="840" t="s">
        <v>428</v>
      </c>
      <c r="AL120" s="838"/>
      <c r="AM120" s="838"/>
      <c r="AN120" s="838"/>
      <c r="AO120" s="839"/>
      <c r="AP120" s="885" t="s">
        <v>462</v>
      </c>
      <c r="AQ120" s="886"/>
      <c r="AR120" s="886"/>
      <c r="AS120" s="886"/>
      <c r="AT120" s="887"/>
      <c r="AU120" s="944" t="s">
        <v>488</v>
      </c>
      <c r="AV120" s="945"/>
      <c r="AW120" s="945"/>
      <c r="AX120" s="945"/>
      <c r="AY120" s="946"/>
      <c r="AZ120" s="921" t="s">
        <v>489</v>
      </c>
      <c r="BA120" s="866"/>
      <c r="BB120" s="866"/>
      <c r="BC120" s="866"/>
      <c r="BD120" s="866"/>
      <c r="BE120" s="866"/>
      <c r="BF120" s="866"/>
      <c r="BG120" s="866"/>
      <c r="BH120" s="866"/>
      <c r="BI120" s="866"/>
      <c r="BJ120" s="866"/>
      <c r="BK120" s="866"/>
      <c r="BL120" s="866"/>
      <c r="BM120" s="866"/>
      <c r="BN120" s="866"/>
      <c r="BO120" s="866"/>
      <c r="BP120" s="867"/>
      <c r="BQ120" s="922">
        <v>132631694</v>
      </c>
      <c r="BR120" s="903"/>
      <c r="BS120" s="903"/>
      <c r="BT120" s="903"/>
      <c r="BU120" s="903"/>
      <c r="BV120" s="903">
        <v>157936813</v>
      </c>
      <c r="BW120" s="903"/>
      <c r="BX120" s="903"/>
      <c r="BY120" s="903"/>
      <c r="BZ120" s="903"/>
      <c r="CA120" s="903">
        <v>160567775</v>
      </c>
      <c r="CB120" s="903"/>
      <c r="CC120" s="903"/>
      <c r="CD120" s="903"/>
      <c r="CE120" s="903"/>
      <c r="CF120" s="927">
        <v>67</v>
      </c>
      <c r="CG120" s="928"/>
      <c r="CH120" s="928"/>
      <c r="CI120" s="928"/>
      <c r="CJ120" s="928"/>
      <c r="CK120" s="929" t="s">
        <v>490</v>
      </c>
      <c r="CL120" s="913"/>
      <c r="CM120" s="913"/>
      <c r="CN120" s="913"/>
      <c r="CO120" s="914"/>
      <c r="CP120" s="933" t="s">
        <v>491</v>
      </c>
      <c r="CQ120" s="934"/>
      <c r="CR120" s="934"/>
      <c r="CS120" s="934"/>
      <c r="CT120" s="934"/>
      <c r="CU120" s="934"/>
      <c r="CV120" s="934"/>
      <c r="CW120" s="934"/>
      <c r="CX120" s="934"/>
      <c r="CY120" s="934"/>
      <c r="CZ120" s="934"/>
      <c r="DA120" s="934"/>
      <c r="DB120" s="934"/>
      <c r="DC120" s="934"/>
      <c r="DD120" s="934"/>
      <c r="DE120" s="934"/>
      <c r="DF120" s="935"/>
      <c r="DG120" s="922">
        <v>63373438</v>
      </c>
      <c r="DH120" s="903"/>
      <c r="DI120" s="903"/>
      <c r="DJ120" s="903"/>
      <c r="DK120" s="903"/>
      <c r="DL120" s="903">
        <v>63238406</v>
      </c>
      <c r="DM120" s="903"/>
      <c r="DN120" s="903"/>
      <c r="DO120" s="903"/>
      <c r="DP120" s="903"/>
      <c r="DQ120" s="903">
        <v>62052763</v>
      </c>
      <c r="DR120" s="903"/>
      <c r="DS120" s="903"/>
      <c r="DT120" s="903"/>
      <c r="DU120" s="903"/>
      <c r="DV120" s="904">
        <v>25.9</v>
      </c>
      <c r="DW120" s="904"/>
      <c r="DX120" s="904"/>
      <c r="DY120" s="904"/>
      <c r="DZ120" s="905"/>
    </row>
    <row r="121" spans="1:130" s="226" customFormat="1" ht="26.25" customHeight="1" x14ac:dyDescent="0.15">
      <c r="A121" s="878"/>
      <c r="B121" s="879"/>
      <c r="C121" s="924" t="s">
        <v>492</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428</v>
      </c>
      <c r="AB121" s="838"/>
      <c r="AC121" s="838"/>
      <c r="AD121" s="838"/>
      <c r="AE121" s="839"/>
      <c r="AF121" s="840" t="s">
        <v>428</v>
      </c>
      <c r="AG121" s="838"/>
      <c r="AH121" s="838"/>
      <c r="AI121" s="838"/>
      <c r="AJ121" s="839"/>
      <c r="AK121" s="840" t="s">
        <v>428</v>
      </c>
      <c r="AL121" s="838"/>
      <c r="AM121" s="838"/>
      <c r="AN121" s="838"/>
      <c r="AO121" s="839"/>
      <c r="AP121" s="885" t="s">
        <v>428</v>
      </c>
      <c r="AQ121" s="886"/>
      <c r="AR121" s="886"/>
      <c r="AS121" s="886"/>
      <c r="AT121" s="887"/>
      <c r="AU121" s="947"/>
      <c r="AV121" s="948"/>
      <c r="AW121" s="948"/>
      <c r="AX121" s="948"/>
      <c r="AY121" s="949"/>
      <c r="AZ121" s="873" t="s">
        <v>493</v>
      </c>
      <c r="BA121" s="808"/>
      <c r="BB121" s="808"/>
      <c r="BC121" s="808"/>
      <c r="BD121" s="808"/>
      <c r="BE121" s="808"/>
      <c r="BF121" s="808"/>
      <c r="BG121" s="808"/>
      <c r="BH121" s="808"/>
      <c r="BI121" s="808"/>
      <c r="BJ121" s="808"/>
      <c r="BK121" s="808"/>
      <c r="BL121" s="808"/>
      <c r="BM121" s="808"/>
      <c r="BN121" s="808"/>
      <c r="BO121" s="808"/>
      <c r="BP121" s="809"/>
      <c r="BQ121" s="874">
        <v>180865564</v>
      </c>
      <c r="BR121" s="875"/>
      <c r="BS121" s="875"/>
      <c r="BT121" s="875"/>
      <c r="BU121" s="875"/>
      <c r="BV121" s="875">
        <v>177239220</v>
      </c>
      <c r="BW121" s="875"/>
      <c r="BX121" s="875"/>
      <c r="BY121" s="875"/>
      <c r="BZ121" s="875"/>
      <c r="CA121" s="875">
        <v>174150369</v>
      </c>
      <c r="CB121" s="875"/>
      <c r="CC121" s="875"/>
      <c r="CD121" s="875"/>
      <c r="CE121" s="875"/>
      <c r="CF121" s="936">
        <v>72.7</v>
      </c>
      <c r="CG121" s="937"/>
      <c r="CH121" s="937"/>
      <c r="CI121" s="937"/>
      <c r="CJ121" s="937"/>
      <c r="CK121" s="930"/>
      <c r="CL121" s="916"/>
      <c r="CM121" s="916"/>
      <c r="CN121" s="916"/>
      <c r="CO121" s="917"/>
      <c r="CP121" s="896" t="s">
        <v>494</v>
      </c>
      <c r="CQ121" s="897"/>
      <c r="CR121" s="897"/>
      <c r="CS121" s="897"/>
      <c r="CT121" s="897"/>
      <c r="CU121" s="897"/>
      <c r="CV121" s="897"/>
      <c r="CW121" s="897"/>
      <c r="CX121" s="897"/>
      <c r="CY121" s="897"/>
      <c r="CZ121" s="897"/>
      <c r="DA121" s="897"/>
      <c r="DB121" s="897"/>
      <c r="DC121" s="897"/>
      <c r="DD121" s="897"/>
      <c r="DE121" s="897"/>
      <c r="DF121" s="898"/>
      <c r="DG121" s="874">
        <v>9715141</v>
      </c>
      <c r="DH121" s="875"/>
      <c r="DI121" s="875"/>
      <c r="DJ121" s="875"/>
      <c r="DK121" s="875"/>
      <c r="DL121" s="875">
        <v>9560910</v>
      </c>
      <c r="DM121" s="875"/>
      <c r="DN121" s="875"/>
      <c r="DO121" s="875"/>
      <c r="DP121" s="875"/>
      <c r="DQ121" s="875">
        <v>9780803</v>
      </c>
      <c r="DR121" s="875"/>
      <c r="DS121" s="875"/>
      <c r="DT121" s="875"/>
      <c r="DU121" s="875"/>
      <c r="DV121" s="852">
        <v>4.0999999999999996</v>
      </c>
      <c r="DW121" s="852"/>
      <c r="DX121" s="852"/>
      <c r="DY121" s="852"/>
      <c r="DZ121" s="853"/>
    </row>
    <row r="122" spans="1:130" s="226" customFormat="1" ht="26.25" customHeight="1" x14ac:dyDescent="0.15">
      <c r="A122" s="878"/>
      <c r="B122" s="879"/>
      <c r="C122" s="882" t="s">
        <v>473</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428</v>
      </c>
      <c r="AB122" s="838"/>
      <c r="AC122" s="838"/>
      <c r="AD122" s="838"/>
      <c r="AE122" s="839"/>
      <c r="AF122" s="840" t="s">
        <v>428</v>
      </c>
      <c r="AG122" s="838"/>
      <c r="AH122" s="838"/>
      <c r="AI122" s="838"/>
      <c r="AJ122" s="839"/>
      <c r="AK122" s="840" t="s">
        <v>428</v>
      </c>
      <c r="AL122" s="838"/>
      <c r="AM122" s="838"/>
      <c r="AN122" s="838"/>
      <c r="AO122" s="839"/>
      <c r="AP122" s="885" t="s">
        <v>428</v>
      </c>
      <c r="AQ122" s="886"/>
      <c r="AR122" s="886"/>
      <c r="AS122" s="886"/>
      <c r="AT122" s="887"/>
      <c r="AU122" s="947"/>
      <c r="AV122" s="948"/>
      <c r="AW122" s="948"/>
      <c r="AX122" s="948"/>
      <c r="AY122" s="949"/>
      <c r="AZ122" s="940" t="s">
        <v>495</v>
      </c>
      <c r="BA122" s="941"/>
      <c r="BB122" s="941"/>
      <c r="BC122" s="941"/>
      <c r="BD122" s="941"/>
      <c r="BE122" s="941"/>
      <c r="BF122" s="941"/>
      <c r="BG122" s="941"/>
      <c r="BH122" s="941"/>
      <c r="BI122" s="941"/>
      <c r="BJ122" s="941"/>
      <c r="BK122" s="941"/>
      <c r="BL122" s="941"/>
      <c r="BM122" s="941"/>
      <c r="BN122" s="941"/>
      <c r="BO122" s="941"/>
      <c r="BP122" s="942"/>
      <c r="BQ122" s="943">
        <v>508757176</v>
      </c>
      <c r="BR122" s="906"/>
      <c r="BS122" s="906"/>
      <c r="BT122" s="906"/>
      <c r="BU122" s="906"/>
      <c r="BV122" s="906">
        <v>513677493</v>
      </c>
      <c r="BW122" s="906"/>
      <c r="BX122" s="906"/>
      <c r="BY122" s="906"/>
      <c r="BZ122" s="906"/>
      <c r="CA122" s="906">
        <v>524488138</v>
      </c>
      <c r="CB122" s="906"/>
      <c r="CC122" s="906"/>
      <c r="CD122" s="906"/>
      <c r="CE122" s="906"/>
      <c r="CF122" s="907">
        <v>218.8</v>
      </c>
      <c r="CG122" s="908"/>
      <c r="CH122" s="908"/>
      <c r="CI122" s="908"/>
      <c r="CJ122" s="908"/>
      <c r="CK122" s="930"/>
      <c r="CL122" s="916"/>
      <c r="CM122" s="916"/>
      <c r="CN122" s="916"/>
      <c r="CO122" s="917"/>
      <c r="CP122" s="896" t="s">
        <v>496</v>
      </c>
      <c r="CQ122" s="897"/>
      <c r="CR122" s="897"/>
      <c r="CS122" s="897"/>
      <c r="CT122" s="897"/>
      <c r="CU122" s="897"/>
      <c r="CV122" s="897"/>
      <c r="CW122" s="897"/>
      <c r="CX122" s="897"/>
      <c r="CY122" s="897"/>
      <c r="CZ122" s="897"/>
      <c r="DA122" s="897"/>
      <c r="DB122" s="897"/>
      <c r="DC122" s="897"/>
      <c r="DD122" s="897"/>
      <c r="DE122" s="897"/>
      <c r="DF122" s="898"/>
      <c r="DG122" s="874">
        <v>6349447</v>
      </c>
      <c r="DH122" s="875"/>
      <c r="DI122" s="875"/>
      <c r="DJ122" s="875"/>
      <c r="DK122" s="875"/>
      <c r="DL122" s="875">
        <v>3541552</v>
      </c>
      <c r="DM122" s="875"/>
      <c r="DN122" s="875"/>
      <c r="DO122" s="875"/>
      <c r="DP122" s="875"/>
      <c r="DQ122" s="875">
        <v>3483201</v>
      </c>
      <c r="DR122" s="875"/>
      <c r="DS122" s="875"/>
      <c r="DT122" s="875"/>
      <c r="DU122" s="875"/>
      <c r="DV122" s="852">
        <v>1.5</v>
      </c>
      <c r="DW122" s="852"/>
      <c r="DX122" s="852"/>
      <c r="DY122" s="852"/>
      <c r="DZ122" s="853"/>
    </row>
    <row r="123" spans="1:130" s="226" customFormat="1" ht="26.25" customHeight="1" x14ac:dyDescent="0.15">
      <c r="A123" s="878"/>
      <c r="B123" s="879"/>
      <c r="C123" s="882" t="s">
        <v>480</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462</v>
      </c>
      <c r="AB123" s="838"/>
      <c r="AC123" s="838"/>
      <c r="AD123" s="838"/>
      <c r="AE123" s="839"/>
      <c r="AF123" s="840" t="s">
        <v>462</v>
      </c>
      <c r="AG123" s="838"/>
      <c r="AH123" s="838"/>
      <c r="AI123" s="838"/>
      <c r="AJ123" s="839"/>
      <c r="AK123" s="840" t="s">
        <v>428</v>
      </c>
      <c r="AL123" s="838"/>
      <c r="AM123" s="838"/>
      <c r="AN123" s="838"/>
      <c r="AO123" s="839"/>
      <c r="AP123" s="885" t="s">
        <v>462</v>
      </c>
      <c r="AQ123" s="886"/>
      <c r="AR123" s="886"/>
      <c r="AS123" s="886"/>
      <c r="AT123" s="887"/>
      <c r="AU123" s="950"/>
      <c r="AV123" s="951"/>
      <c r="AW123" s="951"/>
      <c r="AX123" s="951"/>
      <c r="AY123" s="951"/>
      <c r="AZ123" s="257" t="s">
        <v>180</v>
      </c>
      <c r="BA123" s="257"/>
      <c r="BB123" s="257"/>
      <c r="BC123" s="257"/>
      <c r="BD123" s="257"/>
      <c r="BE123" s="257"/>
      <c r="BF123" s="257"/>
      <c r="BG123" s="257"/>
      <c r="BH123" s="257"/>
      <c r="BI123" s="257"/>
      <c r="BJ123" s="257"/>
      <c r="BK123" s="257"/>
      <c r="BL123" s="257"/>
      <c r="BM123" s="257"/>
      <c r="BN123" s="257"/>
      <c r="BO123" s="938" t="s">
        <v>497</v>
      </c>
      <c r="BP123" s="939"/>
      <c r="BQ123" s="893">
        <v>822254434</v>
      </c>
      <c r="BR123" s="894"/>
      <c r="BS123" s="894"/>
      <c r="BT123" s="894"/>
      <c r="BU123" s="894"/>
      <c r="BV123" s="894">
        <v>848853526</v>
      </c>
      <c r="BW123" s="894"/>
      <c r="BX123" s="894"/>
      <c r="BY123" s="894"/>
      <c r="BZ123" s="894"/>
      <c r="CA123" s="894">
        <v>859206282</v>
      </c>
      <c r="CB123" s="894"/>
      <c r="CC123" s="894"/>
      <c r="CD123" s="894"/>
      <c r="CE123" s="894"/>
      <c r="CF123" s="804"/>
      <c r="CG123" s="805"/>
      <c r="CH123" s="805"/>
      <c r="CI123" s="805"/>
      <c r="CJ123" s="895"/>
      <c r="CK123" s="930"/>
      <c r="CL123" s="916"/>
      <c r="CM123" s="916"/>
      <c r="CN123" s="916"/>
      <c r="CO123" s="917"/>
      <c r="CP123" s="896" t="s">
        <v>498</v>
      </c>
      <c r="CQ123" s="897"/>
      <c r="CR123" s="897"/>
      <c r="CS123" s="897"/>
      <c r="CT123" s="897"/>
      <c r="CU123" s="897"/>
      <c r="CV123" s="897"/>
      <c r="CW123" s="897"/>
      <c r="CX123" s="897"/>
      <c r="CY123" s="897"/>
      <c r="CZ123" s="897"/>
      <c r="DA123" s="897"/>
      <c r="DB123" s="897"/>
      <c r="DC123" s="897"/>
      <c r="DD123" s="897"/>
      <c r="DE123" s="897"/>
      <c r="DF123" s="898"/>
      <c r="DG123" s="837">
        <v>631030</v>
      </c>
      <c r="DH123" s="838"/>
      <c r="DI123" s="838"/>
      <c r="DJ123" s="838"/>
      <c r="DK123" s="839"/>
      <c r="DL123" s="840">
        <v>635474</v>
      </c>
      <c r="DM123" s="838"/>
      <c r="DN123" s="838"/>
      <c r="DO123" s="838"/>
      <c r="DP123" s="839"/>
      <c r="DQ123" s="840">
        <v>609489</v>
      </c>
      <c r="DR123" s="838"/>
      <c r="DS123" s="838"/>
      <c r="DT123" s="838"/>
      <c r="DU123" s="839"/>
      <c r="DV123" s="885">
        <v>0.3</v>
      </c>
      <c r="DW123" s="886"/>
      <c r="DX123" s="886"/>
      <c r="DY123" s="886"/>
      <c r="DZ123" s="887"/>
    </row>
    <row r="124" spans="1:130" s="226" customFormat="1" ht="26.25" customHeight="1" thickBot="1" x14ac:dyDescent="0.2">
      <c r="A124" s="878"/>
      <c r="B124" s="879"/>
      <c r="C124" s="882" t="s">
        <v>483</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499</v>
      </c>
      <c r="AB124" s="838"/>
      <c r="AC124" s="838"/>
      <c r="AD124" s="838"/>
      <c r="AE124" s="839"/>
      <c r="AF124" s="840" t="s">
        <v>382</v>
      </c>
      <c r="AG124" s="838"/>
      <c r="AH124" s="838"/>
      <c r="AI124" s="838"/>
      <c r="AJ124" s="839"/>
      <c r="AK124" s="840" t="s">
        <v>500</v>
      </c>
      <c r="AL124" s="838"/>
      <c r="AM124" s="838"/>
      <c r="AN124" s="838"/>
      <c r="AO124" s="839"/>
      <c r="AP124" s="885" t="s">
        <v>501</v>
      </c>
      <c r="AQ124" s="886"/>
      <c r="AR124" s="886"/>
      <c r="AS124" s="886"/>
      <c r="AT124" s="887"/>
      <c r="AU124" s="888" t="s">
        <v>502</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188.3</v>
      </c>
      <c r="BR124" s="892"/>
      <c r="BS124" s="892"/>
      <c r="BT124" s="892"/>
      <c r="BU124" s="892"/>
      <c r="BV124" s="892">
        <v>187.9</v>
      </c>
      <c r="BW124" s="892"/>
      <c r="BX124" s="892"/>
      <c r="BY124" s="892"/>
      <c r="BZ124" s="892"/>
      <c r="CA124" s="892">
        <v>175.6</v>
      </c>
      <c r="CB124" s="892"/>
      <c r="CC124" s="892"/>
      <c r="CD124" s="892"/>
      <c r="CE124" s="892"/>
      <c r="CF124" s="782"/>
      <c r="CG124" s="783"/>
      <c r="CH124" s="783"/>
      <c r="CI124" s="783"/>
      <c r="CJ124" s="923"/>
      <c r="CK124" s="931"/>
      <c r="CL124" s="931"/>
      <c r="CM124" s="931"/>
      <c r="CN124" s="931"/>
      <c r="CO124" s="932"/>
      <c r="CP124" s="896" t="s">
        <v>503</v>
      </c>
      <c r="CQ124" s="897"/>
      <c r="CR124" s="897"/>
      <c r="CS124" s="897"/>
      <c r="CT124" s="897"/>
      <c r="CU124" s="897"/>
      <c r="CV124" s="897"/>
      <c r="CW124" s="897"/>
      <c r="CX124" s="897"/>
      <c r="CY124" s="897"/>
      <c r="CZ124" s="897"/>
      <c r="DA124" s="897"/>
      <c r="DB124" s="897"/>
      <c r="DC124" s="897"/>
      <c r="DD124" s="897"/>
      <c r="DE124" s="897"/>
      <c r="DF124" s="898"/>
      <c r="DG124" s="820">
        <v>505091</v>
      </c>
      <c r="DH124" s="821"/>
      <c r="DI124" s="821"/>
      <c r="DJ124" s="821"/>
      <c r="DK124" s="822"/>
      <c r="DL124" s="823">
        <v>494769</v>
      </c>
      <c r="DM124" s="821"/>
      <c r="DN124" s="821"/>
      <c r="DO124" s="821"/>
      <c r="DP124" s="822"/>
      <c r="DQ124" s="823">
        <v>370675</v>
      </c>
      <c r="DR124" s="821"/>
      <c r="DS124" s="821"/>
      <c r="DT124" s="821"/>
      <c r="DU124" s="822"/>
      <c r="DV124" s="909">
        <v>0.2</v>
      </c>
      <c r="DW124" s="910"/>
      <c r="DX124" s="910"/>
      <c r="DY124" s="910"/>
      <c r="DZ124" s="911"/>
    </row>
    <row r="125" spans="1:130" s="226" customFormat="1" ht="26.25" customHeight="1" x14ac:dyDescent="0.15">
      <c r="A125" s="878"/>
      <c r="B125" s="879"/>
      <c r="C125" s="882" t="s">
        <v>485</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504</v>
      </c>
      <c r="AB125" s="838"/>
      <c r="AC125" s="838"/>
      <c r="AD125" s="838"/>
      <c r="AE125" s="839"/>
      <c r="AF125" s="840" t="s">
        <v>504</v>
      </c>
      <c r="AG125" s="838"/>
      <c r="AH125" s="838"/>
      <c r="AI125" s="838"/>
      <c r="AJ125" s="839"/>
      <c r="AK125" s="840" t="s">
        <v>504</v>
      </c>
      <c r="AL125" s="838"/>
      <c r="AM125" s="838"/>
      <c r="AN125" s="838"/>
      <c r="AO125" s="839"/>
      <c r="AP125" s="885" t="s">
        <v>385</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505</v>
      </c>
      <c r="CL125" s="913"/>
      <c r="CM125" s="913"/>
      <c r="CN125" s="913"/>
      <c r="CO125" s="914"/>
      <c r="CP125" s="921" t="s">
        <v>506</v>
      </c>
      <c r="CQ125" s="866"/>
      <c r="CR125" s="866"/>
      <c r="CS125" s="866"/>
      <c r="CT125" s="866"/>
      <c r="CU125" s="866"/>
      <c r="CV125" s="866"/>
      <c r="CW125" s="866"/>
      <c r="CX125" s="866"/>
      <c r="CY125" s="866"/>
      <c r="CZ125" s="866"/>
      <c r="DA125" s="866"/>
      <c r="DB125" s="866"/>
      <c r="DC125" s="866"/>
      <c r="DD125" s="866"/>
      <c r="DE125" s="866"/>
      <c r="DF125" s="867"/>
      <c r="DG125" s="922">
        <v>830307</v>
      </c>
      <c r="DH125" s="903"/>
      <c r="DI125" s="903"/>
      <c r="DJ125" s="903"/>
      <c r="DK125" s="903"/>
      <c r="DL125" s="903">
        <v>1441264</v>
      </c>
      <c r="DM125" s="903"/>
      <c r="DN125" s="903"/>
      <c r="DO125" s="903"/>
      <c r="DP125" s="903"/>
      <c r="DQ125" s="903">
        <v>1243101</v>
      </c>
      <c r="DR125" s="903"/>
      <c r="DS125" s="903"/>
      <c r="DT125" s="903"/>
      <c r="DU125" s="903"/>
      <c r="DV125" s="904">
        <v>0.5</v>
      </c>
      <c r="DW125" s="904"/>
      <c r="DX125" s="904"/>
      <c r="DY125" s="904"/>
      <c r="DZ125" s="905"/>
    </row>
    <row r="126" spans="1:130" s="226" customFormat="1" ht="26.25" customHeight="1" thickBot="1" x14ac:dyDescent="0.2">
      <c r="A126" s="878"/>
      <c r="B126" s="879"/>
      <c r="C126" s="882" t="s">
        <v>487</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v>236883</v>
      </c>
      <c r="AB126" s="838"/>
      <c r="AC126" s="838"/>
      <c r="AD126" s="838"/>
      <c r="AE126" s="839"/>
      <c r="AF126" s="840" t="s">
        <v>385</v>
      </c>
      <c r="AG126" s="838"/>
      <c r="AH126" s="838"/>
      <c r="AI126" s="838"/>
      <c r="AJ126" s="839"/>
      <c r="AK126" s="840" t="s">
        <v>507</v>
      </c>
      <c r="AL126" s="838"/>
      <c r="AM126" s="838"/>
      <c r="AN126" s="838"/>
      <c r="AO126" s="839"/>
      <c r="AP126" s="885" t="s">
        <v>508</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509</v>
      </c>
      <c r="CQ126" s="808"/>
      <c r="CR126" s="808"/>
      <c r="CS126" s="808"/>
      <c r="CT126" s="808"/>
      <c r="CU126" s="808"/>
      <c r="CV126" s="808"/>
      <c r="CW126" s="808"/>
      <c r="CX126" s="808"/>
      <c r="CY126" s="808"/>
      <c r="CZ126" s="808"/>
      <c r="DA126" s="808"/>
      <c r="DB126" s="808"/>
      <c r="DC126" s="808"/>
      <c r="DD126" s="808"/>
      <c r="DE126" s="808"/>
      <c r="DF126" s="809"/>
      <c r="DG126" s="874" t="s">
        <v>499</v>
      </c>
      <c r="DH126" s="875"/>
      <c r="DI126" s="875"/>
      <c r="DJ126" s="875"/>
      <c r="DK126" s="875"/>
      <c r="DL126" s="875" t="s">
        <v>507</v>
      </c>
      <c r="DM126" s="875"/>
      <c r="DN126" s="875"/>
      <c r="DO126" s="875"/>
      <c r="DP126" s="875"/>
      <c r="DQ126" s="875" t="s">
        <v>382</v>
      </c>
      <c r="DR126" s="875"/>
      <c r="DS126" s="875"/>
      <c r="DT126" s="875"/>
      <c r="DU126" s="875"/>
      <c r="DV126" s="852" t="s">
        <v>501</v>
      </c>
      <c r="DW126" s="852"/>
      <c r="DX126" s="852"/>
      <c r="DY126" s="852"/>
      <c r="DZ126" s="853"/>
    </row>
    <row r="127" spans="1:130" s="226" customFormat="1" ht="26.25" customHeight="1" x14ac:dyDescent="0.15">
      <c r="A127" s="880"/>
      <c r="B127" s="881"/>
      <c r="C127" s="899" t="s">
        <v>510</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431</v>
      </c>
      <c r="AB127" s="838"/>
      <c r="AC127" s="838"/>
      <c r="AD127" s="838"/>
      <c r="AE127" s="839"/>
      <c r="AF127" s="840" t="s">
        <v>504</v>
      </c>
      <c r="AG127" s="838"/>
      <c r="AH127" s="838"/>
      <c r="AI127" s="838"/>
      <c r="AJ127" s="839"/>
      <c r="AK127" s="840" t="s">
        <v>385</v>
      </c>
      <c r="AL127" s="838"/>
      <c r="AM127" s="838"/>
      <c r="AN127" s="838"/>
      <c r="AO127" s="839"/>
      <c r="AP127" s="885" t="s">
        <v>511</v>
      </c>
      <c r="AQ127" s="886"/>
      <c r="AR127" s="886"/>
      <c r="AS127" s="886"/>
      <c r="AT127" s="887"/>
      <c r="AU127" s="262"/>
      <c r="AV127" s="262"/>
      <c r="AW127" s="262"/>
      <c r="AX127" s="902" t="s">
        <v>512</v>
      </c>
      <c r="AY127" s="870"/>
      <c r="AZ127" s="870"/>
      <c r="BA127" s="870"/>
      <c r="BB127" s="870"/>
      <c r="BC127" s="870"/>
      <c r="BD127" s="870"/>
      <c r="BE127" s="871"/>
      <c r="BF127" s="869" t="s">
        <v>513</v>
      </c>
      <c r="BG127" s="870"/>
      <c r="BH127" s="870"/>
      <c r="BI127" s="870"/>
      <c r="BJ127" s="870"/>
      <c r="BK127" s="870"/>
      <c r="BL127" s="871"/>
      <c r="BM127" s="869" t="s">
        <v>514</v>
      </c>
      <c r="BN127" s="870"/>
      <c r="BO127" s="870"/>
      <c r="BP127" s="870"/>
      <c r="BQ127" s="870"/>
      <c r="BR127" s="870"/>
      <c r="BS127" s="871"/>
      <c r="BT127" s="869" t="s">
        <v>515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516</v>
      </c>
      <c r="CQ127" s="808"/>
      <c r="CR127" s="808"/>
      <c r="CS127" s="808"/>
      <c r="CT127" s="808"/>
      <c r="CU127" s="808"/>
      <c r="CV127" s="808"/>
      <c r="CW127" s="808"/>
      <c r="CX127" s="808"/>
      <c r="CY127" s="808"/>
      <c r="CZ127" s="808"/>
      <c r="DA127" s="808"/>
      <c r="DB127" s="808"/>
      <c r="DC127" s="808"/>
      <c r="DD127" s="808"/>
      <c r="DE127" s="808"/>
      <c r="DF127" s="809"/>
      <c r="DG127" s="874" t="s">
        <v>511</v>
      </c>
      <c r="DH127" s="875"/>
      <c r="DI127" s="875"/>
      <c r="DJ127" s="875"/>
      <c r="DK127" s="875"/>
      <c r="DL127" s="875" t="s">
        <v>517</v>
      </c>
      <c r="DM127" s="875"/>
      <c r="DN127" s="875"/>
      <c r="DO127" s="875"/>
      <c r="DP127" s="875"/>
      <c r="DQ127" s="875" t="s">
        <v>382</v>
      </c>
      <c r="DR127" s="875"/>
      <c r="DS127" s="875"/>
      <c r="DT127" s="875"/>
      <c r="DU127" s="875"/>
      <c r="DV127" s="852" t="s">
        <v>507</v>
      </c>
      <c r="DW127" s="852"/>
      <c r="DX127" s="852"/>
      <c r="DY127" s="852"/>
      <c r="DZ127" s="853"/>
    </row>
    <row r="128" spans="1:130" s="226" customFormat="1" ht="26.25" customHeight="1" thickBot="1" x14ac:dyDescent="0.2">
      <c r="A128" s="854" t="s">
        <v>518</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519</v>
      </c>
      <c r="X128" s="856"/>
      <c r="Y128" s="856"/>
      <c r="Z128" s="857"/>
      <c r="AA128" s="858">
        <v>15313517</v>
      </c>
      <c r="AB128" s="859"/>
      <c r="AC128" s="859"/>
      <c r="AD128" s="859"/>
      <c r="AE128" s="860"/>
      <c r="AF128" s="861">
        <v>16370367</v>
      </c>
      <c r="AG128" s="859"/>
      <c r="AH128" s="859"/>
      <c r="AI128" s="859"/>
      <c r="AJ128" s="860"/>
      <c r="AK128" s="861">
        <v>18258591</v>
      </c>
      <c r="AL128" s="859"/>
      <c r="AM128" s="859"/>
      <c r="AN128" s="859"/>
      <c r="AO128" s="860"/>
      <c r="AP128" s="862"/>
      <c r="AQ128" s="863"/>
      <c r="AR128" s="863"/>
      <c r="AS128" s="863"/>
      <c r="AT128" s="864"/>
      <c r="AU128" s="262"/>
      <c r="AV128" s="262"/>
      <c r="AW128" s="262"/>
      <c r="AX128" s="865" t="s">
        <v>520</v>
      </c>
      <c r="AY128" s="866"/>
      <c r="AZ128" s="866"/>
      <c r="BA128" s="866"/>
      <c r="BB128" s="866"/>
      <c r="BC128" s="866"/>
      <c r="BD128" s="866"/>
      <c r="BE128" s="867"/>
      <c r="BF128" s="844" t="s">
        <v>521</v>
      </c>
      <c r="BG128" s="845"/>
      <c r="BH128" s="845"/>
      <c r="BI128" s="845"/>
      <c r="BJ128" s="845"/>
      <c r="BK128" s="845"/>
      <c r="BL128" s="868"/>
      <c r="BM128" s="844">
        <v>11.25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522</v>
      </c>
      <c r="CQ128" s="786"/>
      <c r="CR128" s="786"/>
      <c r="CS128" s="786"/>
      <c r="CT128" s="786"/>
      <c r="CU128" s="786"/>
      <c r="CV128" s="786"/>
      <c r="CW128" s="786"/>
      <c r="CX128" s="786"/>
      <c r="CY128" s="786"/>
      <c r="CZ128" s="786"/>
      <c r="DA128" s="786"/>
      <c r="DB128" s="786"/>
      <c r="DC128" s="786"/>
      <c r="DD128" s="786"/>
      <c r="DE128" s="786"/>
      <c r="DF128" s="787"/>
      <c r="DG128" s="848">
        <v>1579307</v>
      </c>
      <c r="DH128" s="849"/>
      <c r="DI128" s="849"/>
      <c r="DJ128" s="849"/>
      <c r="DK128" s="849"/>
      <c r="DL128" s="849">
        <v>1311002</v>
      </c>
      <c r="DM128" s="849"/>
      <c r="DN128" s="849"/>
      <c r="DO128" s="849"/>
      <c r="DP128" s="849"/>
      <c r="DQ128" s="849">
        <v>884685</v>
      </c>
      <c r="DR128" s="849"/>
      <c r="DS128" s="849"/>
      <c r="DT128" s="849"/>
      <c r="DU128" s="849"/>
      <c r="DV128" s="850">
        <v>0.4</v>
      </c>
      <c r="DW128" s="850"/>
      <c r="DX128" s="850"/>
      <c r="DY128" s="850"/>
      <c r="DZ128" s="851"/>
    </row>
    <row r="129" spans="1:131" s="226" customFormat="1" ht="26.25" customHeight="1" x14ac:dyDescent="0.15">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523</v>
      </c>
      <c r="X129" s="835"/>
      <c r="Y129" s="835"/>
      <c r="Z129" s="836"/>
      <c r="AA129" s="837">
        <v>248705187</v>
      </c>
      <c r="AB129" s="838"/>
      <c r="AC129" s="838"/>
      <c r="AD129" s="838"/>
      <c r="AE129" s="839"/>
      <c r="AF129" s="840">
        <v>245993030</v>
      </c>
      <c r="AG129" s="838"/>
      <c r="AH129" s="838"/>
      <c r="AI129" s="838"/>
      <c r="AJ129" s="839"/>
      <c r="AK129" s="840">
        <v>279711958</v>
      </c>
      <c r="AL129" s="838"/>
      <c r="AM129" s="838"/>
      <c r="AN129" s="838"/>
      <c r="AO129" s="839"/>
      <c r="AP129" s="841"/>
      <c r="AQ129" s="842"/>
      <c r="AR129" s="842"/>
      <c r="AS129" s="842"/>
      <c r="AT129" s="843"/>
      <c r="AU129" s="264"/>
      <c r="AV129" s="264"/>
      <c r="AW129" s="264"/>
      <c r="AX129" s="807" t="s">
        <v>524</v>
      </c>
      <c r="AY129" s="808"/>
      <c r="AZ129" s="808"/>
      <c r="BA129" s="808"/>
      <c r="BB129" s="808"/>
      <c r="BC129" s="808"/>
      <c r="BD129" s="808"/>
      <c r="BE129" s="809"/>
      <c r="BF129" s="827" t="s">
        <v>525</v>
      </c>
      <c r="BG129" s="828"/>
      <c r="BH129" s="828"/>
      <c r="BI129" s="828"/>
      <c r="BJ129" s="828"/>
      <c r="BK129" s="828"/>
      <c r="BL129" s="829"/>
      <c r="BM129" s="827">
        <v>16.25</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15">
      <c r="A130" s="832" t="s">
        <v>526</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527</v>
      </c>
      <c r="X130" s="835"/>
      <c r="Y130" s="835"/>
      <c r="Z130" s="836"/>
      <c r="AA130" s="837">
        <v>43906766</v>
      </c>
      <c r="AB130" s="838"/>
      <c r="AC130" s="838"/>
      <c r="AD130" s="838"/>
      <c r="AE130" s="839"/>
      <c r="AF130" s="840">
        <v>41575530</v>
      </c>
      <c r="AG130" s="838"/>
      <c r="AH130" s="838"/>
      <c r="AI130" s="838"/>
      <c r="AJ130" s="839"/>
      <c r="AK130" s="840">
        <v>40050332</v>
      </c>
      <c r="AL130" s="838"/>
      <c r="AM130" s="838"/>
      <c r="AN130" s="838"/>
      <c r="AO130" s="839"/>
      <c r="AP130" s="841"/>
      <c r="AQ130" s="842"/>
      <c r="AR130" s="842"/>
      <c r="AS130" s="842"/>
      <c r="AT130" s="843"/>
      <c r="AU130" s="264"/>
      <c r="AV130" s="264"/>
      <c r="AW130" s="264"/>
      <c r="AX130" s="807" t="s">
        <v>528</v>
      </c>
      <c r="AY130" s="808"/>
      <c r="AZ130" s="808"/>
      <c r="BA130" s="808"/>
      <c r="BB130" s="808"/>
      <c r="BC130" s="808"/>
      <c r="BD130" s="808"/>
      <c r="BE130" s="809"/>
      <c r="BF130" s="810">
        <v>12.2</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529</v>
      </c>
      <c r="X131" s="818"/>
      <c r="Y131" s="818"/>
      <c r="Z131" s="819"/>
      <c r="AA131" s="820">
        <v>204798421</v>
      </c>
      <c r="AB131" s="821"/>
      <c r="AC131" s="821"/>
      <c r="AD131" s="821"/>
      <c r="AE131" s="822"/>
      <c r="AF131" s="823">
        <v>204417500</v>
      </c>
      <c r="AG131" s="821"/>
      <c r="AH131" s="821"/>
      <c r="AI131" s="821"/>
      <c r="AJ131" s="822"/>
      <c r="AK131" s="823">
        <v>239661626</v>
      </c>
      <c r="AL131" s="821"/>
      <c r="AM131" s="821"/>
      <c r="AN131" s="821"/>
      <c r="AO131" s="822"/>
      <c r="AP131" s="824"/>
      <c r="AQ131" s="825"/>
      <c r="AR131" s="825"/>
      <c r="AS131" s="825"/>
      <c r="AT131" s="826"/>
      <c r="AU131" s="264"/>
      <c r="AV131" s="264"/>
      <c r="AW131" s="264"/>
      <c r="AX131" s="785" t="s">
        <v>530</v>
      </c>
      <c r="AY131" s="786"/>
      <c r="AZ131" s="786"/>
      <c r="BA131" s="786"/>
      <c r="BB131" s="786"/>
      <c r="BC131" s="786"/>
      <c r="BD131" s="786"/>
      <c r="BE131" s="787"/>
      <c r="BF131" s="788">
        <v>175.6</v>
      </c>
      <c r="BG131" s="789"/>
      <c r="BH131" s="789"/>
      <c r="BI131" s="789"/>
      <c r="BJ131" s="789"/>
      <c r="BK131" s="789"/>
      <c r="BL131" s="790"/>
      <c r="BM131" s="788">
        <v>400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15">
      <c r="A132" s="794" t="s">
        <v>531</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532</v>
      </c>
      <c r="W132" s="798"/>
      <c r="X132" s="798"/>
      <c r="Y132" s="798"/>
      <c r="Z132" s="799"/>
      <c r="AA132" s="800">
        <v>13.646079820000001</v>
      </c>
      <c r="AB132" s="801"/>
      <c r="AC132" s="801"/>
      <c r="AD132" s="801"/>
      <c r="AE132" s="802"/>
      <c r="AF132" s="803">
        <v>14.12817635</v>
      </c>
      <c r="AG132" s="801"/>
      <c r="AH132" s="801"/>
      <c r="AI132" s="801"/>
      <c r="AJ132" s="802"/>
      <c r="AK132" s="803">
        <v>9.0984974790000006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533</v>
      </c>
      <c r="W133" s="777"/>
      <c r="X133" s="777"/>
      <c r="Y133" s="777"/>
      <c r="Z133" s="778"/>
      <c r="AA133" s="779">
        <v>12.6</v>
      </c>
      <c r="AB133" s="780"/>
      <c r="AC133" s="780"/>
      <c r="AD133" s="780"/>
      <c r="AE133" s="781"/>
      <c r="AF133" s="779">
        <v>13.7</v>
      </c>
      <c r="AG133" s="780"/>
      <c r="AH133" s="780"/>
      <c r="AI133" s="780"/>
      <c r="AJ133" s="781"/>
      <c r="AK133" s="779">
        <v>12.2</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15">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x14ac:dyDescent="0.15">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15"/>
  </sheetData>
  <sheetProtection algorithmName="SHA-512" hashValue="iZcsGEHMjUkU2V2qLE2vgFlG9ybYV9SEay7+ppiyrneXiI5mcSRCSlJsshdaLhxy1w+rl3qt5yf5j5jqKq7V8Q==" saltValue="PxOAludwLFt5ZqH+TsMBa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70" zoomScaleNormal="85" zoomScaleSheetLayoutView="70" workbookViewId="0">
      <selection activeCell="G57" sqref="G57"/>
    </sheetView>
  </sheetViews>
  <sheetFormatPr defaultColWidth="0" defaultRowHeight="13.5" customHeight="1" zeroHeight="1" x14ac:dyDescent="0.15"/>
  <cols>
    <col min="1" max="120" width="2.75" style="271" customWidth="1"/>
    <col min="121" max="121" width="0" style="270" hidden="1" customWidth="1"/>
    <col min="122" max="16384" width="9" style="270" hidden="1"/>
  </cols>
  <sheetData>
    <row r="1" spans="1:120"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70"/>
    </row>
    <row r="17" spans="119:120" x14ac:dyDescent="0.15">
      <c r="DP17" s="270"/>
    </row>
    <row r="18" spans="119:120" x14ac:dyDescent="0.15"/>
    <row r="19" spans="119:120" x14ac:dyDescent="0.15"/>
    <row r="20" spans="119:120" x14ac:dyDescent="0.15">
      <c r="DO20" s="270"/>
      <c r="DP20" s="270"/>
    </row>
    <row r="21" spans="119:120" x14ac:dyDescent="0.15">
      <c r="DP21" s="270"/>
    </row>
    <row r="22" spans="119:120" x14ac:dyDescent="0.15"/>
    <row r="23" spans="119:120" x14ac:dyDescent="0.15">
      <c r="DO23" s="270"/>
      <c r="DP23" s="270"/>
    </row>
    <row r="24" spans="119:120" x14ac:dyDescent="0.15">
      <c r="DP24" s="270"/>
    </row>
    <row r="25" spans="119:120" x14ac:dyDescent="0.15">
      <c r="DP25" s="270"/>
    </row>
    <row r="26" spans="119:120" x14ac:dyDescent="0.15">
      <c r="DO26" s="270"/>
      <c r="DP26" s="270"/>
    </row>
    <row r="27" spans="119:120" x14ac:dyDescent="0.15"/>
    <row r="28" spans="119:120" x14ac:dyDescent="0.15">
      <c r="DO28" s="270"/>
      <c r="DP28" s="270"/>
    </row>
    <row r="29" spans="119:120" x14ac:dyDescent="0.15">
      <c r="DP29" s="270"/>
    </row>
    <row r="30" spans="119:120" x14ac:dyDescent="0.15"/>
    <row r="31" spans="119:120" x14ac:dyDescent="0.15">
      <c r="DO31" s="270"/>
      <c r="DP31" s="270"/>
    </row>
    <row r="32" spans="119:120" x14ac:dyDescent="0.15"/>
    <row r="33" spans="98:120" x14ac:dyDescent="0.15">
      <c r="DO33" s="270"/>
      <c r="DP33" s="270"/>
    </row>
    <row r="34" spans="98:120" x14ac:dyDescent="0.15">
      <c r="DM34" s="270"/>
    </row>
    <row r="35" spans="98:120" x14ac:dyDescent="0.15">
      <c r="CT35" s="270"/>
      <c r="CU35" s="270"/>
      <c r="CV35" s="270"/>
      <c r="CY35" s="270"/>
      <c r="CZ35" s="270"/>
      <c r="DA35" s="270"/>
      <c r="DD35" s="270"/>
      <c r="DE35" s="270"/>
      <c r="DF35" s="270"/>
      <c r="DI35" s="270"/>
      <c r="DJ35" s="270"/>
      <c r="DK35" s="270"/>
      <c r="DM35" s="270"/>
      <c r="DN35" s="270"/>
      <c r="DO35" s="270"/>
      <c r="DP35" s="270"/>
    </row>
    <row r="36" spans="98:120" x14ac:dyDescent="0.15"/>
    <row r="37" spans="98:120" x14ac:dyDescent="0.15">
      <c r="CW37" s="270"/>
      <c r="DB37" s="270"/>
      <c r="DG37" s="270"/>
      <c r="DL37" s="270"/>
      <c r="DP37" s="270"/>
    </row>
    <row r="38" spans="98:120" x14ac:dyDescent="0.15">
      <c r="CT38" s="270"/>
      <c r="CU38" s="270"/>
      <c r="CV38" s="270"/>
      <c r="CW38" s="270"/>
      <c r="CY38" s="270"/>
      <c r="CZ38" s="270"/>
      <c r="DA38" s="270"/>
      <c r="DB38" s="270"/>
      <c r="DD38" s="270"/>
      <c r="DE38" s="270"/>
      <c r="DF38" s="270"/>
      <c r="DG38" s="270"/>
      <c r="DI38" s="270"/>
      <c r="DJ38" s="270"/>
      <c r="DK38" s="270"/>
      <c r="DL38" s="270"/>
      <c r="DN38" s="270"/>
      <c r="DO38" s="270"/>
      <c r="DP38" s="27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70"/>
      <c r="DO49" s="270"/>
      <c r="DP49" s="27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70"/>
      <c r="CS63" s="270"/>
      <c r="CX63" s="270"/>
      <c r="DC63" s="270"/>
      <c r="DH63" s="270"/>
    </row>
    <row r="64" spans="22:120" x14ac:dyDescent="0.15">
      <c r="V64" s="270"/>
    </row>
    <row r="65" spans="15:120" x14ac:dyDescent="0.15">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x14ac:dyDescent="0.15">
      <c r="Q66" s="270"/>
      <c r="S66" s="270"/>
      <c r="U66" s="270"/>
      <c r="DM66" s="270"/>
    </row>
    <row r="67" spans="15:120" x14ac:dyDescent="0.15">
      <c r="O67" s="270"/>
      <c r="P67" s="270"/>
      <c r="R67" s="270"/>
      <c r="T67" s="270"/>
      <c r="Y67" s="270"/>
      <c r="CT67" s="270"/>
      <c r="CV67" s="270"/>
      <c r="CW67" s="270"/>
      <c r="CY67" s="270"/>
      <c r="DA67" s="270"/>
      <c r="DB67" s="270"/>
      <c r="DD67" s="270"/>
      <c r="DF67" s="270"/>
      <c r="DG67" s="270"/>
      <c r="DI67" s="270"/>
      <c r="DK67" s="270"/>
      <c r="DL67" s="270"/>
      <c r="DN67" s="270"/>
      <c r="DO67" s="270"/>
      <c r="DP67" s="270"/>
    </row>
    <row r="68" spans="15:120" x14ac:dyDescent="0.15"/>
    <row r="69" spans="15:120" x14ac:dyDescent="0.15"/>
    <row r="70" spans="15:120" x14ac:dyDescent="0.15"/>
    <row r="71" spans="15:120" x14ac:dyDescent="0.15"/>
    <row r="72" spans="15:120" x14ac:dyDescent="0.15">
      <c r="DP72" s="270"/>
    </row>
    <row r="73" spans="15:120" x14ac:dyDescent="0.15">
      <c r="DP73" s="27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70"/>
      <c r="CX96" s="270"/>
      <c r="DC96" s="270"/>
      <c r="DH96" s="270"/>
    </row>
    <row r="97" spans="24:120" x14ac:dyDescent="0.15">
      <c r="CS97" s="270"/>
      <c r="CX97" s="270"/>
      <c r="DC97" s="270"/>
      <c r="DH97" s="270"/>
      <c r="DP97" s="271" t="s">
        <v>534</v>
      </c>
    </row>
    <row r="98" spans="24:120" hidden="1" x14ac:dyDescent="0.15">
      <c r="CS98" s="270"/>
      <c r="CX98" s="270"/>
      <c r="DC98" s="270"/>
      <c r="DH98" s="270"/>
    </row>
    <row r="99" spans="24:120" hidden="1" x14ac:dyDescent="0.15">
      <c r="CS99" s="270"/>
      <c r="CX99" s="270"/>
      <c r="DC99" s="270"/>
      <c r="DH99" s="270"/>
    </row>
    <row r="100" spans="24:120" hidden="1" x14ac:dyDescent="0.15"/>
    <row r="101" spans="24:120" ht="12" hidden="1" customHeight="1" x14ac:dyDescent="0.15">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15">
      <c r="CU102" s="270"/>
      <c r="CZ102" s="270"/>
      <c r="DE102" s="270"/>
      <c r="DJ102" s="270"/>
      <c r="DM102" s="270"/>
    </row>
    <row r="103" spans="24:120" hidden="1" x14ac:dyDescent="0.15">
      <c r="CT103" s="270"/>
      <c r="CV103" s="270"/>
      <c r="CW103" s="270"/>
      <c r="CY103" s="270"/>
      <c r="DA103" s="270"/>
      <c r="DB103" s="270"/>
      <c r="DD103" s="270"/>
      <c r="DF103" s="270"/>
      <c r="DG103" s="270"/>
      <c r="DI103" s="270"/>
      <c r="DK103" s="270"/>
      <c r="DL103" s="270"/>
      <c r="DM103" s="270"/>
      <c r="DN103" s="270"/>
      <c r="DO103" s="270"/>
      <c r="DP103" s="270"/>
    </row>
    <row r="104" spans="24:120" hidden="1" x14ac:dyDescent="0.15">
      <c r="CV104" s="270"/>
      <c r="CW104" s="270"/>
      <c r="DA104" s="270"/>
      <c r="DB104" s="270"/>
      <c r="DF104" s="270"/>
      <c r="DG104" s="270"/>
      <c r="DK104" s="270"/>
      <c r="DL104" s="270"/>
      <c r="DN104" s="270"/>
      <c r="DO104" s="270"/>
      <c r="DP104" s="27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ikPp8xCe/u9RgnxHtUmFRxKfgco3JG/SoAwt00xPQlWgffXt6UQ0ZjfhuP4zmx7gJah+HQYmsa/jbi8+O+5AiA==" saltValue="rXcdC0YPta+V7bRjV/EYhw==" spinCount="100000" sheet="1" objects="1" scenarios="1"/>
  <dataConsolidate/>
  <phoneticPr fontId="2"/>
  <printOptions horizontalCentered="1" verticalCentered="1"/>
  <pageMargins left="0" right="0" top="0" bottom="0" header="0" footer="0"/>
  <pageSetup paperSize="8" scale="6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55" zoomScaleNormal="55" zoomScaleSheetLayoutView="55" workbookViewId="0">
      <selection activeCell="G57" sqref="G57"/>
    </sheetView>
  </sheetViews>
  <sheetFormatPr defaultColWidth="0" defaultRowHeight="13.5" customHeight="1" zeroHeight="1" x14ac:dyDescent="0.15"/>
  <cols>
    <col min="1" max="116" width="2.625" style="271" customWidth="1"/>
    <col min="117" max="16384" width="9" style="270" hidden="1"/>
  </cols>
  <sheetData>
    <row r="1" spans="2:116"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x14ac:dyDescent="0.15"/>
    <row r="3" spans="2:116" x14ac:dyDescent="0.15"/>
    <row r="4" spans="2:116" x14ac:dyDescent="0.15">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x14ac:dyDescent="0.15">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x14ac:dyDescent="0.15"/>
    <row r="20" spans="9:116" x14ac:dyDescent="0.15"/>
    <row r="21" spans="9:116" x14ac:dyDescent="0.15">
      <c r="DL21" s="270"/>
    </row>
    <row r="22" spans="9:116" x14ac:dyDescent="0.15">
      <c r="DI22" s="270"/>
      <c r="DJ22" s="270"/>
      <c r="DK22" s="270"/>
      <c r="DL22" s="270"/>
    </row>
    <row r="23" spans="9:116" x14ac:dyDescent="0.15">
      <c r="CY23" s="270"/>
      <c r="CZ23" s="270"/>
      <c r="DA23" s="270"/>
      <c r="DB23" s="270"/>
      <c r="DC23" s="270"/>
      <c r="DD23" s="270"/>
      <c r="DE23" s="270"/>
      <c r="DF23" s="270"/>
      <c r="DG23" s="270"/>
      <c r="DH23" s="270"/>
      <c r="DI23" s="270"/>
      <c r="DJ23" s="270"/>
      <c r="DK23" s="270"/>
      <c r="DL23" s="27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70"/>
      <c r="DA35" s="270"/>
      <c r="DB35" s="270"/>
      <c r="DC35" s="270"/>
      <c r="DD35" s="270"/>
      <c r="DE35" s="270"/>
      <c r="DF35" s="270"/>
      <c r="DG35" s="270"/>
      <c r="DH35" s="270"/>
      <c r="DI35" s="270"/>
      <c r="DJ35" s="270"/>
      <c r="DK35" s="270"/>
      <c r="DL35" s="270"/>
    </row>
    <row r="36" spans="15:116" x14ac:dyDescent="0.15"/>
    <row r="37" spans="15:116" x14ac:dyDescent="0.15">
      <c r="DL37" s="270"/>
    </row>
    <row r="38" spans="15:116" x14ac:dyDescent="0.15">
      <c r="DI38" s="270"/>
      <c r="DJ38" s="270"/>
      <c r="DK38" s="270"/>
      <c r="DL38" s="270"/>
    </row>
    <row r="39" spans="15:116" x14ac:dyDescent="0.15"/>
    <row r="40" spans="15:116" x14ac:dyDescent="0.15"/>
    <row r="41" spans="15:116" x14ac:dyDescent="0.15"/>
    <row r="42" spans="15:116" x14ac:dyDescent="0.15"/>
    <row r="43" spans="15:116" x14ac:dyDescent="0.15">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x14ac:dyDescent="0.15">
      <c r="DL44" s="270"/>
    </row>
    <row r="45" spans="15:116" x14ac:dyDescent="0.15"/>
    <row r="46" spans="15:116" x14ac:dyDescent="0.15">
      <c r="DA46" s="270"/>
      <c r="DB46" s="270"/>
      <c r="DC46" s="270"/>
      <c r="DD46" s="270"/>
      <c r="DE46" s="270"/>
      <c r="DF46" s="270"/>
      <c r="DG46" s="270"/>
      <c r="DH46" s="270"/>
      <c r="DI46" s="270"/>
      <c r="DJ46" s="270"/>
      <c r="DK46" s="270"/>
      <c r="DL46" s="270"/>
    </row>
    <row r="47" spans="15:116" x14ac:dyDescent="0.15"/>
    <row r="48" spans="15:116" x14ac:dyDescent="0.15"/>
    <row r="49" spans="104:116" x14ac:dyDescent="0.15"/>
    <row r="50" spans="104:116" x14ac:dyDescent="0.15">
      <c r="CZ50" s="270"/>
      <c r="DA50" s="270"/>
      <c r="DB50" s="270"/>
      <c r="DC50" s="270"/>
      <c r="DD50" s="270"/>
      <c r="DE50" s="270"/>
      <c r="DF50" s="270"/>
      <c r="DG50" s="270"/>
      <c r="DH50" s="270"/>
      <c r="DI50" s="270"/>
      <c r="DJ50" s="270"/>
      <c r="DK50" s="270"/>
      <c r="DL50" s="270"/>
    </row>
    <row r="51" spans="104:116" x14ac:dyDescent="0.15"/>
    <row r="52" spans="104:116" x14ac:dyDescent="0.15"/>
    <row r="53" spans="104:116" x14ac:dyDescent="0.15">
      <c r="DL53" s="27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70"/>
      <c r="DD67" s="270"/>
      <c r="DE67" s="270"/>
      <c r="DF67" s="270"/>
      <c r="DG67" s="270"/>
      <c r="DH67" s="270"/>
      <c r="DI67" s="270"/>
      <c r="DJ67" s="270"/>
      <c r="DK67" s="270"/>
      <c r="DL67" s="27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BwDSImTt1Z2cWR1h3hgkA87zGzjNdh9yuKujKSa8blkUy7unsL6DAs7DZ6S6xwgvY/UwI5T3ex7VgbFAZXyWwQ==" saltValue="sP+2BT0aJVCFEj9ybPtwLg==" spinCount="100000" sheet="1" objects="1" scenarios="1"/>
  <dataConsolidate/>
  <phoneticPr fontId="2"/>
  <printOptions horizontalCentered="1" verticalCentered="1"/>
  <pageMargins left="0" right="0" top="0" bottom="0" header="0" footer="0"/>
  <pageSetup paperSize="8" scale="6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election activeCell="G57" sqref="G57"/>
    </sheetView>
  </sheetViews>
  <sheetFormatPr defaultColWidth="0" defaultRowHeight="13.5" customHeight="1" zeroHeight="1" x14ac:dyDescent="0.15"/>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x14ac:dyDescent="0.15">
      <c r="AS1" s="273"/>
      <c r="AT1" s="273"/>
    </row>
    <row r="2" spans="1:46" x14ac:dyDescent="0.15">
      <c r="AS2" s="273"/>
      <c r="AT2" s="273"/>
    </row>
    <row r="3" spans="1:46" x14ac:dyDescent="0.15">
      <c r="AS3" s="273"/>
      <c r="AT3" s="273"/>
    </row>
    <row r="4" spans="1:46" x14ac:dyDescent="0.15">
      <c r="AS4" s="273"/>
      <c r="AT4" s="273"/>
    </row>
    <row r="5" spans="1:46" ht="17.25" x14ac:dyDescent="0.15">
      <c r="A5" s="274" t="s">
        <v>535</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x14ac:dyDescent="0.15">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536</v>
      </c>
      <c r="AL6" s="278"/>
      <c r="AM6" s="278"/>
      <c r="AN6" s="278"/>
      <c r="AO6" s="273"/>
      <c r="AP6" s="273"/>
      <c r="AQ6" s="273"/>
      <c r="AR6" s="273"/>
    </row>
    <row r="7" spans="1:46" x14ac:dyDescent="0.15">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4" t="s">
        <v>537</v>
      </c>
      <c r="AP7" s="283"/>
      <c r="AQ7" s="284" t="s">
        <v>538</v>
      </c>
      <c r="AR7" s="285"/>
    </row>
    <row r="8" spans="1:46" x14ac:dyDescent="0.15">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5"/>
      <c r="AP8" s="289" t="s">
        <v>539</v>
      </c>
      <c r="AQ8" s="290" t="s">
        <v>540</v>
      </c>
      <c r="AR8" s="291" t="s">
        <v>541</v>
      </c>
    </row>
    <row r="9" spans="1:46" x14ac:dyDescent="0.15">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8" t="s">
        <v>542</v>
      </c>
      <c r="AL9" s="1209"/>
      <c r="AM9" s="1209"/>
      <c r="AN9" s="1210"/>
      <c r="AO9" s="292">
        <v>110756993</v>
      </c>
      <c r="AP9" s="292">
        <v>115249</v>
      </c>
      <c r="AQ9" s="293">
        <v>103239</v>
      </c>
      <c r="AR9" s="294">
        <v>11.6</v>
      </c>
    </row>
    <row r="10" spans="1:46" x14ac:dyDescent="0.15">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8" t="s">
        <v>543</v>
      </c>
      <c r="AL10" s="1209"/>
      <c r="AM10" s="1209"/>
      <c r="AN10" s="1210"/>
      <c r="AO10" s="295">
        <v>1301571</v>
      </c>
      <c r="AP10" s="295">
        <v>1354</v>
      </c>
      <c r="AQ10" s="296">
        <v>1489</v>
      </c>
      <c r="AR10" s="297">
        <v>-9.1</v>
      </c>
    </row>
    <row r="11" spans="1:46" ht="13.5" customHeight="1" x14ac:dyDescent="0.15">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8" t="s">
        <v>544</v>
      </c>
      <c r="AL11" s="1209"/>
      <c r="AM11" s="1209"/>
      <c r="AN11" s="1210"/>
      <c r="AO11" s="295">
        <v>4090</v>
      </c>
      <c r="AP11" s="295">
        <v>4</v>
      </c>
      <c r="AQ11" s="296">
        <v>133</v>
      </c>
      <c r="AR11" s="297">
        <v>-97</v>
      </c>
    </row>
    <row r="12" spans="1:46" ht="13.5" customHeight="1" x14ac:dyDescent="0.15">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8" t="s">
        <v>545</v>
      </c>
      <c r="AL12" s="1209"/>
      <c r="AM12" s="1209"/>
      <c r="AN12" s="1210"/>
      <c r="AO12" s="295">
        <v>571476</v>
      </c>
      <c r="AP12" s="295">
        <v>595</v>
      </c>
      <c r="AQ12" s="296">
        <v>1246</v>
      </c>
      <c r="AR12" s="297">
        <v>-52.2</v>
      </c>
    </row>
    <row r="13" spans="1:46" ht="13.5" customHeight="1" x14ac:dyDescent="0.15">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8" t="s">
        <v>546</v>
      </c>
      <c r="AL13" s="1209"/>
      <c r="AM13" s="1209"/>
      <c r="AN13" s="1210"/>
      <c r="AO13" s="295" t="s">
        <v>547</v>
      </c>
      <c r="AP13" s="295" t="s">
        <v>547</v>
      </c>
      <c r="AQ13" s="296">
        <v>5</v>
      </c>
      <c r="AR13" s="297" t="s">
        <v>547</v>
      </c>
    </row>
    <row r="14" spans="1:46" ht="13.5" customHeight="1" x14ac:dyDescent="0.15">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8" t="s">
        <v>548</v>
      </c>
      <c r="AL14" s="1209"/>
      <c r="AM14" s="1209"/>
      <c r="AN14" s="1210"/>
      <c r="AO14" s="295">
        <v>2605494</v>
      </c>
      <c r="AP14" s="295">
        <v>2711</v>
      </c>
      <c r="AQ14" s="296">
        <v>1915</v>
      </c>
      <c r="AR14" s="297">
        <v>41.6</v>
      </c>
    </row>
    <row r="15" spans="1:46" ht="13.5" customHeight="1" x14ac:dyDescent="0.15">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8" t="s">
        <v>549</v>
      </c>
      <c r="AL15" s="1209"/>
      <c r="AM15" s="1209"/>
      <c r="AN15" s="1210"/>
      <c r="AO15" s="295">
        <v>520671</v>
      </c>
      <c r="AP15" s="295">
        <v>542</v>
      </c>
      <c r="AQ15" s="296">
        <v>1191</v>
      </c>
      <c r="AR15" s="297">
        <v>-54.5</v>
      </c>
    </row>
    <row r="16" spans="1:46" x14ac:dyDescent="0.15">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11" t="s">
        <v>550</v>
      </c>
      <c r="AL16" s="1212"/>
      <c r="AM16" s="1212"/>
      <c r="AN16" s="1213"/>
      <c r="AO16" s="295">
        <v>-10412954</v>
      </c>
      <c r="AP16" s="295">
        <v>-10835</v>
      </c>
      <c r="AQ16" s="296">
        <v>-8217</v>
      </c>
      <c r="AR16" s="297">
        <v>31.9</v>
      </c>
    </row>
    <row r="17" spans="1:46" x14ac:dyDescent="0.15">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11" t="s">
        <v>180</v>
      </c>
      <c r="AL17" s="1212"/>
      <c r="AM17" s="1212"/>
      <c r="AN17" s="1213"/>
      <c r="AO17" s="295">
        <v>105347341</v>
      </c>
      <c r="AP17" s="295">
        <v>109620</v>
      </c>
      <c r="AQ17" s="296">
        <v>101002</v>
      </c>
      <c r="AR17" s="297">
        <v>8.5</v>
      </c>
    </row>
    <row r="18" spans="1:46" x14ac:dyDescent="0.15">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x14ac:dyDescent="0.15">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551</v>
      </c>
      <c r="AL19" s="273"/>
      <c r="AM19" s="273"/>
      <c r="AN19" s="273"/>
      <c r="AO19" s="273"/>
      <c r="AP19" s="273"/>
      <c r="AQ19" s="273"/>
      <c r="AR19" s="273"/>
    </row>
    <row r="20" spans="1:46" x14ac:dyDescent="0.15">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552</v>
      </c>
      <c r="AP20" s="303" t="s">
        <v>553</v>
      </c>
      <c r="AQ20" s="304" t="s">
        <v>554</v>
      </c>
      <c r="AR20" s="305"/>
    </row>
    <row r="21" spans="1:46" s="311" customFormat="1" x14ac:dyDescent="0.15">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5" t="s">
        <v>555</v>
      </c>
      <c r="AL21" s="1206"/>
      <c r="AM21" s="1206"/>
      <c r="AN21" s="1207"/>
      <c r="AO21" s="307">
        <v>11.17</v>
      </c>
      <c r="AP21" s="308">
        <v>10.73</v>
      </c>
      <c r="AQ21" s="309">
        <v>0.44</v>
      </c>
      <c r="AR21" s="278"/>
      <c r="AS21" s="310"/>
      <c r="AT21" s="306"/>
    </row>
    <row r="22" spans="1:46" s="311" customFormat="1" x14ac:dyDescent="0.15">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5" t="s">
        <v>556</v>
      </c>
      <c r="AL22" s="1206"/>
      <c r="AM22" s="1206"/>
      <c r="AN22" s="1207"/>
      <c r="AO22" s="312">
        <v>103</v>
      </c>
      <c r="AP22" s="313">
        <v>99.9</v>
      </c>
      <c r="AQ22" s="314">
        <v>3.1</v>
      </c>
      <c r="AR22" s="298"/>
      <c r="AS22" s="310"/>
      <c r="AT22" s="306"/>
    </row>
    <row r="23" spans="1:46" s="311" customFormat="1" x14ac:dyDescent="0.15">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x14ac:dyDescent="0.15">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x14ac:dyDescent="0.15">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x14ac:dyDescent="0.15">
      <c r="A26" s="278" t="s">
        <v>557</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x14ac:dyDescent="0.15">
      <c r="A27" s="319" t="s">
        <v>558</v>
      </c>
      <c r="AO27" s="273"/>
      <c r="AP27" s="273"/>
      <c r="AQ27" s="273"/>
      <c r="AR27" s="273"/>
      <c r="AS27" s="273"/>
      <c r="AT27" s="273"/>
    </row>
    <row r="28" spans="1:46" ht="17.25" x14ac:dyDescent="0.15">
      <c r="A28" s="274" t="s">
        <v>559</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x14ac:dyDescent="0.15">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560</v>
      </c>
      <c r="AL29" s="278"/>
      <c r="AM29" s="278"/>
      <c r="AN29" s="278"/>
      <c r="AO29" s="273"/>
      <c r="AP29" s="273"/>
      <c r="AQ29" s="273"/>
      <c r="AR29" s="273"/>
      <c r="AS29" s="321"/>
    </row>
    <row r="30" spans="1:46" x14ac:dyDescent="0.15">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4" t="s">
        <v>537</v>
      </c>
      <c r="AP30" s="283"/>
      <c r="AQ30" s="284" t="s">
        <v>538</v>
      </c>
      <c r="AR30" s="285"/>
    </row>
    <row r="31" spans="1:46" x14ac:dyDescent="0.15">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5"/>
      <c r="AP31" s="289" t="s">
        <v>539</v>
      </c>
      <c r="AQ31" s="290" t="s">
        <v>540</v>
      </c>
      <c r="AR31" s="291" t="s">
        <v>541</v>
      </c>
    </row>
    <row r="32" spans="1:46" ht="27" customHeight="1" x14ac:dyDescent="0.15">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6" t="s">
        <v>561</v>
      </c>
      <c r="AL32" s="1197"/>
      <c r="AM32" s="1197"/>
      <c r="AN32" s="1198"/>
      <c r="AO32" s="322">
        <v>33940702</v>
      </c>
      <c r="AP32" s="322">
        <v>35317</v>
      </c>
      <c r="AQ32" s="323">
        <v>32104</v>
      </c>
      <c r="AR32" s="324">
        <v>10</v>
      </c>
    </row>
    <row r="33" spans="1:46" ht="13.5" customHeight="1" x14ac:dyDescent="0.15">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6" t="s">
        <v>562</v>
      </c>
      <c r="AL33" s="1197"/>
      <c r="AM33" s="1197"/>
      <c r="AN33" s="1198"/>
      <c r="AO33" s="322">
        <v>4111394</v>
      </c>
      <c r="AP33" s="322">
        <v>4278</v>
      </c>
      <c r="AQ33" s="323">
        <v>2346</v>
      </c>
      <c r="AR33" s="324">
        <v>82.4</v>
      </c>
    </row>
    <row r="34" spans="1:46" ht="27" customHeight="1" x14ac:dyDescent="0.15">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6" t="s">
        <v>563</v>
      </c>
      <c r="AL34" s="1197"/>
      <c r="AM34" s="1197"/>
      <c r="AN34" s="1198"/>
      <c r="AO34" s="322">
        <v>34927235</v>
      </c>
      <c r="AP34" s="322">
        <v>36344</v>
      </c>
      <c r="AQ34" s="323">
        <v>20571</v>
      </c>
      <c r="AR34" s="324">
        <v>76.7</v>
      </c>
    </row>
    <row r="35" spans="1:46" ht="27" customHeight="1" x14ac:dyDescent="0.15">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6" t="s">
        <v>564</v>
      </c>
      <c r="AL35" s="1197"/>
      <c r="AM35" s="1197"/>
      <c r="AN35" s="1198"/>
      <c r="AO35" s="322">
        <v>6917418</v>
      </c>
      <c r="AP35" s="322">
        <v>7198</v>
      </c>
      <c r="AQ35" s="323">
        <v>11957</v>
      </c>
      <c r="AR35" s="324">
        <v>-39.799999999999997</v>
      </c>
    </row>
    <row r="36" spans="1:46" ht="27" customHeight="1" x14ac:dyDescent="0.15">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6" t="s">
        <v>565</v>
      </c>
      <c r="AL36" s="1197"/>
      <c r="AM36" s="1197"/>
      <c r="AN36" s="1198"/>
      <c r="AO36" s="322" t="s">
        <v>547</v>
      </c>
      <c r="AP36" s="322" t="s">
        <v>547</v>
      </c>
      <c r="AQ36" s="323">
        <v>209</v>
      </c>
      <c r="AR36" s="324" t="s">
        <v>547</v>
      </c>
    </row>
    <row r="37" spans="1:46" ht="13.5" customHeight="1" x14ac:dyDescent="0.15">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6" t="s">
        <v>566</v>
      </c>
      <c r="AL37" s="1197"/>
      <c r="AM37" s="1197"/>
      <c r="AN37" s="1198"/>
      <c r="AO37" s="322">
        <v>210880</v>
      </c>
      <c r="AP37" s="322">
        <v>219</v>
      </c>
      <c r="AQ37" s="323">
        <v>1143</v>
      </c>
      <c r="AR37" s="324">
        <v>-80.8</v>
      </c>
    </row>
    <row r="38" spans="1:46" ht="27" customHeight="1" x14ac:dyDescent="0.15">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9" t="s">
        <v>567</v>
      </c>
      <c r="AL38" s="1200"/>
      <c r="AM38" s="1200"/>
      <c r="AN38" s="1201"/>
      <c r="AO38" s="325">
        <v>6901</v>
      </c>
      <c r="AP38" s="325">
        <v>7</v>
      </c>
      <c r="AQ38" s="326">
        <v>1</v>
      </c>
      <c r="AR38" s="314">
        <v>600</v>
      </c>
      <c r="AS38" s="321"/>
    </row>
    <row r="39" spans="1:46" x14ac:dyDescent="0.15">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9" t="s">
        <v>568</v>
      </c>
      <c r="AL39" s="1200"/>
      <c r="AM39" s="1200"/>
      <c r="AN39" s="1201"/>
      <c r="AO39" s="322">
        <v>-18258591</v>
      </c>
      <c r="AP39" s="322">
        <v>-18999</v>
      </c>
      <c r="AQ39" s="323">
        <v>-17221</v>
      </c>
      <c r="AR39" s="324">
        <v>10.3</v>
      </c>
      <c r="AS39" s="321"/>
    </row>
    <row r="40" spans="1:46" ht="27" customHeight="1" x14ac:dyDescent="0.15">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6" t="s">
        <v>569</v>
      </c>
      <c r="AL40" s="1197"/>
      <c r="AM40" s="1197"/>
      <c r="AN40" s="1198"/>
      <c r="AO40" s="322">
        <v>-40050332</v>
      </c>
      <c r="AP40" s="322">
        <v>-41675</v>
      </c>
      <c r="AQ40" s="323">
        <v>-34244</v>
      </c>
      <c r="AR40" s="324">
        <v>21.7</v>
      </c>
      <c r="AS40" s="321"/>
    </row>
    <row r="41" spans="1:46" x14ac:dyDescent="0.15">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2" t="s">
        <v>294</v>
      </c>
      <c r="AL41" s="1203"/>
      <c r="AM41" s="1203"/>
      <c r="AN41" s="1204"/>
      <c r="AO41" s="322">
        <v>21805607</v>
      </c>
      <c r="AP41" s="322">
        <v>22690</v>
      </c>
      <c r="AQ41" s="323">
        <v>16865</v>
      </c>
      <c r="AR41" s="324">
        <v>34.5</v>
      </c>
      <c r="AS41" s="321"/>
    </row>
    <row r="42" spans="1:46" x14ac:dyDescent="0.15">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570</v>
      </c>
      <c r="AL42" s="273"/>
      <c r="AM42" s="273"/>
      <c r="AN42" s="273"/>
      <c r="AO42" s="273"/>
      <c r="AP42" s="273"/>
      <c r="AQ42" s="298"/>
      <c r="AR42" s="298"/>
      <c r="AS42" s="321"/>
    </row>
    <row r="43" spans="1:46" x14ac:dyDescent="0.15">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x14ac:dyDescent="0.15">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x14ac:dyDescent="0.15">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x14ac:dyDescent="0.15">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15">
      <c r="A47" s="331" t="s">
        <v>571</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x14ac:dyDescent="0.15">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572</v>
      </c>
      <c r="AL48" s="332"/>
      <c r="AM48" s="332"/>
      <c r="AN48" s="332"/>
      <c r="AO48" s="332"/>
      <c r="AP48" s="332"/>
      <c r="AQ48" s="333"/>
      <c r="AR48" s="332"/>
    </row>
    <row r="49" spans="1:44" ht="13.5" customHeight="1" x14ac:dyDescent="0.15">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9" t="s">
        <v>537</v>
      </c>
      <c r="AN49" s="1191" t="s">
        <v>573</v>
      </c>
      <c r="AO49" s="1192"/>
      <c r="AP49" s="1192"/>
      <c r="AQ49" s="1192"/>
      <c r="AR49" s="1193"/>
    </row>
    <row r="50" spans="1:44" x14ac:dyDescent="0.15">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90"/>
      <c r="AN50" s="338" t="s">
        <v>574</v>
      </c>
      <c r="AO50" s="339" t="s">
        <v>575</v>
      </c>
      <c r="AP50" s="340" t="s">
        <v>576</v>
      </c>
      <c r="AQ50" s="341" t="s">
        <v>577</v>
      </c>
      <c r="AR50" s="342" t="s">
        <v>578</v>
      </c>
    </row>
    <row r="51" spans="1:44" x14ac:dyDescent="0.15">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579</v>
      </c>
      <c r="AL51" s="335"/>
      <c r="AM51" s="343">
        <v>67349089</v>
      </c>
      <c r="AN51" s="344">
        <v>68591</v>
      </c>
      <c r="AO51" s="345">
        <v>-9.3000000000000007</v>
      </c>
      <c r="AP51" s="346">
        <v>50848</v>
      </c>
      <c r="AQ51" s="347">
        <v>7.9</v>
      </c>
      <c r="AR51" s="348">
        <v>-17.2</v>
      </c>
    </row>
    <row r="52" spans="1:44" x14ac:dyDescent="0.15">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580</v>
      </c>
      <c r="AM52" s="351">
        <v>21640446</v>
      </c>
      <c r="AN52" s="352">
        <v>22040</v>
      </c>
      <c r="AO52" s="353">
        <v>-26.7</v>
      </c>
      <c r="AP52" s="354">
        <v>22583</v>
      </c>
      <c r="AQ52" s="355">
        <v>-2.1</v>
      </c>
      <c r="AR52" s="356">
        <v>-24.6</v>
      </c>
    </row>
    <row r="53" spans="1:44" x14ac:dyDescent="0.15">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581</v>
      </c>
      <c r="AL53" s="335"/>
      <c r="AM53" s="343">
        <v>72699403</v>
      </c>
      <c r="AN53" s="344">
        <v>74417</v>
      </c>
      <c r="AO53" s="345">
        <v>8.5</v>
      </c>
      <c r="AP53" s="346">
        <v>53572</v>
      </c>
      <c r="AQ53" s="347">
        <v>5.4</v>
      </c>
      <c r="AR53" s="348">
        <v>3.1</v>
      </c>
    </row>
    <row r="54" spans="1:44" x14ac:dyDescent="0.15">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580</v>
      </c>
      <c r="AM54" s="351">
        <v>26455884</v>
      </c>
      <c r="AN54" s="352">
        <v>27081</v>
      </c>
      <c r="AO54" s="353">
        <v>22.9</v>
      </c>
      <c r="AP54" s="354">
        <v>25259</v>
      </c>
      <c r="AQ54" s="355">
        <v>11.8</v>
      </c>
      <c r="AR54" s="356">
        <v>11.1</v>
      </c>
    </row>
    <row r="55" spans="1:44" x14ac:dyDescent="0.15">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582</v>
      </c>
      <c r="AL55" s="335"/>
      <c r="AM55" s="343">
        <v>67067225</v>
      </c>
      <c r="AN55" s="344">
        <v>69027</v>
      </c>
      <c r="AO55" s="345">
        <v>-7.2</v>
      </c>
      <c r="AP55" s="346">
        <v>51898</v>
      </c>
      <c r="AQ55" s="347">
        <v>-3.1</v>
      </c>
      <c r="AR55" s="348">
        <v>-4.0999999999999996</v>
      </c>
    </row>
    <row r="56" spans="1:44" x14ac:dyDescent="0.15">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580</v>
      </c>
      <c r="AM56" s="351">
        <v>24141468</v>
      </c>
      <c r="AN56" s="352">
        <v>24847</v>
      </c>
      <c r="AO56" s="353">
        <v>-8.1999999999999993</v>
      </c>
      <c r="AP56" s="354">
        <v>25986</v>
      </c>
      <c r="AQ56" s="355">
        <v>2.9</v>
      </c>
      <c r="AR56" s="356">
        <v>-11.1</v>
      </c>
    </row>
    <row r="57" spans="1:44" x14ac:dyDescent="0.15">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583</v>
      </c>
      <c r="AL57" s="335"/>
      <c r="AM57" s="343">
        <v>75388551</v>
      </c>
      <c r="AN57" s="344">
        <v>77991</v>
      </c>
      <c r="AO57" s="345">
        <v>13</v>
      </c>
      <c r="AP57" s="346">
        <v>51684</v>
      </c>
      <c r="AQ57" s="347">
        <v>-0.4</v>
      </c>
      <c r="AR57" s="348">
        <v>13.4</v>
      </c>
    </row>
    <row r="58" spans="1:44" x14ac:dyDescent="0.15">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580</v>
      </c>
      <c r="AM58" s="351">
        <v>35077646</v>
      </c>
      <c r="AN58" s="352">
        <v>36289</v>
      </c>
      <c r="AO58" s="353">
        <v>46</v>
      </c>
      <c r="AP58" s="354">
        <v>26671</v>
      </c>
      <c r="AQ58" s="355">
        <v>2.6</v>
      </c>
      <c r="AR58" s="356">
        <v>43.4</v>
      </c>
    </row>
    <row r="59" spans="1:44" x14ac:dyDescent="0.15">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584</v>
      </c>
      <c r="AL59" s="335"/>
      <c r="AM59" s="343">
        <v>67380380</v>
      </c>
      <c r="AN59" s="344">
        <v>70113</v>
      </c>
      <c r="AO59" s="345">
        <v>-10.1</v>
      </c>
      <c r="AP59" s="346">
        <v>52897</v>
      </c>
      <c r="AQ59" s="347">
        <v>2.2999999999999998</v>
      </c>
      <c r="AR59" s="348">
        <v>-12.4</v>
      </c>
    </row>
    <row r="60" spans="1:44" x14ac:dyDescent="0.15">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580</v>
      </c>
      <c r="AM60" s="351">
        <v>20858756</v>
      </c>
      <c r="AN60" s="352">
        <v>21705</v>
      </c>
      <c r="AO60" s="353">
        <v>-40.200000000000003</v>
      </c>
      <c r="AP60" s="354">
        <v>27013</v>
      </c>
      <c r="AQ60" s="355">
        <v>1.3</v>
      </c>
      <c r="AR60" s="356">
        <v>-41.5</v>
      </c>
    </row>
    <row r="61" spans="1:44" x14ac:dyDescent="0.15">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585</v>
      </c>
      <c r="AL61" s="357"/>
      <c r="AM61" s="358">
        <v>69976930</v>
      </c>
      <c r="AN61" s="359">
        <v>72028</v>
      </c>
      <c r="AO61" s="360">
        <v>-1</v>
      </c>
      <c r="AP61" s="361">
        <v>52180</v>
      </c>
      <c r="AQ61" s="362">
        <v>2.4</v>
      </c>
      <c r="AR61" s="348">
        <v>-3.4</v>
      </c>
    </row>
    <row r="62" spans="1:44" x14ac:dyDescent="0.15">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580</v>
      </c>
      <c r="AM62" s="351">
        <v>25634840</v>
      </c>
      <c r="AN62" s="352">
        <v>26392</v>
      </c>
      <c r="AO62" s="353">
        <v>-1.2</v>
      </c>
      <c r="AP62" s="354">
        <v>25502</v>
      </c>
      <c r="AQ62" s="355">
        <v>3.3</v>
      </c>
      <c r="AR62" s="356">
        <v>-4.5</v>
      </c>
    </row>
    <row r="63" spans="1:44" x14ac:dyDescent="0.15">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x14ac:dyDescent="0.15">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x14ac:dyDescent="0.15">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x14ac:dyDescent="0.15">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15">
      <c r="AK67" s="273"/>
      <c r="AL67" s="273"/>
      <c r="AM67" s="273"/>
      <c r="AN67" s="273"/>
      <c r="AO67" s="273"/>
      <c r="AP67" s="273"/>
      <c r="AQ67" s="273"/>
      <c r="AR67" s="273"/>
      <c r="AS67" s="273"/>
      <c r="AT67" s="273"/>
    </row>
    <row r="68" spans="1:46" ht="13.5" hidden="1" customHeight="1" x14ac:dyDescent="0.15">
      <c r="AK68" s="273"/>
      <c r="AL68" s="273"/>
      <c r="AM68" s="273"/>
      <c r="AN68" s="273"/>
      <c r="AO68" s="273"/>
      <c r="AP68" s="273"/>
      <c r="AQ68" s="273"/>
      <c r="AR68" s="273"/>
    </row>
    <row r="69" spans="1:46" ht="13.5" hidden="1" customHeight="1" x14ac:dyDescent="0.15">
      <c r="AK69" s="273"/>
      <c r="AL69" s="273"/>
      <c r="AM69" s="273"/>
      <c r="AN69" s="273"/>
      <c r="AO69" s="273"/>
      <c r="AP69" s="273"/>
      <c r="AQ69" s="273"/>
      <c r="AR69" s="273"/>
    </row>
    <row r="70" spans="1:46" hidden="1" x14ac:dyDescent="0.15">
      <c r="AK70" s="273"/>
      <c r="AL70" s="273"/>
      <c r="AM70" s="273"/>
      <c r="AN70" s="273"/>
      <c r="AO70" s="273"/>
      <c r="AP70" s="273"/>
      <c r="AQ70" s="273"/>
      <c r="AR70" s="273"/>
    </row>
    <row r="71" spans="1:46" hidden="1" x14ac:dyDescent="0.15">
      <c r="AK71" s="273"/>
      <c r="AL71" s="273"/>
      <c r="AM71" s="273"/>
      <c r="AN71" s="273"/>
      <c r="AO71" s="273"/>
      <c r="AP71" s="273"/>
      <c r="AQ71" s="273"/>
      <c r="AR71" s="273"/>
    </row>
    <row r="72" spans="1:46" hidden="1" x14ac:dyDescent="0.15">
      <c r="AK72" s="273"/>
      <c r="AL72" s="273"/>
      <c r="AM72" s="273"/>
      <c r="AN72" s="273"/>
      <c r="AO72" s="273"/>
      <c r="AP72" s="273"/>
      <c r="AQ72" s="273"/>
      <c r="AR72" s="273"/>
    </row>
    <row r="73" spans="1:46" hidden="1" x14ac:dyDescent="0.15">
      <c r="AK73" s="273"/>
      <c r="AL73" s="273"/>
      <c r="AM73" s="273"/>
      <c r="AN73" s="273"/>
      <c r="AO73" s="273"/>
      <c r="AP73" s="273"/>
      <c r="AQ73" s="273"/>
      <c r="AR73" s="273"/>
    </row>
    <row r="74" spans="1:46" hidden="1" x14ac:dyDescent="0.15"/>
  </sheetData>
  <sheetProtection algorithmName="SHA-512" hashValue="HaKrCBOr7G4BcD/fwOUEtFqK2DG4Qahhb5C2rNw6mrU/7AcJWcBgFmQRL4Ra10JOitE1uygPMwFVdvHeQIgCzQ==" saltValue="/+Oh6MvsEktipBAQQ7Mf/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election activeCell="G57" sqref="G57"/>
    </sheetView>
  </sheetViews>
  <sheetFormatPr defaultColWidth="0" defaultRowHeight="13.5" customHeight="1" zeroHeight="1" x14ac:dyDescent="0.15"/>
  <cols>
    <col min="1" max="125" width="2.5" style="271" customWidth="1"/>
    <col min="126" max="16384" width="9" style="270" hidden="1"/>
  </cols>
  <sheetData>
    <row r="1" spans="2:125" ht="13.5" customHeight="1" x14ac:dyDescent="0.15">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x14ac:dyDescent="0.15">
      <c r="B2" s="270"/>
      <c r="DG2" s="270"/>
    </row>
    <row r="3" spans="2:125" x14ac:dyDescent="0.1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x14ac:dyDescent="0.15"/>
    <row r="5" spans="2:125" x14ac:dyDescent="0.15"/>
    <row r="6" spans="2:125" x14ac:dyDescent="0.15"/>
    <row r="7" spans="2:125" x14ac:dyDescent="0.15"/>
    <row r="8" spans="2:125" x14ac:dyDescent="0.15"/>
    <row r="9" spans="2:125" x14ac:dyDescent="0.15">
      <c r="DU9" s="27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70"/>
    </row>
    <row r="18" spans="125:125" x14ac:dyDescent="0.15"/>
    <row r="19" spans="125:125" x14ac:dyDescent="0.15"/>
    <row r="20" spans="125:125" x14ac:dyDescent="0.15">
      <c r="DU20" s="270"/>
    </row>
    <row r="21" spans="125:125" x14ac:dyDescent="0.15">
      <c r="DU21" s="27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70"/>
    </row>
    <row r="29" spans="125:125" x14ac:dyDescent="0.15"/>
    <row r="30" spans="125:125" x14ac:dyDescent="0.15"/>
    <row r="31" spans="125:125" x14ac:dyDescent="0.15"/>
    <row r="32" spans="125:125" x14ac:dyDescent="0.15"/>
    <row r="33" spans="2:125" x14ac:dyDescent="0.15">
      <c r="B33" s="270"/>
      <c r="G33" s="270"/>
      <c r="I33" s="270"/>
    </row>
    <row r="34" spans="2:125" x14ac:dyDescent="0.15">
      <c r="C34" s="270"/>
      <c r="P34" s="270"/>
      <c r="DE34" s="270"/>
      <c r="DH34" s="270"/>
    </row>
    <row r="35" spans="2:125" x14ac:dyDescent="0.15">
      <c r="D35" s="270"/>
      <c r="E35" s="270"/>
      <c r="DG35" s="270"/>
      <c r="DJ35" s="270"/>
      <c r="DP35" s="270"/>
      <c r="DQ35" s="270"/>
      <c r="DR35" s="270"/>
      <c r="DS35" s="270"/>
      <c r="DT35" s="270"/>
      <c r="DU35" s="270"/>
    </row>
    <row r="36" spans="2:125" x14ac:dyDescent="0.1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x14ac:dyDescent="0.15">
      <c r="DU37" s="270"/>
    </row>
    <row r="38" spans="2:125" x14ac:dyDescent="0.15">
      <c r="DT38" s="270"/>
      <c r="DU38" s="270"/>
    </row>
    <row r="39" spans="2:125" x14ac:dyDescent="0.15"/>
    <row r="40" spans="2:125" x14ac:dyDescent="0.15">
      <c r="DH40" s="270"/>
    </row>
    <row r="41" spans="2:125" x14ac:dyDescent="0.15">
      <c r="DE41" s="270"/>
    </row>
    <row r="42" spans="2:125" x14ac:dyDescent="0.15">
      <c r="DG42" s="270"/>
      <c r="DJ42" s="270"/>
    </row>
    <row r="43" spans="2:125" x14ac:dyDescent="0.1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x14ac:dyDescent="0.15">
      <c r="DU44" s="270"/>
    </row>
    <row r="45" spans="2:125" x14ac:dyDescent="0.15"/>
    <row r="46" spans="2:125" x14ac:dyDescent="0.15"/>
    <row r="47" spans="2:125" x14ac:dyDescent="0.15"/>
    <row r="48" spans="2:125" x14ac:dyDescent="0.15">
      <c r="DT48" s="270"/>
      <c r="DU48" s="270"/>
    </row>
    <row r="49" spans="120:125" x14ac:dyDescent="0.15">
      <c r="DU49" s="270"/>
    </row>
    <row r="50" spans="120:125" x14ac:dyDescent="0.15">
      <c r="DU50" s="270"/>
    </row>
    <row r="51" spans="120:125" x14ac:dyDescent="0.15">
      <c r="DP51" s="270"/>
      <c r="DQ51" s="270"/>
      <c r="DR51" s="270"/>
      <c r="DS51" s="270"/>
      <c r="DT51" s="270"/>
      <c r="DU51" s="270"/>
    </row>
    <row r="52" spans="120:125" x14ac:dyDescent="0.15"/>
    <row r="53" spans="120:125" x14ac:dyDescent="0.15"/>
    <row r="54" spans="120:125" x14ac:dyDescent="0.15">
      <c r="DU54" s="270"/>
    </row>
    <row r="55" spans="120:125" x14ac:dyDescent="0.15"/>
    <row r="56" spans="120:125" x14ac:dyDescent="0.15"/>
    <row r="57" spans="120:125" x14ac:dyDescent="0.15"/>
    <row r="58" spans="120:125" x14ac:dyDescent="0.15">
      <c r="DU58" s="270"/>
    </row>
    <row r="59" spans="120:125" x14ac:dyDescent="0.15"/>
    <row r="60" spans="120:125" x14ac:dyDescent="0.15"/>
    <row r="61" spans="120:125" x14ac:dyDescent="0.15"/>
    <row r="62" spans="120:125" x14ac:dyDescent="0.15"/>
    <row r="63" spans="120:125" x14ac:dyDescent="0.15">
      <c r="DU63" s="270"/>
    </row>
    <row r="64" spans="120:125" x14ac:dyDescent="0.15">
      <c r="DT64" s="270"/>
      <c r="DU64" s="270"/>
    </row>
    <row r="65" spans="123:125" x14ac:dyDescent="0.15"/>
    <row r="66" spans="123:125" x14ac:dyDescent="0.15"/>
    <row r="67" spans="123:125" x14ac:dyDescent="0.15"/>
    <row r="68" spans="123:125" x14ac:dyDescent="0.15"/>
    <row r="69" spans="123:125" x14ac:dyDescent="0.15">
      <c r="DS69" s="270"/>
      <c r="DT69" s="270"/>
      <c r="DU69" s="27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70"/>
    </row>
    <row r="83" spans="116:125" x14ac:dyDescent="0.15">
      <c r="DM83" s="270"/>
      <c r="DN83" s="270"/>
      <c r="DO83" s="270"/>
      <c r="DP83" s="270"/>
      <c r="DQ83" s="270"/>
      <c r="DR83" s="270"/>
      <c r="DS83" s="270"/>
      <c r="DT83" s="270"/>
      <c r="DU83" s="270"/>
    </row>
    <row r="84" spans="116:125" x14ac:dyDescent="0.15"/>
    <row r="85" spans="116:125" x14ac:dyDescent="0.15"/>
    <row r="86" spans="116:125" x14ac:dyDescent="0.15"/>
    <row r="87" spans="116:125" x14ac:dyDescent="0.15"/>
    <row r="88" spans="116:125" x14ac:dyDescent="0.15">
      <c r="DU88" s="27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70"/>
      <c r="DT94" s="270"/>
      <c r="DU94" s="270"/>
    </row>
    <row r="95" spans="116:125" ht="13.5" customHeight="1" x14ac:dyDescent="0.15">
      <c r="DU95" s="27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70"/>
    </row>
    <row r="102" spans="124:125" ht="13.5" customHeight="1" x14ac:dyDescent="0.15"/>
    <row r="103" spans="124:125" ht="13.5" customHeight="1" x14ac:dyDescent="0.15"/>
    <row r="104" spans="124:125" ht="13.5" customHeight="1" x14ac:dyDescent="0.15">
      <c r="DT104" s="270"/>
      <c r="DU104" s="27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0" t="s">
        <v>587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7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DLmT0mZ/O3dB394UVI8Zx7hlLwLA+iW1hp/MtXPsZpuhvH3u/w2lWfEn4XTWl0fVjPYp1PiIdx/f4OMJIsjt1A==" saltValue="Jcuu5uQyBO4LxAOwJkKXU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40" zoomScaleNormal="40" zoomScaleSheetLayoutView="55" workbookViewId="0">
      <selection activeCell="G57" sqref="G57"/>
    </sheetView>
  </sheetViews>
  <sheetFormatPr defaultColWidth="0" defaultRowHeight="13.5" customHeight="1" zeroHeight="1" x14ac:dyDescent="0.15"/>
  <cols>
    <col min="1" max="125" width="2.5" style="271" customWidth="1"/>
    <col min="126" max="142" width="0" style="270" hidden="1" customWidth="1"/>
    <col min="143" max="16384" width="9" style="270" hidden="1"/>
  </cols>
  <sheetData>
    <row r="1" spans="1:125" ht="13.5" customHeight="1" x14ac:dyDescent="0.15">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x14ac:dyDescent="0.15">
      <c r="B2" s="270"/>
      <c r="T2" s="270"/>
    </row>
    <row r="3" spans="1:125" x14ac:dyDescent="0.1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70"/>
      <c r="G33" s="270"/>
      <c r="I33" s="270"/>
    </row>
    <row r="34" spans="2:125" x14ac:dyDescent="0.15">
      <c r="C34" s="270"/>
      <c r="P34" s="270"/>
      <c r="R34" s="270"/>
      <c r="U34" s="270"/>
    </row>
    <row r="35" spans="2:125" x14ac:dyDescent="0.1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x14ac:dyDescent="0.15">
      <c r="F36" s="270"/>
      <c r="H36" s="270"/>
      <c r="J36" s="270"/>
      <c r="K36" s="270"/>
      <c r="L36" s="270"/>
      <c r="M36" s="270"/>
      <c r="N36" s="270"/>
      <c r="O36" s="270"/>
      <c r="Q36" s="270"/>
      <c r="S36" s="270"/>
      <c r="V36" s="270"/>
    </row>
    <row r="37" spans="2:125" x14ac:dyDescent="0.15"/>
    <row r="38" spans="2:125" x14ac:dyDescent="0.15"/>
    <row r="39" spans="2:125" x14ac:dyDescent="0.15"/>
    <row r="40" spans="2:125" x14ac:dyDescent="0.15">
      <c r="U40" s="270"/>
    </row>
    <row r="41" spans="2:125" x14ac:dyDescent="0.15">
      <c r="R41" s="270"/>
    </row>
    <row r="42" spans="2:125" x14ac:dyDescent="0.1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x14ac:dyDescent="0.15">
      <c r="Q43" s="270"/>
      <c r="S43" s="270"/>
      <c r="V43" s="27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71" t="s">
        <v>588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F+qeq8JBtGCZcaH7sXaIbbKQ1JBHGCKeEAWIVG/2dcb4gu7dqLz75/8gb+D67VoN+0JoE+T25DTRUQpFMYdlYg==" saltValue="hnyA9paGLKZocNWjE/NvA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40" zoomScaleNormal="40" zoomScaleSheetLayoutView="100" workbookViewId="0">
      <selection activeCell="G57" sqref="G5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589</v>
      </c>
      <c r="G46" s="8" t="s">
        <v>590</v>
      </c>
      <c r="H46" s="8" t="s">
        <v>591</v>
      </c>
      <c r="I46" s="8" t="s">
        <v>592</v>
      </c>
      <c r="J46" s="9" t="s">
        <v>593</v>
      </c>
    </row>
    <row r="47" spans="2:10" ht="57.75" customHeight="1" x14ac:dyDescent="0.15">
      <c r="B47" s="10"/>
      <c r="C47" s="1214" t="s">
        <v>3</v>
      </c>
      <c r="D47" s="1214"/>
      <c r="E47" s="1215"/>
      <c r="F47" s="11">
        <v>3.76</v>
      </c>
      <c r="G47" s="12">
        <v>4.0599999999999996</v>
      </c>
      <c r="H47" s="12">
        <v>4.8099999999999996</v>
      </c>
      <c r="I47" s="12">
        <v>3.97</v>
      </c>
      <c r="J47" s="13">
        <v>3.47</v>
      </c>
    </row>
    <row r="48" spans="2:10" ht="57.75" customHeight="1" x14ac:dyDescent="0.15">
      <c r="B48" s="14"/>
      <c r="C48" s="1216" t="s">
        <v>4</v>
      </c>
      <c r="D48" s="1216"/>
      <c r="E48" s="1217"/>
      <c r="F48" s="15">
        <v>0.87</v>
      </c>
      <c r="G48" s="16">
        <v>0.93</v>
      </c>
      <c r="H48" s="16">
        <v>0.75</v>
      </c>
      <c r="I48" s="16">
        <v>0.62</v>
      </c>
      <c r="J48" s="17">
        <v>0.76</v>
      </c>
    </row>
    <row r="49" spans="2:10" ht="57.75" customHeight="1" thickBot="1" x14ac:dyDescent="0.2">
      <c r="B49" s="18"/>
      <c r="C49" s="1218" t="s">
        <v>5</v>
      </c>
      <c r="D49" s="1218"/>
      <c r="E49" s="1219"/>
      <c r="F49" s="19">
        <v>0.39</v>
      </c>
      <c r="G49" s="20">
        <v>0.35</v>
      </c>
      <c r="H49" s="20">
        <v>0.56000000000000005</v>
      </c>
      <c r="I49" s="20" t="s">
        <v>594</v>
      </c>
      <c r="J49" s="21">
        <v>0.19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9MbKtsfUxVCYsjJXVtO6X5mj4i8O+sdcmAGSRgunUiSfJxRqksY9ah/A3PKQw8gcFOviuSV2m7bfCcxqrLjIsg==" saltValue="Od/PPkVTgPqqt46IUAI75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つばき</cp:lastModifiedBy>
  <cp:lastPrinted>2019-03-15T08:01:21Z</cp:lastPrinted>
  <dcterms:created xsi:type="dcterms:W3CDTF">2019-02-14T04:44:47Z</dcterms:created>
  <dcterms:modified xsi:type="dcterms:W3CDTF">2019-08-30T05:03:56Z</dcterms:modified>
  <cp:category/>
</cp:coreProperties>
</file>