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" windowWidth="15315" windowHeight="11640" activeTab="1"/>
  </bookViews>
  <sheets>
    <sheet name="記入例" sheetId="16" r:id="rId1"/>
    <sheet name="記録シート" sheetId="15" r:id="rId2"/>
  </sheets>
  <definedNames>
    <definedName name="_xlnm.Print_Area" localSheetId="0">'記入例'!$B$2:$J$49</definedName>
    <definedName name="_xlnm.Print_Area" localSheetId="1">'記録シート'!$B$2:$J$49</definedName>
  </definedNames>
  <calcPr calcId="145621"/>
</workbook>
</file>

<file path=xl/sharedStrings.xml><?xml version="1.0" encoding="utf-8"?>
<sst xmlns="http://schemas.openxmlformats.org/spreadsheetml/2006/main" count="178" uniqueCount="92">
  <si>
    <t>生物量</t>
    <rPh sb="0" eb="2">
      <t>セイブツ</t>
    </rPh>
    <rPh sb="2" eb="3">
      <t>リョウ</t>
    </rPh>
    <phoneticPr fontId="2"/>
  </si>
  <si>
    <t>（観察種に○）</t>
    <rPh sb="1" eb="3">
      <t>カンサツ</t>
    </rPh>
    <rPh sb="3" eb="4">
      <t>シュ</t>
    </rPh>
    <phoneticPr fontId="2"/>
  </si>
  <si>
    <t>点数</t>
    <rPh sb="0" eb="2">
      <t>テンスウ</t>
    </rPh>
    <phoneticPr fontId="2"/>
  </si>
  <si>
    <t>＜水質の評価＞</t>
    <rPh sb="1" eb="3">
      <t>スイシツ</t>
    </rPh>
    <rPh sb="4" eb="6">
      <t>ヒョウカ</t>
    </rPh>
    <phoneticPr fontId="2"/>
  </si>
  <si>
    <t>＜生物環境の評価＞</t>
    <rPh sb="1" eb="3">
      <t>セイブツ</t>
    </rPh>
    <rPh sb="3" eb="5">
      <t>カンキョウ</t>
    </rPh>
    <rPh sb="6" eb="8">
      <t>ヒョウカ</t>
    </rPh>
    <phoneticPr fontId="2"/>
  </si>
  <si>
    <t>指標</t>
    <rPh sb="0" eb="2">
      <t>シヒョウ</t>
    </rPh>
    <phoneticPr fontId="2"/>
  </si>
  <si>
    <t>チェック</t>
  </si>
  <si>
    <t>タテジマイソギンチャク</t>
  </si>
  <si>
    <t>判定</t>
    <rPh sb="0" eb="2">
      <t>ハンテイ</t>
    </rPh>
    <phoneticPr fontId="2"/>
  </si>
  <si>
    <t>ケガキ</t>
  </si>
  <si>
    <t>アオガイ</t>
  </si>
  <si>
    <t>ムラサキインコ</t>
  </si>
  <si>
    <t>クロフジツボ</t>
  </si>
  <si>
    <t>カメノテ</t>
  </si>
  <si>
    <t>イシゲ</t>
  </si>
  <si>
    <t>マツバガイ</t>
  </si>
  <si>
    <t>ウミトラノオ</t>
  </si>
  <si>
    <t>ヒジキ</t>
  </si>
  <si>
    <t>ウノアシガイ</t>
  </si>
  <si>
    <t>オオヘビガイ</t>
  </si>
  <si>
    <t>ヒザラガイ</t>
  </si>
  <si>
    <t>イボニシ</t>
  </si>
  <si>
    <t>ムラサキイガイ</t>
  </si>
  <si>
    <t>マガキ</t>
  </si>
  <si>
    <t>シロスジフジツボ</t>
  </si>
  <si>
    <t>タテジマフジツボ</t>
  </si>
  <si>
    <r>
      <t xml:space="preserve">　　観察種数 </t>
    </r>
    <r>
      <rPr>
        <sz val="14"/>
        <color indexed="10"/>
        <rFont val="HG丸ｺﾞｼｯｸM-PRO"/>
        <family val="3"/>
      </rPr>
      <t>N　</t>
    </r>
    <r>
      <rPr>
        <sz val="14"/>
        <rFont val="HG丸ｺﾞｼｯｸM-PRO"/>
        <family val="3"/>
      </rPr>
      <t>（○の数）</t>
    </r>
    <rPh sb="2" eb="4">
      <t>カンサツ</t>
    </rPh>
    <rPh sb="4" eb="5">
      <t>シュ</t>
    </rPh>
    <rPh sb="5" eb="6">
      <t>スウ</t>
    </rPh>
    <rPh sb="12" eb="13">
      <t>カズ</t>
    </rPh>
    <phoneticPr fontId="2"/>
  </si>
  <si>
    <r>
      <t xml:space="preserve">　　観察種の指標点数の合計  </t>
    </r>
    <r>
      <rPr>
        <sz val="14"/>
        <color indexed="10"/>
        <rFont val="HG丸ｺﾞｼｯｸM-PRO"/>
        <family val="3"/>
      </rPr>
      <t>T</t>
    </r>
    <rPh sb="2" eb="4">
      <t>カンサツ</t>
    </rPh>
    <rPh sb="4" eb="5">
      <t>シュ</t>
    </rPh>
    <rPh sb="6" eb="8">
      <t>シヒョウ</t>
    </rPh>
    <rPh sb="8" eb="10">
      <t>テンスウ</t>
    </rPh>
    <rPh sb="11" eb="13">
      <t>ゴウケイ</t>
    </rPh>
    <phoneticPr fontId="2"/>
  </si>
  <si>
    <r>
      <t>　　平均点（</t>
    </r>
    <r>
      <rPr>
        <sz val="14"/>
        <color indexed="10"/>
        <rFont val="HG丸ｺﾞｼｯｸM-PRO"/>
        <family val="3"/>
      </rPr>
      <t>T</t>
    </r>
    <r>
      <rPr>
        <sz val="14"/>
        <rFont val="HG丸ｺﾞｼｯｸM-PRO"/>
        <family val="3"/>
      </rPr>
      <t>÷</t>
    </r>
    <r>
      <rPr>
        <sz val="14"/>
        <color indexed="10"/>
        <rFont val="HG丸ｺﾞｼｯｸM-PRO"/>
        <family val="3"/>
      </rPr>
      <t>N</t>
    </r>
    <r>
      <rPr>
        <sz val="14"/>
        <rFont val="HG丸ｺﾞｼｯｸM-PRO"/>
        <family val="3"/>
      </rPr>
      <t>）</t>
    </r>
    <rPh sb="2" eb="5">
      <t>ヘイキンテン</t>
    </rPh>
    <phoneticPr fontId="2"/>
  </si>
  <si>
    <t>　　　　　県　　　　　市・郡　　　　　町</t>
    <rPh sb="5" eb="6">
      <t>ケン</t>
    </rPh>
    <rPh sb="11" eb="12">
      <t>シ</t>
    </rPh>
    <rPh sb="13" eb="14">
      <t>グン</t>
    </rPh>
    <rPh sb="19" eb="20">
      <t>チョウ</t>
    </rPh>
    <phoneticPr fontId="2"/>
  </si>
  <si>
    <t>　海岸名など　（　　　　　　　　　　　　）</t>
    <rPh sb="1" eb="3">
      <t>カイガン</t>
    </rPh>
    <rPh sb="3" eb="4">
      <t>メイ</t>
    </rPh>
    <phoneticPr fontId="2"/>
  </si>
  <si>
    <t>　　　　　　　年　　　　　月　　　　　日</t>
    <rPh sb="7" eb="8">
      <t>ネン</t>
    </rPh>
    <rPh sb="13" eb="14">
      <t>ツキ</t>
    </rPh>
    <rPh sb="19" eb="20">
      <t>ヒ</t>
    </rPh>
    <phoneticPr fontId="2"/>
  </si>
  <si>
    <t>　　　　　：　　　　～　　　　：</t>
  </si>
  <si>
    <t>　　　　　：　　　　　（　　　　　　cm ）</t>
  </si>
  <si>
    <t>　　A　大変豊か</t>
    <rPh sb="4" eb="6">
      <t>タイヘン</t>
    </rPh>
    <rPh sb="6" eb="7">
      <t>ユタ</t>
    </rPh>
    <phoneticPr fontId="2"/>
  </si>
  <si>
    <t>　　B　豊か</t>
    <rPh sb="4" eb="5">
      <t>ユタ</t>
    </rPh>
    <phoneticPr fontId="2"/>
  </si>
  <si>
    <t>　　C　やや乏しい</t>
    <rPh sb="6" eb="7">
      <t>トボ</t>
    </rPh>
    <phoneticPr fontId="2"/>
  </si>
  <si>
    <t>　　D　乏しい</t>
    <rPh sb="4" eb="5">
      <t>トボ</t>
    </rPh>
    <phoneticPr fontId="2"/>
  </si>
  <si>
    <t>生物環境の評価点</t>
    <rPh sb="0" eb="2">
      <t>セイブツ</t>
    </rPh>
    <rPh sb="2" eb="4">
      <t>カンキョウ</t>
    </rPh>
    <rPh sb="5" eb="7">
      <t>ヒョウカ</t>
    </rPh>
    <rPh sb="7" eb="8">
      <t>テン</t>
    </rPh>
    <phoneticPr fontId="2"/>
  </si>
  <si>
    <t>　　水質の評価点（平均点×８）</t>
    <rPh sb="2" eb="4">
      <t>スイシツ</t>
    </rPh>
    <rPh sb="5" eb="7">
      <t>ヒョウカ</t>
    </rPh>
    <rPh sb="7" eb="8">
      <t>テン</t>
    </rPh>
    <rPh sb="9" eb="12">
      <t>ヘイキンテン</t>
    </rPh>
    <phoneticPr fontId="2"/>
  </si>
  <si>
    <t>　A　大変きれいな海</t>
    <rPh sb="3" eb="5">
      <t>タイヘン</t>
    </rPh>
    <rPh sb="9" eb="10">
      <t>ウミ</t>
    </rPh>
    <phoneticPr fontId="2"/>
  </si>
  <si>
    <t>　B　きれいな海</t>
    <rPh sb="7" eb="8">
      <t>ウミ</t>
    </rPh>
    <phoneticPr fontId="2"/>
  </si>
  <si>
    <t>　C　ややよごれた海</t>
    <rPh sb="9" eb="10">
      <t>ウミ</t>
    </rPh>
    <phoneticPr fontId="2"/>
  </si>
  <si>
    <t>　D　よごれた海</t>
    <rPh sb="7" eb="8">
      <t>ウミ</t>
    </rPh>
    <phoneticPr fontId="2"/>
  </si>
  <si>
    <t>　　緯度（　　　　　　　　　　　　　　　）</t>
    <rPh sb="2" eb="4">
      <t>イド</t>
    </rPh>
    <phoneticPr fontId="2"/>
  </si>
  <si>
    <t>　　経度（　　　　　　　　　　　　　　　）</t>
    <rPh sb="2" eb="4">
      <t>ケイド</t>
    </rPh>
    <phoneticPr fontId="2"/>
  </si>
  <si>
    <t>調査日</t>
    <rPh sb="0" eb="2">
      <t>チョウサ</t>
    </rPh>
    <rPh sb="2" eb="3">
      <t>ビ</t>
    </rPh>
    <phoneticPr fontId="2"/>
  </si>
  <si>
    <t>調査地</t>
    <rPh sb="0" eb="3">
      <t>チョウサチ</t>
    </rPh>
    <phoneticPr fontId="2"/>
  </si>
  <si>
    <t>調査時間</t>
    <rPh sb="0" eb="2">
      <t>チョウサ</t>
    </rPh>
    <rPh sb="2" eb="4">
      <t>ジカン</t>
    </rPh>
    <phoneticPr fontId="2"/>
  </si>
  <si>
    <t>干潮時刻と潮位</t>
    <rPh sb="0" eb="2">
      <t>カンチョウ</t>
    </rPh>
    <rPh sb="2" eb="4">
      <t>ジコク</t>
    </rPh>
    <rPh sb="5" eb="7">
      <t>チョウイ</t>
    </rPh>
    <phoneticPr fontId="2"/>
  </si>
  <si>
    <t>　　　* 位置情報をお持ちであれば</t>
    <rPh sb="5" eb="7">
      <t>イチ</t>
    </rPh>
    <rPh sb="7" eb="9">
      <t>ジョウホウ</t>
    </rPh>
    <rPh sb="11" eb="12">
      <t>モ</t>
    </rPh>
    <phoneticPr fontId="2"/>
  </si>
  <si>
    <t xml:space="preserve">   　　　記述してください</t>
    <rPh sb="6" eb="8">
      <t>キジュツ</t>
    </rPh>
    <phoneticPr fontId="2"/>
  </si>
  <si>
    <t>　　　　参加者人数（　　　　　　名）</t>
    <rPh sb="4" eb="7">
      <t>サンカシャ</t>
    </rPh>
    <rPh sb="7" eb="9">
      <t>ニンズウ</t>
    </rPh>
    <rPh sb="16" eb="17">
      <t>メイ</t>
    </rPh>
    <phoneticPr fontId="2"/>
  </si>
  <si>
    <t>　観察者・記録者の氏名</t>
    <rPh sb="1" eb="4">
      <t>カンサツシャ</t>
    </rPh>
    <rPh sb="5" eb="8">
      <t>キロクシャ</t>
    </rPh>
    <rPh sb="9" eb="11">
      <t>シメイ</t>
    </rPh>
    <phoneticPr fontId="2"/>
  </si>
  <si>
    <t>　調査を行った団体・グループ名など</t>
    <rPh sb="1" eb="3">
      <t>チョウサ</t>
    </rPh>
    <rPh sb="4" eb="5">
      <t>オコナ</t>
    </rPh>
    <rPh sb="7" eb="9">
      <t>ダンタイ</t>
    </rPh>
    <rPh sb="14" eb="15">
      <t>メイ</t>
    </rPh>
    <phoneticPr fontId="2"/>
  </si>
  <si>
    <t>調査記録シート</t>
    <rPh sb="0" eb="2">
      <t>チョウサ</t>
    </rPh>
    <rPh sb="2" eb="4">
      <t>キロク</t>
    </rPh>
    <phoneticPr fontId="2"/>
  </si>
  <si>
    <t>指標生物
(20種類)</t>
    <rPh sb="0" eb="2">
      <t>シヒョウ</t>
    </rPh>
    <rPh sb="2" eb="4">
      <t>セイブツ</t>
    </rPh>
    <rPh sb="8" eb="10">
      <t>シュルイ</t>
    </rPh>
    <phoneticPr fontId="2"/>
  </si>
  <si>
    <t>ヨメガカサ</t>
  </si>
  <si>
    <t>アナアオサ</t>
  </si>
  <si>
    <t>生物量(いずれかに○)</t>
    <rPh sb="0" eb="2">
      <t>セイブツ</t>
    </rPh>
    <rPh sb="2" eb="3">
      <t>リョウ</t>
    </rPh>
    <phoneticPr fontId="2"/>
  </si>
  <si>
    <t>（10・5・1点）</t>
    <rPh sb="7" eb="8">
      <t>テン</t>
    </rPh>
    <phoneticPr fontId="2"/>
  </si>
  <si>
    <t>その他
観察された生物</t>
    <rPh sb="2" eb="3">
      <t>タ</t>
    </rPh>
    <rPh sb="4" eb="6">
      <t>カンサツ</t>
    </rPh>
    <rPh sb="9" eb="11">
      <t>セイブツ</t>
    </rPh>
    <phoneticPr fontId="2"/>
  </si>
  <si>
    <t>○</t>
  </si>
  <si>
    <t>100点以上</t>
    <rPh sb="3" eb="6">
      <t>テンイジョウ</t>
    </rPh>
    <phoneticPr fontId="2"/>
  </si>
  <si>
    <t>75～99点</t>
    <rPh sb="5" eb="6">
      <t>テン</t>
    </rPh>
    <phoneticPr fontId="2"/>
  </si>
  <si>
    <t>50～74点</t>
    <rPh sb="5" eb="6">
      <t>テン</t>
    </rPh>
    <phoneticPr fontId="2"/>
  </si>
  <si>
    <t>49点以下</t>
    <rPh sb="2" eb="3">
      <t>テン</t>
    </rPh>
    <rPh sb="3" eb="5">
      <t>イカ</t>
    </rPh>
    <phoneticPr fontId="2"/>
  </si>
  <si>
    <t>80点以上</t>
    <rPh sb="2" eb="3">
      <t>テン</t>
    </rPh>
    <rPh sb="3" eb="5">
      <t>イジョウ</t>
    </rPh>
    <phoneticPr fontId="2"/>
  </si>
  <si>
    <t>60～79点</t>
    <rPh sb="5" eb="6">
      <t>テン</t>
    </rPh>
    <phoneticPr fontId="2"/>
  </si>
  <si>
    <t>40～59点</t>
    <rPh sb="5" eb="6">
      <t>テン</t>
    </rPh>
    <phoneticPr fontId="2"/>
  </si>
  <si>
    <t>39点以下</t>
    <rPh sb="2" eb="3">
      <t>テン</t>
    </rPh>
    <rPh sb="3" eb="5">
      <t>イカ</t>
    </rPh>
    <phoneticPr fontId="2"/>
  </si>
  <si>
    <t>13：50　～　14：20</t>
  </si>
  <si>
    <t>○</t>
  </si>
  <si>
    <t>○</t>
  </si>
  <si>
    <t>ハバノリ</t>
  </si>
  <si>
    <t>ヨロイイソギンチャク</t>
  </si>
  <si>
    <t>イシダタミ</t>
  </si>
  <si>
    <t>フクロフノリ</t>
  </si>
  <si>
    <t>クボガイ</t>
  </si>
  <si>
    <t>ヤドカリ</t>
  </si>
  <si>
    <t>ヒメヨウラク</t>
  </si>
  <si>
    <t>ワカメ</t>
  </si>
  <si>
    <t>小計</t>
    <rPh sb="0" eb="2">
      <t>ショウケイ</t>
    </rPh>
    <phoneticPr fontId="2"/>
  </si>
  <si>
    <t>〇〇〇〇</t>
  </si>
  <si>
    <t>〇〇〇〇</t>
  </si>
  <si>
    <t>　　　　参加者人数（〇名）</t>
    <rPh sb="4" eb="7">
      <t>サンカシャ</t>
    </rPh>
    <rPh sb="7" eb="9">
      <t>ニンズウ</t>
    </rPh>
    <rPh sb="11" eb="12">
      <t>メイ</t>
    </rPh>
    <phoneticPr fontId="2"/>
  </si>
  <si>
    <t>〇〇市〇〇区</t>
    <rPh sb="2" eb="3">
      <t>シ</t>
    </rPh>
    <rPh sb="5" eb="6">
      <t>ク</t>
    </rPh>
    <phoneticPr fontId="2"/>
  </si>
  <si>
    <t>　海岸名など　（〇〇海岸（〇〇海水浴場)　）</t>
    <rPh sb="1" eb="3">
      <t>カイガン</t>
    </rPh>
    <rPh sb="3" eb="4">
      <t>メイ</t>
    </rPh>
    <rPh sb="10" eb="12">
      <t>カイガン</t>
    </rPh>
    <rPh sb="15" eb="18">
      <t>カイスイヨク</t>
    </rPh>
    <rPh sb="18" eb="19">
      <t>ジョウ</t>
    </rPh>
    <phoneticPr fontId="2"/>
  </si>
  <si>
    <t>　　経度（〇〇〇）</t>
    <rPh sb="2" eb="4">
      <t>ケイド</t>
    </rPh>
    <phoneticPr fontId="2"/>
  </si>
  <si>
    <t>　　緯度（〇〇〇）</t>
    <rPh sb="2" eb="4">
      <t>イド</t>
    </rPh>
    <phoneticPr fontId="2"/>
  </si>
  <si>
    <t>2014/〇/〇〇</t>
  </si>
  <si>
    <t>〇〇港　14：35（35cm ）</t>
    <rPh sb="2" eb="3">
      <t>ミナト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</si>
</sst>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"/>
  </numFmts>
  <fonts count="13">
    <font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2"/>
      <color rgb="FF000000"/>
      <name val="ＭＳ Ｐゴシック"/>
      <family val="2"/>
    </font>
    <font>
      <sz val="12"/>
      <color rgb="FF000000"/>
      <name val="HG丸ｺﾞｼｯｸM-PRO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double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2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vertical="top"/>
    </xf>
    <xf numFmtId="0" fontId="10" fillId="0" borderId="7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vertical="top"/>
    </xf>
    <xf numFmtId="0" fontId="3" fillId="0" borderId="22" xfId="0" applyFon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top"/>
    </xf>
    <xf numFmtId="0" fontId="4" fillId="3" borderId="37" xfId="0" applyFont="1" applyFill="1" applyBorder="1" applyAlignment="1">
      <alignment horizontal="center" vertical="top"/>
    </xf>
    <xf numFmtId="0" fontId="4" fillId="3" borderId="38" xfId="0" applyFont="1" applyFill="1" applyBorder="1" applyAlignment="1">
      <alignment horizontal="center" vertical="top"/>
    </xf>
    <xf numFmtId="0" fontId="4" fillId="0" borderId="2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8" fontId="4" fillId="0" borderId="42" xfId="0" applyNumberFormat="1" applyFont="1" applyBorder="1" applyAlignment="1">
      <alignment horizontal="center" vertical="center"/>
    </xf>
    <xf numFmtId="58" fontId="4" fillId="0" borderId="43" xfId="0" applyNumberFormat="1" applyFont="1" applyBorder="1" applyAlignment="1">
      <alignment horizontal="center" vertical="center"/>
    </xf>
    <xf numFmtId="58" fontId="4" fillId="0" borderId="4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2" borderId="15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37</xdr:row>
      <xdr:rowOff>219075</xdr:rowOff>
    </xdr:from>
    <xdr:to>
      <xdr:col>9</xdr:col>
      <xdr:colOff>1162050</xdr:colOff>
      <xdr:row>48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95925" y="11153775"/>
          <a:ext cx="4476750" cy="27241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気づいた点など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37</xdr:row>
      <xdr:rowOff>219075</xdr:rowOff>
    </xdr:from>
    <xdr:to>
      <xdr:col>9</xdr:col>
      <xdr:colOff>1162050</xdr:colOff>
      <xdr:row>48</xdr:row>
      <xdr:rowOff>238125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95925" y="11153775"/>
          <a:ext cx="4476750" cy="27241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気づいた点など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zoomScale="70" zoomScaleNormal="70" workbookViewId="0" topLeftCell="A7">
      <selection activeCell="L35" sqref="L35"/>
    </sheetView>
  </sheetViews>
  <sheetFormatPr defaultColWidth="8.88671875" defaultRowHeight="15"/>
  <cols>
    <col min="1" max="1" width="8.88671875" style="1" customWidth="1"/>
    <col min="2" max="2" width="23.21484375" style="1" customWidth="1"/>
    <col min="3" max="3" width="13.4453125" style="1" customWidth="1"/>
    <col min="4" max="4" width="14.77734375" style="1" customWidth="1"/>
    <col min="5" max="7" width="7.3359375" style="1" customWidth="1"/>
    <col min="8" max="8" width="1.99609375" style="1" customWidth="1"/>
    <col min="9" max="9" width="18.4453125" style="1" customWidth="1"/>
    <col min="10" max="10" width="16.99609375" style="1" customWidth="1"/>
    <col min="11" max="11" width="13.3359375" style="1" customWidth="1"/>
    <col min="12" max="16384" width="8.88671875" style="1" customWidth="1"/>
  </cols>
  <sheetData>
    <row r="2" spans="9:10" ht="15.95" customHeight="1">
      <c r="I2" s="126" t="s">
        <v>55</v>
      </c>
      <c r="J2" s="126"/>
    </row>
    <row r="3" ht="24.95" customHeight="1" thickBot="1"/>
    <row r="4" spans="2:11" ht="24.95" customHeight="1" thickBot="1">
      <c r="B4" s="71" t="s">
        <v>46</v>
      </c>
      <c r="C4" s="117" t="s">
        <v>90</v>
      </c>
      <c r="D4" s="118"/>
      <c r="E4" s="118"/>
      <c r="F4" s="118"/>
      <c r="G4" s="119"/>
      <c r="H4" s="4"/>
      <c r="I4" s="5" t="s">
        <v>53</v>
      </c>
      <c r="J4" s="6"/>
      <c r="K4" s="4"/>
    </row>
    <row r="5" spans="2:10" ht="24.95" customHeight="1">
      <c r="B5" s="72" t="s">
        <v>47</v>
      </c>
      <c r="C5" s="105" t="s">
        <v>86</v>
      </c>
      <c r="D5" s="7"/>
      <c r="E5" s="7"/>
      <c r="F5" s="7"/>
      <c r="G5" s="8"/>
      <c r="H5" s="4"/>
      <c r="I5" s="9" t="s">
        <v>83</v>
      </c>
      <c r="J5" s="10"/>
    </row>
    <row r="6" spans="2:10" ht="24.95" customHeight="1" thickBot="1">
      <c r="B6" s="25"/>
      <c r="C6" s="69" t="s">
        <v>87</v>
      </c>
      <c r="D6" s="67"/>
      <c r="E6" s="67"/>
      <c r="F6" s="67"/>
      <c r="G6" s="68"/>
      <c r="H6" s="4"/>
      <c r="I6" s="9"/>
      <c r="J6" s="10"/>
    </row>
    <row r="7" spans="2:10" ht="20.25" customHeight="1">
      <c r="B7" s="74" t="s">
        <v>50</v>
      </c>
      <c r="C7" s="69" t="s">
        <v>88</v>
      </c>
      <c r="D7" s="67"/>
      <c r="E7" s="67"/>
      <c r="F7" s="67"/>
      <c r="G7" s="68"/>
      <c r="H7" s="4"/>
      <c r="I7" s="80" t="s">
        <v>54</v>
      </c>
      <c r="J7" s="79"/>
    </row>
    <row r="8" spans="2:10" ht="20.25" customHeight="1">
      <c r="B8" s="75" t="s">
        <v>51</v>
      </c>
      <c r="C8" s="70" t="s">
        <v>89</v>
      </c>
      <c r="D8" s="11"/>
      <c r="E8" s="11"/>
      <c r="F8" s="11"/>
      <c r="G8" s="12"/>
      <c r="H8" s="4"/>
      <c r="I8" s="77" t="s">
        <v>84</v>
      </c>
      <c r="J8" s="10"/>
    </row>
    <row r="9" spans="2:10" ht="24.95" customHeight="1">
      <c r="B9" s="30" t="s">
        <v>48</v>
      </c>
      <c r="C9" s="120" t="s">
        <v>71</v>
      </c>
      <c r="D9" s="121"/>
      <c r="E9" s="121"/>
      <c r="F9" s="121"/>
      <c r="G9" s="122"/>
      <c r="I9" s="76"/>
      <c r="J9" s="65"/>
    </row>
    <row r="10" spans="2:11" ht="24.95" customHeight="1" thickBot="1">
      <c r="B10" s="73" t="s">
        <v>49</v>
      </c>
      <c r="C10" s="123" t="s">
        <v>91</v>
      </c>
      <c r="D10" s="124"/>
      <c r="E10" s="124"/>
      <c r="F10" s="124"/>
      <c r="G10" s="125"/>
      <c r="H10" s="18"/>
      <c r="I10" s="78" t="s">
        <v>85</v>
      </c>
      <c r="J10" s="66"/>
      <c r="K10" s="18"/>
    </row>
    <row r="11" spans="2:11" ht="6.75" customHeight="1" thickBot="1">
      <c r="B11" s="64"/>
      <c r="C11" s="15"/>
      <c r="D11" s="16"/>
      <c r="E11" s="49"/>
      <c r="F11" s="49"/>
      <c r="G11" s="49"/>
      <c r="H11" s="18"/>
      <c r="I11" s="18"/>
      <c r="J11" s="18"/>
      <c r="K11" s="18"/>
    </row>
    <row r="12" spans="2:10" ht="20.25" customHeight="1">
      <c r="B12" s="127" t="s">
        <v>56</v>
      </c>
      <c r="C12" s="19" t="s">
        <v>5</v>
      </c>
      <c r="D12" s="87" t="s">
        <v>6</v>
      </c>
      <c r="E12" s="129" t="s">
        <v>59</v>
      </c>
      <c r="F12" s="130"/>
      <c r="G12" s="131"/>
      <c r="H12" s="85"/>
      <c r="I12" s="132" t="s">
        <v>61</v>
      </c>
      <c r="J12" s="20" t="s">
        <v>0</v>
      </c>
    </row>
    <row r="13" spans="2:10" ht="20.25" customHeight="1" thickBot="1">
      <c r="B13" s="128"/>
      <c r="C13" s="22" t="s">
        <v>2</v>
      </c>
      <c r="D13" s="21" t="s">
        <v>1</v>
      </c>
      <c r="E13" s="101">
        <v>10</v>
      </c>
      <c r="F13" s="102">
        <v>5</v>
      </c>
      <c r="G13" s="103">
        <v>1</v>
      </c>
      <c r="H13" s="84"/>
      <c r="I13" s="133"/>
      <c r="J13" s="23" t="s">
        <v>60</v>
      </c>
    </row>
    <row r="14" spans="2:10" ht="24.95" customHeight="1">
      <c r="B14" s="24" t="s">
        <v>9</v>
      </c>
      <c r="C14" s="25">
        <v>20</v>
      </c>
      <c r="D14" s="81" t="s">
        <v>62</v>
      </c>
      <c r="E14" s="98"/>
      <c r="F14" s="99" t="s">
        <v>62</v>
      </c>
      <c r="G14" s="100"/>
      <c r="H14" s="83"/>
      <c r="I14" s="32" t="s">
        <v>74</v>
      </c>
      <c r="J14" s="28">
        <v>5</v>
      </c>
    </row>
    <row r="15" spans="2:10" ht="24.95" customHeight="1">
      <c r="B15" s="29" t="s">
        <v>10</v>
      </c>
      <c r="C15" s="30">
        <v>19</v>
      </c>
      <c r="D15" s="82"/>
      <c r="E15" s="90"/>
      <c r="F15" s="86"/>
      <c r="G15" s="91"/>
      <c r="H15" s="84"/>
      <c r="I15" s="32" t="s">
        <v>75</v>
      </c>
      <c r="J15" s="33">
        <v>10</v>
      </c>
    </row>
    <row r="16" spans="2:10" ht="24.95" customHeight="1">
      <c r="B16" s="29" t="s">
        <v>11</v>
      </c>
      <c r="C16" s="30">
        <v>18</v>
      </c>
      <c r="D16" s="82" t="s">
        <v>62</v>
      </c>
      <c r="E16" s="90" t="s">
        <v>62</v>
      </c>
      <c r="F16" s="86"/>
      <c r="G16" s="91"/>
      <c r="H16" s="84"/>
      <c r="I16" s="32" t="s">
        <v>76</v>
      </c>
      <c r="J16" s="33">
        <v>1</v>
      </c>
    </row>
    <row r="17" spans="2:10" ht="24.95" customHeight="1">
      <c r="B17" s="29" t="s">
        <v>12</v>
      </c>
      <c r="C17" s="30">
        <v>17</v>
      </c>
      <c r="D17" s="82"/>
      <c r="E17" s="90"/>
      <c r="F17" s="86"/>
      <c r="G17" s="91"/>
      <c r="H17" s="84"/>
      <c r="I17" s="32" t="s">
        <v>77</v>
      </c>
      <c r="J17" s="33">
        <v>1</v>
      </c>
    </row>
    <row r="18" spans="2:10" ht="24.95" customHeight="1">
      <c r="B18" s="29" t="s">
        <v>13</v>
      </c>
      <c r="C18" s="30">
        <v>16</v>
      </c>
      <c r="D18" s="82" t="s">
        <v>62</v>
      </c>
      <c r="E18" s="90"/>
      <c r="F18" s="86" t="s">
        <v>62</v>
      </c>
      <c r="G18" s="91"/>
      <c r="H18" s="84"/>
      <c r="I18" s="32" t="s">
        <v>78</v>
      </c>
      <c r="J18" s="33">
        <v>1</v>
      </c>
    </row>
    <row r="19" spans="2:10" ht="24.95" customHeight="1">
      <c r="B19" s="29" t="s">
        <v>14</v>
      </c>
      <c r="C19" s="30">
        <v>15</v>
      </c>
      <c r="D19" s="82"/>
      <c r="E19" s="90"/>
      <c r="F19" s="86"/>
      <c r="G19" s="91"/>
      <c r="H19" s="84"/>
      <c r="I19" s="32" t="s">
        <v>79</v>
      </c>
      <c r="J19" s="33">
        <v>5</v>
      </c>
    </row>
    <row r="20" spans="2:10" ht="24.95" customHeight="1">
      <c r="B20" s="29" t="s">
        <v>15</v>
      </c>
      <c r="C20" s="30">
        <v>14</v>
      </c>
      <c r="D20" s="31" t="s">
        <v>72</v>
      </c>
      <c r="E20" s="90"/>
      <c r="F20" s="86" t="s">
        <v>62</v>
      </c>
      <c r="G20" s="91"/>
      <c r="H20" s="84"/>
      <c r="I20" s="32" t="s">
        <v>80</v>
      </c>
      <c r="J20" s="33">
        <v>1</v>
      </c>
    </row>
    <row r="21" spans="2:10" ht="24.95" customHeight="1">
      <c r="B21" s="29" t="s">
        <v>16</v>
      </c>
      <c r="C21" s="30">
        <v>13</v>
      </c>
      <c r="D21" s="31" t="s">
        <v>72</v>
      </c>
      <c r="E21" s="90" t="s">
        <v>62</v>
      </c>
      <c r="F21" s="86"/>
      <c r="G21" s="91"/>
      <c r="H21" s="84"/>
      <c r="I21" s="32" t="s">
        <v>81</v>
      </c>
      <c r="J21" s="33">
        <v>1</v>
      </c>
    </row>
    <row r="22" spans="2:10" ht="24.95" customHeight="1">
      <c r="B22" s="29" t="s">
        <v>17</v>
      </c>
      <c r="C22" s="30">
        <v>12</v>
      </c>
      <c r="D22" s="31" t="s">
        <v>72</v>
      </c>
      <c r="E22" s="90" t="s">
        <v>62</v>
      </c>
      <c r="F22" s="86"/>
      <c r="G22" s="91"/>
      <c r="H22" s="84"/>
      <c r="I22" s="32"/>
      <c r="J22" s="33"/>
    </row>
    <row r="23" spans="2:10" ht="24.95" customHeight="1">
      <c r="B23" s="29" t="s">
        <v>57</v>
      </c>
      <c r="C23" s="30">
        <v>11</v>
      </c>
      <c r="D23" s="31" t="s">
        <v>72</v>
      </c>
      <c r="E23" s="90"/>
      <c r="F23" s="86" t="s">
        <v>62</v>
      </c>
      <c r="G23" s="91"/>
      <c r="H23" s="84"/>
      <c r="I23" s="32"/>
      <c r="J23" s="33"/>
    </row>
    <row r="24" spans="2:10" ht="24.95" customHeight="1">
      <c r="B24" s="29" t="s">
        <v>18</v>
      </c>
      <c r="C24" s="30">
        <v>10</v>
      </c>
      <c r="D24" s="31" t="s">
        <v>72</v>
      </c>
      <c r="E24" s="90"/>
      <c r="F24" s="86" t="s">
        <v>62</v>
      </c>
      <c r="G24" s="91"/>
      <c r="H24" s="84"/>
      <c r="I24" s="32"/>
      <c r="J24" s="33"/>
    </row>
    <row r="25" spans="2:10" ht="24.95" customHeight="1">
      <c r="B25" s="29" t="s">
        <v>19</v>
      </c>
      <c r="C25" s="30">
        <v>9</v>
      </c>
      <c r="D25" s="82"/>
      <c r="E25" s="90"/>
      <c r="F25" s="86"/>
      <c r="G25" s="91"/>
      <c r="H25" s="84"/>
      <c r="I25" s="32"/>
      <c r="J25" s="33"/>
    </row>
    <row r="26" spans="2:10" ht="24.95" customHeight="1">
      <c r="B26" s="29" t="s">
        <v>20</v>
      </c>
      <c r="C26" s="30">
        <v>8</v>
      </c>
      <c r="D26" s="31" t="s">
        <v>72</v>
      </c>
      <c r="E26" s="90"/>
      <c r="F26" s="86" t="s">
        <v>62</v>
      </c>
      <c r="G26" s="91"/>
      <c r="H26" s="84"/>
      <c r="I26" s="32"/>
      <c r="J26" s="33"/>
    </row>
    <row r="27" spans="2:10" ht="24.95" customHeight="1">
      <c r="B27" s="29" t="s">
        <v>21</v>
      </c>
      <c r="C27" s="30">
        <v>7</v>
      </c>
      <c r="D27" s="31" t="s">
        <v>72</v>
      </c>
      <c r="E27" s="90"/>
      <c r="F27" s="86" t="s">
        <v>62</v>
      </c>
      <c r="G27" s="91"/>
      <c r="H27" s="84"/>
      <c r="I27" s="26"/>
      <c r="J27" s="33"/>
    </row>
    <row r="28" spans="2:10" ht="24.95" customHeight="1">
      <c r="B28" s="29" t="s">
        <v>58</v>
      </c>
      <c r="C28" s="30">
        <v>6</v>
      </c>
      <c r="D28" s="31" t="s">
        <v>72</v>
      </c>
      <c r="E28" s="90"/>
      <c r="F28" s="86" t="s">
        <v>62</v>
      </c>
      <c r="G28" s="91"/>
      <c r="H28" s="84"/>
      <c r="I28" s="32"/>
      <c r="J28" s="33"/>
    </row>
    <row r="29" spans="2:10" ht="24.95" customHeight="1">
      <c r="B29" s="63" t="s">
        <v>7</v>
      </c>
      <c r="C29" s="30">
        <v>5</v>
      </c>
      <c r="D29" s="82"/>
      <c r="E29" s="90"/>
      <c r="F29" s="86"/>
      <c r="G29" s="91"/>
      <c r="H29" s="84"/>
      <c r="I29" s="32"/>
      <c r="J29" s="33"/>
    </row>
    <row r="30" spans="2:10" ht="24.95" customHeight="1">
      <c r="B30" s="29" t="s">
        <v>22</v>
      </c>
      <c r="C30" s="30">
        <v>4</v>
      </c>
      <c r="D30" s="82"/>
      <c r="E30" s="90"/>
      <c r="F30" s="86"/>
      <c r="G30" s="91"/>
      <c r="H30" s="84"/>
      <c r="I30" s="32"/>
      <c r="J30" s="33"/>
    </row>
    <row r="31" spans="2:10" ht="24.95" customHeight="1">
      <c r="B31" s="29" t="s">
        <v>23</v>
      </c>
      <c r="C31" s="30">
        <v>3</v>
      </c>
      <c r="D31" s="31" t="s">
        <v>73</v>
      </c>
      <c r="E31" s="90"/>
      <c r="F31" s="86" t="s">
        <v>62</v>
      </c>
      <c r="G31" s="91"/>
      <c r="H31" s="85"/>
      <c r="I31" s="32"/>
      <c r="J31" s="33"/>
    </row>
    <row r="32" spans="2:10" ht="24.95" customHeight="1">
      <c r="B32" s="29" t="s">
        <v>24</v>
      </c>
      <c r="C32" s="30">
        <v>2</v>
      </c>
      <c r="D32" s="82"/>
      <c r="E32" s="90"/>
      <c r="F32" s="86"/>
      <c r="G32" s="91"/>
      <c r="H32" s="84"/>
      <c r="I32" s="32"/>
      <c r="J32" s="33"/>
    </row>
    <row r="33" spans="2:10" ht="24.95" customHeight="1" thickBot="1">
      <c r="B33" s="24" t="s">
        <v>25</v>
      </c>
      <c r="C33" s="25">
        <v>1</v>
      </c>
      <c r="D33" s="81"/>
      <c r="E33" s="95"/>
      <c r="F33" s="96"/>
      <c r="G33" s="97"/>
      <c r="H33" s="84"/>
      <c r="I33" s="26"/>
      <c r="J33" s="35"/>
    </row>
    <row r="34" spans="2:10" ht="24.95" customHeight="1">
      <c r="B34" s="36" t="s">
        <v>26</v>
      </c>
      <c r="C34" s="37"/>
      <c r="D34" s="88">
        <f>COUNTIF(D14:D33,"○")</f>
        <v>12</v>
      </c>
      <c r="E34" s="134" t="s">
        <v>82</v>
      </c>
      <c r="F34" s="135"/>
      <c r="G34" s="136"/>
      <c r="H34" s="38"/>
      <c r="I34" s="39"/>
      <c r="J34" s="39"/>
    </row>
    <row r="35" spans="2:10" s="38" customFormat="1" ht="24.95" customHeight="1">
      <c r="B35" s="40" t="s">
        <v>27</v>
      </c>
      <c r="C35" s="41"/>
      <c r="D35" s="89">
        <f>SUMPRODUCT((D14:D33="○")*(C14:C33))</f>
        <v>138</v>
      </c>
      <c r="E35" s="93">
        <f>COUNTIF(E14:E33,"○")*10</f>
        <v>30</v>
      </c>
      <c r="F35" s="92">
        <f>COUNTIF(F14:F33,"○")*5</f>
        <v>45</v>
      </c>
      <c r="G35" s="94">
        <f>COUNTIF(G14:G33,"○")*1</f>
        <v>0</v>
      </c>
      <c r="I35" s="42"/>
      <c r="J35" s="42"/>
    </row>
    <row r="36" spans="2:10" s="38" customFormat="1" ht="24.95" customHeight="1" thickBot="1">
      <c r="B36" s="40" t="s">
        <v>28</v>
      </c>
      <c r="C36" s="41"/>
      <c r="D36" s="112">
        <f>IF(D35=0,"",ROUND(D35/D34,1))</f>
        <v>11.5</v>
      </c>
      <c r="E36" s="137" t="s">
        <v>38</v>
      </c>
      <c r="F36" s="138"/>
      <c r="G36" s="139"/>
      <c r="I36" s="31"/>
      <c r="J36" s="43"/>
    </row>
    <row r="37" spans="2:10" s="38" customFormat="1" ht="24.95" customHeight="1" thickBot="1">
      <c r="B37" s="44" t="s">
        <v>39</v>
      </c>
      <c r="C37" s="45"/>
      <c r="D37" s="113">
        <f>IF(D35=0,0,ROUND(D36*8,0))</f>
        <v>92</v>
      </c>
      <c r="E37" s="114">
        <f>ROUND(SUM(E35:G35),0)</f>
        <v>75</v>
      </c>
      <c r="F37" s="115"/>
      <c r="G37" s="116"/>
      <c r="I37" s="47"/>
      <c r="J37" s="34"/>
    </row>
    <row r="38" spans="3:11" s="38" customFormat="1" ht="20.25" customHeight="1" thickBot="1">
      <c r="C38" s="46"/>
      <c r="D38" s="46"/>
      <c r="E38" s="46"/>
      <c r="F38" s="46"/>
      <c r="G38" s="46"/>
      <c r="H38" s="48"/>
      <c r="I38" s="49"/>
      <c r="J38" s="46"/>
      <c r="K38" s="49"/>
    </row>
    <row r="39" spans="2:4" s="38" customFormat="1" ht="20.25" customHeight="1" thickBot="1">
      <c r="B39" s="50" t="s">
        <v>3</v>
      </c>
      <c r="C39" s="107"/>
      <c r="D39" s="51" t="s">
        <v>8</v>
      </c>
    </row>
    <row r="40" spans="2:4" s="38" customFormat="1" ht="20.25" customHeight="1" thickTop="1">
      <c r="B40" s="52" t="s">
        <v>40</v>
      </c>
      <c r="C40" s="53" t="s">
        <v>63</v>
      </c>
      <c r="D40" s="108" t="str">
        <f>IF($D$37&gt;=100,"○","")</f>
        <v/>
      </c>
    </row>
    <row r="41" spans="2:4" s="38" customFormat="1" ht="20.25" customHeight="1">
      <c r="B41" s="52" t="s">
        <v>41</v>
      </c>
      <c r="C41" s="53" t="s">
        <v>64</v>
      </c>
      <c r="D41" s="109" t="str">
        <f>IF($D$37&gt;=100,"",IF($D$37&gt;=75,"○",""))</f>
        <v>○</v>
      </c>
    </row>
    <row r="42" spans="2:4" s="38" customFormat="1" ht="20.25" customHeight="1">
      <c r="B42" s="52" t="s">
        <v>42</v>
      </c>
      <c r="C42" s="53" t="s">
        <v>65</v>
      </c>
      <c r="D42" s="109" t="str">
        <f>IF($D$37&gt;=75,"",IF($D$37&gt;=50,"○",""))</f>
        <v/>
      </c>
    </row>
    <row r="43" spans="2:4" s="38" customFormat="1" ht="20.25" customHeight="1" thickBot="1">
      <c r="B43" s="54" t="s">
        <v>43</v>
      </c>
      <c r="C43" s="55" t="s">
        <v>66</v>
      </c>
      <c r="D43" s="110" t="str">
        <f>IF($D$37&lt;=49,"○","")</f>
        <v/>
      </c>
    </row>
    <row r="44" spans="2:4" s="38" customFormat="1" ht="10.5" customHeight="1" thickBot="1">
      <c r="B44" s="56"/>
      <c r="C44" s="57"/>
      <c r="D44" s="58"/>
    </row>
    <row r="45" spans="2:4" ht="20.25" customHeight="1" thickBot="1">
      <c r="B45" s="59" t="s">
        <v>4</v>
      </c>
      <c r="C45" s="111"/>
      <c r="D45" s="60" t="s">
        <v>8</v>
      </c>
    </row>
    <row r="46" spans="2:4" ht="20.25" customHeight="1" thickTop="1">
      <c r="B46" s="52" t="s">
        <v>34</v>
      </c>
      <c r="C46" s="61" t="s">
        <v>67</v>
      </c>
      <c r="D46" s="108" t="str">
        <f>IF($E$37&gt;=80,"○","")</f>
        <v/>
      </c>
    </row>
    <row r="47" spans="2:11" ht="20.25" customHeight="1">
      <c r="B47" s="52" t="s">
        <v>35</v>
      </c>
      <c r="C47" s="61" t="s">
        <v>68</v>
      </c>
      <c r="D47" s="109" t="str">
        <f>IF($E$37&gt;=80,"",IF($E$37&gt;=60,"○",""))</f>
        <v>○</v>
      </c>
      <c r="K47" s="62"/>
    </row>
    <row r="48" spans="2:11" ht="20.25" customHeight="1">
      <c r="B48" s="52" t="s">
        <v>36</v>
      </c>
      <c r="C48" s="61" t="s">
        <v>69</v>
      </c>
      <c r="D48" s="109" t="str">
        <f>IF($E$37&gt;=60,"",IF($E$37&gt;=40,"○",""))</f>
        <v/>
      </c>
      <c r="K48" s="62"/>
    </row>
    <row r="49" spans="2:11" ht="20.25" customHeight="1" thickBot="1">
      <c r="B49" s="54" t="s">
        <v>37</v>
      </c>
      <c r="C49" s="15" t="s">
        <v>70</v>
      </c>
      <c r="D49" s="110" t="str">
        <f>IF($E$37&lt;=39,"○","")</f>
        <v/>
      </c>
      <c r="K49" s="62"/>
    </row>
    <row r="50" spans="5:11" ht="20.25" customHeight="1">
      <c r="E50" s="62"/>
      <c r="F50" s="62"/>
      <c r="G50" s="62"/>
      <c r="K50" s="62"/>
    </row>
    <row r="51" spans="5:11" ht="20.25" customHeight="1">
      <c r="E51" s="62"/>
      <c r="F51" s="62"/>
      <c r="G51" s="62"/>
      <c r="H51" s="62"/>
      <c r="I51" s="62"/>
      <c r="J51" s="62"/>
      <c r="K51" s="62"/>
    </row>
    <row r="52" spans="5:11" ht="20.25" customHeight="1">
      <c r="E52" s="62"/>
      <c r="F52" s="62"/>
      <c r="G52" s="62"/>
      <c r="H52" s="62"/>
      <c r="I52" s="62"/>
      <c r="J52" s="62"/>
      <c r="K52" s="62"/>
    </row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mergeCells count="10">
    <mergeCell ref="B12:B13"/>
    <mergeCell ref="E12:G12"/>
    <mergeCell ref="I12:I13"/>
    <mergeCell ref="E34:G34"/>
    <mergeCell ref="E36:G36"/>
    <mergeCell ref="E37:G37"/>
    <mergeCell ref="C4:G4"/>
    <mergeCell ref="C9:G9"/>
    <mergeCell ref="C10:G10"/>
    <mergeCell ref="I2:J2"/>
  </mergeCells>
  <printOptions/>
  <pageMargins left="0.75" right="0.7" top="1" bottom="1" header="0.512" footer="0.51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tabSelected="1" zoomScale="88" zoomScaleNormal="88" workbookViewId="0" topLeftCell="A1">
      <selection activeCell="C4" sqref="C4"/>
    </sheetView>
  </sheetViews>
  <sheetFormatPr defaultColWidth="8.88671875" defaultRowHeight="15"/>
  <cols>
    <col min="1" max="1" width="8.88671875" style="1" customWidth="1"/>
    <col min="2" max="2" width="23.21484375" style="1" customWidth="1"/>
    <col min="3" max="3" width="13.4453125" style="1" customWidth="1"/>
    <col min="4" max="4" width="14.77734375" style="1" customWidth="1"/>
    <col min="5" max="7" width="7.3359375" style="1" customWidth="1"/>
    <col min="8" max="8" width="1.99609375" style="1" customWidth="1"/>
    <col min="9" max="9" width="18.4453125" style="1" customWidth="1"/>
    <col min="10" max="10" width="16.99609375" style="1" customWidth="1"/>
    <col min="11" max="11" width="13.3359375" style="1" customWidth="1"/>
    <col min="12" max="16384" width="8.88671875" style="1" customWidth="1"/>
  </cols>
  <sheetData>
    <row r="2" spans="9:10" ht="15.95" customHeight="1">
      <c r="I2" s="126" t="s">
        <v>55</v>
      </c>
      <c r="J2" s="126"/>
    </row>
    <row r="3" ht="24.95" customHeight="1" thickBot="1"/>
    <row r="4" spans="2:11" ht="24.95" customHeight="1" thickBot="1">
      <c r="B4" s="71" t="s">
        <v>46</v>
      </c>
      <c r="C4" s="104" t="s">
        <v>31</v>
      </c>
      <c r="D4" s="2"/>
      <c r="E4" s="3"/>
      <c r="F4" s="2"/>
      <c r="G4" s="3"/>
      <c r="H4" s="4"/>
      <c r="I4" s="5" t="s">
        <v>53</v>
      </c>
      <c r="J4" s="6"/>
      <c r="K4" s="4"/>
    </row>
    <row r="5" spans="2:10" ht="24.95" customHeight="1">
      <c r="B5" s="72" t="s">
        <v>47</v>
      </c>
      <c r="C5" s="105" t="s">
        <v>29</v>
      </c>
      <c r="D5" s="7"/>
      <c r="E5" s="8"/>
      <c r="F5" s="7"/>
      <c r="G5" s="8"/>
      <c r="H5" s="4"/>
      <c r="I5" s="9"/>
      <c r="J5" s="10"/>
    </row>
    <row r="6" spans="2:10" ht="24.95" customHeight="1" thickBot="1">
      <c r="B6" s="25"/>
      <c r="C6" s="69" t="s">
        <v>30</v>
      </c>
      <c r="D6" s="67"/>
      <c r="E6" s="68"/>
      <c r="F6" s="67"/>
      <c r="G6" s="68"/>
      <c r="H6" s="4"/>
      <c r="I6" s="9"/>
      <c r="J6" s="10"/>
    </row>
    <row r="7" spans="2:10" ht="20.25" customHeight="1">
      <c r="B7" s="74" t="s">
        <v>50</v>
      </c>
      <c r="C7" s="69" t="s">
        <v>45</v>
      </c>
      <c r="D7" s="67"/>
      <c r="E7" s="68"/>
      <c r="F7" s="67"/>
      <c r="G7" s="68"/>
      <c r="H7" s="4"/>
      <c r="I7" s="80" t="s">
        <v>54</v>
      </c>
      <c r="J7" s="79"/>
    </row>
    <row r="8" spans="2:10" ht="20.25" customHeight="1">
      <c r="B8" s="75" t="s">
        <v>51</v>
      </c>
      <c r="C8" s="70" t="s">
        <v>44</v>
      </c>
      <c r="D8" s="11"/>
      <c r="E8" s="12"/>
      <c r="F8" s="11"/>
      <c r="G8" s="12"/>
      <c r="H8" s="4"/>
      <c r="I8" s="77"/>
      <c r="J8" s="10"/>
    </row>
    <row r="9" spans="2:10" ht="24.95" customHeight="1">
      <c r="B9" s="30" t="s">
        <v>48</v>
      </c>
      <c r="C9" s="106" t="s">
        <v>32</v>
      </c>
      <c r="D9" s="13"/>
      <c r="E9" s="13"/>
      <c r="F9" s="13"/>
      <c r="G9" s="14"/>
      <c r="I9" s="76"/>
      <c r="J9" s="65"/>
    </row>
    <row r="10" spans="2:11" ht="24.95" customHeight="1" thickBot="1">
      <c r="B10" s="73" t="s">
        <v>49</v>
      </c>
      <c r="C10" s="54" t="s">
        <v>33</v>
      </c>
      <c r="D10" s="16"/>
      <c r="E10" s="17"/>
      <c r="F10" s="16"/>
      <c r="G10" s="17"/>
      <c r="H10" s="18"/>
      <c r="I10" s="78" t="s">
        <v>52</v>
      </c>
      <c r="J10" s="66"/>
      <c r="K10" s="18"/>
    </row>
    <row r="11" spans="2:11" ht="6.75" customHeight="1" thickBot="1">
      <c r="B11" s="64"/>
      <c r="C11" s="15"/>
      <c r="D11" s="16"/>
      <c r="E11" s="49"/>
      <c r="F11" s="49"/>
      <c r="G11" s="49"/>
      <c r="H11" s="18"/>
      <c r="I11" s="18"/>
      <c r="J11" s="18"/>
      <c r="K11" s="18"/>
    </row>
    <row r="12" spans="2:10" ht="20.25" customHeight="1">
      <c r="B12" s="127" t="s">
        <v>56</v>
      </c>
      <c r="C12" s="19" t="s">
        <v>5</v>
      </c>
      <c r="D12" s="87" t="s">
        <v>6</v>
      </c>
      <c r="E12" s="129" t="s">
        <v>59</v>
      </c>
      <c r="F12" s="130"/>
      <c r="G12" s="131"/>
      <c r="H12" s="85"/>
      <c r="I12" s="132" t="s">
        <v>61</v>
      </c>
      <c r="J12" s="20" t="s">
        <v>0</v>
      </c>
    </row>
    <row r="13" spans="2:10" ht="20.25" customHeight="1" thickBot="1">
      <c r="B13" s="128"/>
      <c r="C13" s="22" t="s">
        <v>2</v>
      </c>
      <c r="D13" s="21" t="s">
        <v>1</v>
      </c>
      <c r="E13" s="101">
        <v>10</v>
      </c>
      <c r="F13" s="102">
        <v>5</v>
      </c>
      <c r="G13" s="103">
        <v>1</v>
      </c>
      <c r="H13" s="84"/>
      <c r="I13" s="133"/>
      <c r="J13" s="23" t="s">
        <v>60</v>
      </c>
    </row>
    <row r="14" spans="2:10" ht="24.95" customHeight="1">
      <c r="B14" s="24" t="s">
        <v>9</v>
      </c>
      <c r="C14" s="25">
        <v>20</v>
      </c>
      <c r="D14" s="81"/>
      <c r="E14" s="98"/>
      <c r="F14" s="99"/>
      <c r="G14" s="100"/>
      <c r="H14" s="83"/>
      <c r="I14" s="27"/>
      <c r="J14" s="28"/>
    </row>
    <row r="15" spans="2:10" ht="24.95" customHeight="1">
      <c r="B15" s="29" t="s">
        <v>10</v>
      </c>
      <c r="C15" s="30">
        <v>19</v>
      </c>
      <c r="D15" s="82"/>
      <c r="E15" s="90"/>
      <c r="F15" s="86"/>
      <c r="G15" s="91"/>
      <c r="H15" s="84"/>
      <c r="I15" s="32"/>
      <c r="J15" s="33"/>
    </row>
    <row r="16" spans="2:10" ht="24.95" customHeight="1">
      <c r="B16" s="29" t="s">
        <v>11</v>
      </c>
      <c r="C16" s="30">
        <v>18</v>
      </c>
      <c r="D16" s="82"/>
      <c r="E16" s="90"/>
      <c r="F16" s="86"/>
      <c r="G16" s="91"/>
      <c r="H16" s="84"/>
      <c r="I16" s="32"/>
      <c r="J16" s="33"/>
    </row>
    <row r="17" spans="2:10" ht="24.95" customHeight="1">
      <c r="B17" s="29" t="s">
        <v>12</v>
      </c>
      <c r="C17" s="30">
        <v>17</v>
      </c>
      <c r="D17" s="82"/>
      <c r="E17" s="90"/>
      <c r="F17" s="86"/>
      <c r="G17" s="91"/>
      <c r="H17" s="84"/>
      <c r="I17" s="32"/>
      <c r="J17" s="33"/>
    </row>
    <row r="18" spans="2:10" ht="24.95" customHeight="1">
      <c r="B18" s="29" t="s">
        <v>13</v>
      </c>
      <c r="C18" s="30">
        <v>16</v>
      </c>
      <c r="D18" s="82"/>
      <c r="E18" s="90"/>
      <c r="F18" s="86"/>
      <c r="G18" s="91"/>
      <c r="H18" s="84"/>
      <c r="I18" s="32"/>
      <c r="J18" s="33"/>
    </row>
    <row r="19" spans="2:10" ht="24.95" customHeight="1">
      <c r="B19" s="29" t="s">
        <v>14</v>
      </c>
      <c r="C19" s="30">
        <v>15</v>
      </c>
      <c r="D19" s="82"/>
      <c r="E19" s="90"/>
      <c r="F19" s="86"/>
      <c r="G19" s="91"/>
      <c r="H19" s="84"/>
      <c r="I19" s="32"/>
      <c r="J19" s="33"/>
    </row>
    <row r="20" spans="2:10" ht="24.95" customHeight="1">
      <c r="B20" s="29" t="s">
        <v>15</v>
      </c>
      <c r="C20" s="30">
        <v>14</v>
      </c>
      <c r="D20" s="82"/>
      <c r="E20" s="90"/>
      <c r="F20" s="86"/>
      <c r="G20" s="91"/>
      <c r="H20" s="84"/>
      <c r="I20" s="32"/>
      <c r="J20" s="33"/>
    </row>
    <row r="21" spans="2:10" ht="24.95" customHeight="1">
      <c r="B21" s="29" t="s">
        <v>16</v>
      </c>
      <c r="C21" s="30">
        <v>13</v>
      </c>
      <c r="D21" s="82"/>
      <c r="E21" s="90"/>
      <c r="F21" s="86"/>
      <c r="G21" s="91"/>
      <c r="H21" s="84"/>
      <c r="I21" s="32"/>
      <c r="J21" s="33"/>
    </row>
    <row r="22" spans="2:10" ht="24.95" customHeight="1">
      <c r="B22" s="29" t="s">
        <v>17</v>
      </c>
      <c r="C22" s="30">
        <v>12</v>
      </c>
      <c r="D22" s="82"/>
      <c r="E22" s="90"/>
      <c r="F22" s="86"/>
      <c r="G22" s="91"/>
      <c r="H22" s="84"/>
      <c r="I22" s="32"/>
      <c r="J22" s="33"/>
    </row>
    <row r="23" spans="2:10" ht="24.95" customHeight="1">
      <c r="B23" s="29" t="s">
        <v>57</v>
      </c>
      <c r="C23" s="30">
        <v>11</v>
      </c>
      <c r="D23" s="82"/>
      <c r="E23" s="90"/>
      <c r="F23" s="86"/>
      <c r="G23" s="91"/>
      <c r="H23" s="84"/>
      <c r="I23" s="32"/>
      <c r="J23" s="33"/>
    </row>
    <row r="24" spans="2:10" ht="24.95" customHeight="1">
      <c r="B24" s="29" t="s">
        <v>18</v>
      </c>
      <c r="C24" s="30">
        <v>10</v>
      </c>
      <c r="D24" s="82"/>
      <c r="E24" s="90"/>
      <c r="F24" s="86"/>
      <c r="G24" s="91"/>
      <c r="H24" s="84"/>
      <c r="I24" s="32"/>
      <c r="J24" s="33"/>
    </row>
    <row r="25" spans="2:10" ht="24.95" customHeight="1">
      <c r="B25" s="29" t="s">
        <v>19</v>
      </c>
      <c r="C25" s="30">
        <v>9</v>
      </c>
      <c r="D25" s="82"/>
      <c r="E25" s="90"/>
      <c r="F25" s="86"/>
      <c r="G25" s="91"/>
      <c r="H25" s="84"/>
      <c r="I25" s="32"/>
      <c r="J25" s="33"/>
    </row>
    <row r="26" spans="2:10" ht="24.95" customHeight="1">
      <c r="B26" s="29" t="s">
        <v>20</v>
      </c>
      <c r="C26" s="30">
        <v>8</v>
      </c>
      <c r="D26" s="82"/>
      <c r="E26" s="90"/>
      <c r="F26" s="86"/>
      <c r="G26" s="91"/>
      <c r="H26" s="84"/>
      <c r="I26" s="32"/>
      <c r="J26" s="33"/>
    </row>
    <row r="27" spans="2:10" ht="24.95" customHeight="1">
      <c r="B27" s="29" t="s">
        <v>21</v>
      </c>
      <c r="C27" s="30">
        <v>7</v>
      </c>
      <c r="D27" s="82"/>
      <c r="E27" s="90"/>
      <c r="F27" s="86"/>
      <c r="G27" s="91"/>
      <c r="H27" s="84"/>
      <c r="I27" s="26"/>
      <c r="J27" s="33"/>
    </row>
    <row r="28" spans="2:10" ht="24.95" customHeight="1">
      <c r="B28" s="29" t="s">
        <v>58</v>
      </c>
      <c r="C28" s="30">
        <v>6</v>
      </c>
      <c r="D28" s="82"/>
      <c r="E28" s="90"/>
      <c r="F28" s="86"/>
      <c r="G28" s="91"/>
      <c r="H28" s="84"/>
      <c r="I28" s="32"/>
      <c r="J28" s="33"/>
    </row>
    <row r="29" spans="2:10" ht="24.95" customHeight="1">
      <c r="B29" s="63" t="s">
        <v>7</v>
      </c>
      <c r="C29" s="30">
        <v>5</v>
      </c>
      <c r="D29" s="82"/>
      <c r="E29" s="90"/>
      <c r="F29" s="86"/>
      <c r="G29" s="91"/>
      <c r="H29" s="84"/>
      <c r="I29" s="32"/>
      <c r="J29" s="33"/>
    </row>
    <row r="30" spans="2:10" ht="24.95" customHeight="1">
      <c r="B30" s="29" t="s">
        <v>22</v>
      </c>
      <c r="C30" s="30">
        <v>4</v>
      </c>
      <c r="D30" s="82"/>
      <c r="E30" s="90"/>
      <c r="F30" s="86"/>
      <c r="G30" s="91"/>
      <c r="H30" s="84"/>
      <c r="I30" s="32"/>
      <c r="J30" s="33"/>
    </row>
    <row r="31" spans="2:10" ht="24.95" customHeight="1">
      <c r="B31" s="29" t="s">
        <v>23</v>
      </c>
      <c r="C31" s="30">
        <v>3</v>
      </c>
      <c r="D31" s="82"/>
      <c r="E31" s="90"/>
      <c r="F31" s="86"/>
      <c r="G31" s="91"/>
      <c r="H31" s="85"/>
      <c r="I31" s="32"/>
      <c r="J31" s="33"/>
    </row>
    <row r="32" spans="2:10" ht="24.95" customHeight="1">
      <c r="B32" s="29" t="s">
        <v>24</v>
      </c>
      <c r="C32" s="30">
        <v>2</v>
      </c>
      <c r="D32" s="82"/>
      <c r="E32" s="90"/>
      <c r="F32" s="86"/>
      <c r="G32" s="91"/>
      <c r="H32" s="84"/>
      <c r="I32" s="32"/>
      <c r="J32" s="33"/>
    </row>
    <row r="33" spans="2:10" ht="24.95" customHeight="1" thickBot="1">
      <c r="B33" s="24" t="s">
        <v>25</v>
      </c>
      <c r="C33" s="25">
        <v>1</v>
      </c>
      <c r="D33" s="81"/>
      <c r="E33" s="95"/>
      <c r="F33" s="96"/>
      <c r="G33" s="97"/>
      <c r="H33" s="84"/>
      <c r="I33" s="26"/>
      <c r="J33" s="35"/>
    </row>
    <row r="34" spans="2:10" ht="24.95" customHeight="1">
      <c r="B34" s="36" t="s">
        <v>26</v>
      </c>
      <c r="C34" s="37"/>
      <c r="D34" s="88">
        <f>COUNTIF(D14:D33,"○")</f>
        <v>0</v>
      </c>
      <c r="E34" s="134" t="s">
        <v>82</v>
      </c>
      <c r="F34" s="135"/>
      <c r="G34" s="136"/>
      <c r="H34" s="38"/>
      <c r="I34" s="39"/>
      <c r="J34" s="39"/>
    </row>
    <row r="35" spans="2:10" s="38" customFormat="1" ht="24.95" customHeight="1">
      <c r="B35" s="40" t="s">
        <v>27</v>
      </c>
      <c r="C35" s="41"/>
      <c r="D35" s="89">
        <f>SUMPRODUCT((D14:D33="○")*(C14:C33))</f>
        <v>0</v>
      </c>
      <c r="E35" s="93">
        <f>COUNTIF(E14:E33,"○")*10</f>
        <v>0</v>
      </c>
      <c r="F35" s="92">
        <f>COUNTIF(F14:F33,"○")*5</f>
        <v>0</v>
      </c>
      <c r="G35" s="94">
        <f>COUNTIF(G14:G33,"○")*1</f>
        <v>0</v>
      </c>
      <c r="I35" s="42"/>
      <c r="J35" s="42"/>
    </row>
    <row r="36" spans="2:10" s="38" customFormat="1" ht="24.95" customHeight="1" thickBot="1">
      <c r="B36" s="40" t="s">
        <v>28</v>
      </c>
      <c r="C36" s="41"/>
      <c r="D36" s="112" t="str">
        <f>IF(D35=0,"",ROUND(D35/D34,1))</f>
        <v/>
      </c>
      <c r="E36" s="137" t="s">
        <v>38</v>
      </c>
      <c r="F36" s="138"/>
      <c r="G36" s="139"/>
      <c r="I36" s="31"/>
      <c r="J36" s="43"/>
    </row>
    <row r="37" spans="2:10" s="38" customFormat="1" ht="24.95" customHeight="1" thickBot="1">
      <c r="B37" s="44" t="s">
        <v>39</v>
      </c>
      <c r="C37" s="45"/>
      <c r="D37" s="113">
        <f>IF(D35=0,0,ROUND(D36*8,0))</f>
        <v>0</v>
      </c>
      <c r="E37" s="114">
        <f>ROUND(SUM(E35:G35),0)</f>
        <v>0</v>
      </c>
      <c r="F37" s="115"/>
      <c r="G37" s="116"/>
      <c r="I37" s="47"/>
      <c r="J37" s="34"/>
    </row>
    <row r="38" spans="3:11" s="38" customFormat="1" ht="20.25" customHeight="1" thickBot="1">
      <c r="C38" s="46"/>
      <c r="D38" s="46"/>
      <c r="E38" s="46"/>
      <c r="F38" s="46"/>
      <c r="G38" s="46"/>
      <c r="H38" s="48"/>
      <c r="I38" s="49"/>
      <c r="J38" s="46"/>
      <c r="K38" s="49"/>
    </row>
    <row r="39" spans="2:4" s="38" customFormat="1" ht="20.25" customHeight="1" thickBot="1">
      <c r="B39" s="50" t="s">
        <v>3</v>
      </c>
      <c r="C39" s="107"/>
      <c r="D39" s="51" t="s">
        <v>8</v>
      </c>
    </row>
    <row r="40" spans="2:4" s="38" customFormat="1" ht="20.25" customHeight="1" thickTop="1">
      <c r="B40" s="52" t="s">
        <v>40</v>
      </c>
      <c r="C40" s="53" t="s">
        <v>63</v>
      </c>
      <c r="D40" s="108" t="str">
        <f>IF($D$37&gt;=100,"○","")</f>
        <v/>
      </c>
    </row>
    <row r="41" spans="2:4" s="38" customFormat="1" ht="20.25" customHeight="1">
      <c r="B41" s="52" t="s">
        <v>41</v>
      </c>
      <c r="C41" s="53" t="s">
        <v>64</v>
      </c>
      <c r="D41" s="109" t="str">
        <f>IF($D$37&gt;=100,"",IF($D$37&gt;=75,"○",""))</f>
        <v/>
      </c>
    </row>
    <row r="42" spans="2:4" s="38" customFormat="1" ht="20.25" customHeight="1">
      <c r="B42" s="52" t="s">
        <v>42</v>
      </c>
      <c r="C42" s="53" t="s">
        <v>65</v>
      </c>
      <c r="D42" s="109" t="str">
        <f>IF($D$37&gt;=75,"",IF($D$37&gt;=50,"○",""))</f>
        <v/>
      </c>
    </row>
    <row r="43" spans="2:4" s="38" customFormat="1" ht="20.25" customHeight="1" thickBot="1">
      <c r="B43" s="54" t="s">
        <v>43</v>
      </c>
      <c r="C43" s="55" t="s">
        <v>66</v>
      </c>
      <c r="D43" s="110" t="str">
        <f>IF($D$37&lt;=49,"○","")</f>
        <v>○</v>
      </c>
    </row>
    <row r="44" spans="2:4" s="38" customFormat="1" ht="10.5" customHeight="1" thickBot="1">
      <c r="B44" s="56"/>
      <c r="C44" s="57"/>
      <c r="D44" s="58"/>
    </row>
    <row r="45" spans="2:4" ht="20.25" customHeight="1" thickBot="1">
      <c r="B45" s="59" t="s">
        <v>4</v>
      </c>
      <c r="C45" s="111"/>
      <c r="D45" s="60" t="s">
        <v>8</v>
      </c>
    </row>
    <row r="46" spans="2:4" ht="20.25" customHeight="1" thickTop="1">
      <c r="B46" s="52" t="s">
        <v>34</v>
      </c>
      <c r="C46" s="61" t="s">
        <v>67</v>
      </c>
      <c r="D46" s="108" t="str">
        <f>IF($E$37&gt;=80,"○","")</f>
        <v/>
      </c>
    </row>
    <row r="47" spans="2:11" ht="20.25" customHeight="1">
      <c r="B47" s="52" t="s">
        <v>35</v>
      </c>
      <c r="C47" s="61" t="s">
        <v>68</v>
      </c>
      <c r="D47" s="109" t="str">
        <f>IF($E$37&gt;=80,"",IF($E$37&gt;=60,"○",""))</f>
        <v/>
      </c>
      <c r="K47" s="62"/>
    </row>
    <row r="48" spans="2:11" ht="20.25" customHeight="1">
      <c r="B48" s="52" t="s">
        <v>36</v>
      </c>
      <c r="C48" s="61" t="s">
        <v>69</v>
      </c>
      <c r="D48" s="109" t="str">
        <f>IF($E$37&gt;=60,"",IF($E$37&gt;=40,"○",""))</f>
        <v/>
      </c>
      <c r="K48" s="62"/>
    </row>
    <row r="49" spans="2:11" ht="20.25" customHeight="1" thickBot="1">
      <c r="B49" s="54" t="s">
        <v>37</v>
      </c>
      <c r="C49" s="15" t="s">
        <v>70</v>
      </c>
      <c r="D49" s="110" t="str">
        <f>IF($E$37&lt;=39,"○","")</f>
        <v>○</v>
      </c>
      <c r="K49" s="62"/>
    </row>
    <row r="50" spans="5:11" ht="20.25" customHeight="1">
      <c r="E50" s="62"/>
      <c r="F50" s="62"/>
      <c r="G50" s="62"/>
      <c r="K50" s="62"/>
    </row>
    <row r="51" spans="5:11" ht="20.25" customHeight="1">
      <c r="E51" s="62"/>
      <c r="F51" s="62"/>
      <c r="G51" s="62"/>
      <c r="H51" s="62"/>
      <c r="I51" s="62"/>
      <c r="J51" s="62"/>
      <c r="K51" s="62"/>
    </row>
    <row r="52" spans="5:11" ht="20.25" customHeight="1">
      <c r="E52" s="62"/>
      <c r="F52" s="62"/>
      <c r="G52" s="62"/>
      <c r="H52" s="62"/>
      <c r="I52" s="62"/>
      <c r="J52" s="62"/>
      <c r="K52" s="62"/>
    </row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mergeCells count="7">
    <mergeCell ref="E37:G37"/>
    <mergeCell ref="I12:I13"/>
    <mergeCell ref="I2:J2"/>
    <mergeCell ref="B12:B13"/>
    <mergeCell ref="E12:G12"/>
    <mergeCell ref="E34:G34"/>
    <mergeCell ref="E36:G36"/>
  </mergeCells>
  <dataValidations count="2">
    <dataValidation type="list" allowBlank="1" showInputMessage="1" showErrorMessage="1" sqref="D14:G33">
      <formula1>"○"</formula1>
    </dataValidation>
    <dataValidation type="list" allowBlank="1" showInputMessage="1" showErrorMessage="1" sqref="J14:J37">
      <formula1>"10,5,1"</formula1>
    </dataValidation>
  </dataValidations>
  <printOptions/>
  <pageMargins left="0.75" right="0.7" top="1" bottom="1" header="0.512" footer="0.5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</dc:creator>
  <cp:keywords/>
  <dc:description/>
  <cp:lastModifiedBy>広島県</cp:lastModifiedBy>
  <cp:lastPrinted>2014-04-25T07:18:11Z</cp:lastPrinted>
  <dcterms:created xsi:type="dcterms:W3CDTF">2012-10-27T07:17:29Z</dcterms:created>
  <dcterms:modified xsi:type="dcterms:W3CDTF">2014-05-02T07:24:03Z</dcterms:modified>
  <cp:category/>
  <cp:version/>
  <cp:contentType/>
  <cp:contentStatus/>
</cp:coreProperties>
</file>