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20010041\Desktop\R6年度\"/>
    </mc:Choice>
  </mc:AlternateContent>
  <xr:revisionPtr revIDLastSave="0" documentId="13_ncr:1_{BF4EB0B1-A2C6-4F75-8F5E-BA6DF23F640E}" xr6:coauthVersionLast="47" xr6:coauthVersionMax="47" xr10:uidLastSave="{00000000-0000-0000-0000-000000000000}"/>
  <workbookProtection workbookAlgorithmName="SHA-512" workbookHashValue="HIBO2kQTtLrJrTTZvFsimStWuScF4NWtXnHRAhMMoOR+Z1ecbwMoUqMbv7ZaMwiaj2Ge9znDBibI1ZB8itCzJw==" workbookSaltValue="AIjfNJAKtsbE9Q36lwpf0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I10"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<sst xmlns="http://schemas.openxmlformats.org/spreadsheetml/2006/main" count="236" uniqueCount="116">
  <si>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</si>
  <si>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</si>
  <si>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</si>
  <si>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</si>
  <si>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</si>
  <si>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</si>
  <si>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</si>
  <si>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</si>
  <si>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</si>
  <si>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</si>
  <si>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</si>
  <si>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</si>
  <si>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</si>
  <si>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</si>
  <si>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</si>
  <si>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</si>
  <si>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</si>
  <si>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</si>
  <si>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</si>
  <si>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</si>
  <si>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</si>
  <si>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</si>
  <si>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</si>
  <si>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</si>
  <si>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</si>
  <si>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</si>
  <si>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</si>
  <si>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</si>
  <si>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</si>
  <si>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</si>
  <si>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</si>
  <si>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</si>
  <si>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</si>
  <si>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</si>
  <si>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</si>
  <si>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</si>
  <si>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</si>
  <si>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</si>
  <si>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</si>
  <si>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</si>
  <si>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</si>
  <si>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</si>
  <si>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</si>
  <si>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</si>
  <si>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</si>
  <si>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</si>
  <si>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</si>
  <si>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</si>
  <si>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</si>
  <si>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</si>
  <si>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</si>
  <si>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</si>
  <si>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</si>
  <si>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</si>
  <si>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</si>
  <si>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</si>
  <si>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</si>
  <si>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</si>
  <si>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</si>
  <si>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</si>
  <si>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</si>
  <si>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</si>
  <si>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</si>
  <si>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</si>
  <si>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</si>
  <si>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</si>
  <si>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</si>
  <si>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</si>
  <si>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</si>
  <si>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</si>
  <si>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</si>
  <si>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</si>
  <si>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</si>
  <si>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</si>
  <si>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</si>
  <si>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</si>
  <si>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</si>
  <si>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</si>
  <si>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</si>
  <si>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</si>
  <si>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</si>
  <si>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</si>
  <si>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</si>
  <si>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</si>
  <si>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</si>
  <si>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</si>
  <si>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</si>
  <si>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</si>
  <si>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</si>
  <si>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</si>
  <si>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</si>
  <si>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</si>
  <si>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</si>
  <si>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</si>
  <si>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</si>
  <si>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</si>
  <si>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</si>
  <si>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</si>
  <si>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</si>
  <si>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</si>
  <si>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</si>
  <si>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</si>
  <si>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</si>
  <si>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</si>
  <si>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</si>
  <si>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</si>
  <si>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</si>
  <si>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</si>
  <si>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</si>
  <si>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</si>
  <si>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</si>
  <si>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</si>
  <si>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</si>
  <si>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当市の特定環境保全公共下水道の有形固定資産減価償却率は、公共下水道全体の率と同様に微増傾向です。
 今後も公共下水道全体で老朽化率の上昇が見込まれるため、適切な施設の点検・調査と、計画的な改築更新に努めていきます。</t>
    <phoneticPr fontId="4"/>
  </si>
  <si>
    <t>　特定環境保全公共下水道は、公共下水道と一体で事業運営を行っており、令和3～7年度までの中期経営計画に基づき、事業を実施しています。
　今後も、人口の減少、節水意識の高まりや節水機器の普及などにより、下水道使用料収入は減少傾向が続くと予想されます。また、処理人口普及率が99.9％と概成しており、今後も普及拡大による大幅な下水道使用料収入の増加は期待できません。一層の経費節減や増収対策に取組む必要があります。
　また、資産については、長寿命化に努めていく必要があります。</t>
    <rPh sb="44" eb="46">
      <t>チュウキ</t>
    </rPh>
    <phoneticPr fontId="4"/>
  </si>
  <si>
    <t>　本市の下水道事業は人口の減少、節水意識の高まりや節水機器の普及などにより、下水道使用料収入は減少傾向にあります。また、処理人口普及率が99.9％と概成しており、今後も普及拡大による大幅な下水道使用料収入の増加は期待出来ない状況です。
  経常収支比率、経費回収率は、ともに何れの年も100％以下の数値で推移しており、累積欠損比率も高い比率となっています。
　企業債残高対事業規模比率は、経営戦略に基づいた企業債残高の減少により、低下しています。
　水洗化率は横ばい状況にあり、引続き水洗勧奨を進めていきます。
　各分析のデータについては、類似団体平均値と乖離はありますが、本市の下水道事業は公共下水道事業と特定環境保全公共下水道事業と一括して行っており、全体として見た場合、特に問題はないと考えています。</t>
    <rPh sb="230" eb="231">
      <t>ヨコ</t>
    </rPh>
    <rPh sb="233" eb="23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</si>
</sst>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B6-4C1E-AB04-8C7877C7C3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CB6-4C1E-AB04-8C7877C7C3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F9-424E-9420-AD1CA056E8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2F9-424E-9420-AD1CA056E8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84.46</c:v>
                </c:pt>
                <c:pt idx="1">
                  <c:v>81.69</c:v>
                </c:pt>
                <c:pt idx="2">
                  <c:v>83</c:v>
                </c:pt>
                <c:pt idx="3">
                  <c:v>88.59</c:v>
                </c:pt>
                <c:pt idx="4">
                  <c:v>88.59</c:v>
                </c:pt>
              </c:numCache>
            </c:numRef>
          </c:val>
          <c:extLst>
            <c:ext xmlns:c16="http://schemas.microsoft.com/office/drawing/2014/chart" uri="{C3380CC4-5D6E-409C-BE32-E72D297353CC}">
              <c16:uniqueId val="{00000000-E7D9-4B77-AE3D-E0B7386FE1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7D9-4B77-AE3D-E0B7386FE1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27.94</c:v>
                </c:pt>
                <c:pt idx="1">
                  <c:v>28.51</c:v>
                </c:pt>
                <c:pt idx="2">
                  <c:v>32.229999999999997</c:v>
                </c:pt>
                <c:pt idx="3">
                  <c:v>33.86</c:v>
                </c:pt>
                <c:pt idx="4">
                  <c:v>34.68</c:v>
                </c:pt>
              </c:numCache>
            </c:numRef>
          </c:val>
          <c:extLst>
            <c:ext xmlns:c16="http://schemas.microsoft.com/office/drawing/2014/chart" uri="{C3380CC4-5D6E-409C-BE32-E72D297353CC}">
              <c16:uniqueId val="{00000000-B13B-4123-8D0D-0D1A029013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13B-4123-8D0D-0D1A029013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34.67</c:v>
                </c:pt>
                <c:pt idx="1">
                  <c:v>36.5</c:v>
                </c:pt>
                <c:pt idx="2">
                  <c:v>38.31</c:v>
                </c:pt>
                <c:pt idx="3">
                  <c:v>40.11</c:v>
                </c:pt>
                <c:pt idx="4">
                  <c:v>41.88</c:v>
                </c:pt>
              </c:numCache>
            </c:numRef>
          </c:val>
          <c:extLst>
            <c:ext xmlns:c16="http://schemas.microsoft.com/office/drawing/2014/chart" uri="{C3380CC4-5D6E-409C-BE32-E72D297353CC}">
              <c16:uniqueId val="{00000000-A542-4750-A8FF-705791CD63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542-4750-A8FF-705791CD63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2A-4D73-A979-5164E00BA8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92A-4D73-A979-5164E00BA8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1637.51</c:v>
                </c:pt>
                <c:pt idx="1">
                  <c:v>1888.66</c:v>
                </c:pt>
                <c:pt idx="2">
                  <c:v>1929.38</c:v>
                </c:pt>
                <c:pt idx="3">
                  <c:v>2125.69</c:v>
                </c:pt>
                <c:pt idx="4">
                  <c:v>2312.7800000000002</c:v>
                </c:pt>
              </c:numCache>
            </c:numRef>
          </c:val>
          <c:extLst>
            <c:ext xmlns:c16="http://schemas.microsoft.com/office/drawing/2014/chart" uri="{C3380CC4-5D6E-409C-BE32-E72D297353CC}">
              <c16:uniqueId val="{00000000-6A44-4C89-8474-ED2F2A0B3C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A44-4C89-8474-ED2F2A0B3C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9.5500000000000007</c:v>
                </c:pt>
                <c:pt idx="1">
                  <c:v>8.25</c:v>
                </c:pt>
                <c:pt idx="2">
                  <c:v>10.36</c:v>
                </c:pt>
                <c:pt idx="3">
                  <c:v>10.82</c:v>
                </c:pt>
                <c:pt idx="4">
                  <c:v>7.4</c:v>
                </c:pt>
              </c:numCache>
            </c:numRef>
          </c:val>
          <c:extLst>
            <c:ext xmlns:c16="http://schemas.microsoft.com/office/drawing/2014/chart" uri="{C3380CC4-5D6E-409C-BE32-E72D297353CC}">
              <c16:uniqueId val="{00000000-20EC-4D66-9EA1-6EB687D8F3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0EC-4D66-9EA1-6EB687D8F3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4645.3900000000003</c:v>
                </c:pt>
                <c:pt idx="1">
                  <c:v>4199.67</c:v>
                </c:pt>
                <c:pt idx="2">
                  <c:v>3410.06</c:v>
                </c:pt>
                <c:pt idx="3">
                  <c:v>3009.92</c:v>
                </c:pt>
                <c:pt idx="4">
                  <c:v>2613.73</c:v>
                </c:pt>
              </c:numCache>
            </c:numRef>
          </c:val>
          <c:extLst>
            <c:ext xmlns:c16="http://schemas.microsoft.com/office/drawing/2014/chart" uri="{C3380CC4-5D6E-409C-BE32-E72D297353CC}">
              <c16:uniqueId val="{00000000-B588-4F1E-836F-576BB26DED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588-4F1E-836F-576BB26DED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27.94</c:v>
                </c:pt>
                <c:pt idx="1">
                  <c:v>28.48</c:v>
                </c:pt>
                <c:pt idx="2">
                  <c:v>32.200000000000003</c:v>
                </c:pt>
                <c:pt idx="3">
                  <c:v>33.74</c:v>
                </c:pt>
                <c:pt idx="4">
                  <c:v>34.64</c:v>
                </c:pt>
              </c:numCache>
            </c:numRef>
          </c:val>
          <c:extLst>
            <c:ext xmlns:c16="http://schemas.microsoft.com/office/drawing/2014/chart" uri="{C3380CC4-5D6E-409C-BE32-E72D297353CC}">
              <c16:uniqueId val="{00000000-B897-421D-917E-DFD840A096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B897-421D-917E-DFD840A096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598.94000000000005</c:v>
                </c:pt>
                <c:pt idx="1">
                  <c:v>546.12</c:v>
                </c:pt>
                <c:pt idx="2">
                  <c:v>531.75</c:v>
                </c:pt>
                <c:pt idx="3">
                  <c:v>512.33000000000004</c:v>
                </c:pt>
                <c:pt idx="4">
                  <c:v>504.67</c:v>
                </c:pt>
              </c:numCache>
            </c:numRef>
          </c:val>
          <c:extLst>
            <c:ext xmlns:c16="http://schemas.microsoft.com/office/drawing/2014/chart" uri="{C3380CC4-5D6E-409C-BE32-E72D297353CC}">
              <c16:uniqueId val="{00000000-0E8F-4D4E-9510-5CE09237FE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E8F-4D4E-9510-5CE09237FE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北九州市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913577</v>
      </c>
      <c r="AM8" s="41"/>
      <c r="AN8" s="41"/>
      <c r="AO8" s="41"/>
      <c r="AP8" s="41"/>
      <c r="AQ8" s="41"/>
      <c r="AR8" s="41"/>
      <c r="AS8" s="41"/>
      <c r="AT8" s="34">
        <f>データ!T6</f>
        <v>492.5</v>
      </c>
      <c r="AU8" s="34"/>
      <c r="AV8" s="34"/>
      <c r="AW8" s="34"/>
      <c r="AX8" s="34"/>
      <c r="AY8" s="34"/>
      <c r="AZ8" s="34"/>
      <c r="BA8" s="34"/>
      <c r="BB8" s="34">
        <f>データ!U6</f>
        <v>1854.98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60.91</v>
      </c>
      <c r="J10" s="34"/>
      <c r="K10" s="34"/>
      <c r="L10" s="34"/>
      <c r="M10" s="34"/>
      <c r="N10" s="34"/>
      <c r="O10" s="34"/>
      <c r="P10" s="34">
        <f>データ!P6</f>
        <v>1.1299999999999999</v>
      </c>
      <c r="Q10" s="34"/>
      <c r="R10" s="34"/>
      <c r="S10" s="34"/>
      <c r="T10" s="34"/>
      <c r="U10" s="34"/>
      <c r="V10" s="34"/>
      <c r="W10" s="34">
        <f>データ!Q6</f>
        <v>100</v>
      </c>
      <c r="X10" s="34"/>
      <c r="Y10" s="34"/>
      <c r="Z10" s="34"/>
      <c r="AA10" s="34"/>
      <c r="AB10" s="34"/>
      <c r="AC10" s="34"/>
      <c r="AD10" s="41">
        <f>データ!R6</f>
        <v>2248</v>
      </c>
      <c r="AE10" s="41"/>
      <c r="AF10" s="41"/>
      <c r="AG10" s="41"/>
      <c r="AH10" s="41"/>
      <c r="AI10" s="41"/>
      <c r="AJ10" s="41"/>
      <c r="AK10" s="2"/>
      <c r="AL10" s="41">
        <f>データ!V6</f>
        <v>10254</v>
      </c>
      <c r="AM10" s="41"/>
      <c r="AN10" s="41"/>
      <c r="AO10" s="41"/>
      <c r="AP10" s="41"/>
      <c r="AQ10" s="41"/>
      <c r="AR10" s="41"/>
      <c r="AS10" s="41"/>
      <c r="AT10" s="34">
        <f>データ!W6</f>
        <v>4.5199999999999996</v>
      </c>
      <c r="AU10" s="34"/>
      <c r="AV10" s="34"/>
      <c r="AW10" s="34"/>
      <c r="AX10" s="34"/>
      <c r="AY10" s="34"/>
      <c r="AZ10" s="34"/>
      <c r="BA10" s="34"/>
      <c r="BB10" s="34">
        <f>データ!X6</f>
        <v>2268.58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70"/>
      <c r="BN47" s="70"/>
      <c r="BO47" s="70"/>
      <c r="BP47" s="70"/>
      <c r="BQ47" s="70"/>
      <c r="BR47" s="70"/>
      <c r="BS47" s="70"/>
      <c r="BT47" s="70"/>
      <c r="BU47" s="70"/>
      <c r="BV47" s="70"/>
      <c r="BW47" s="70"/>
      <c r="BX47" s="70"/>
      <c r="BY47" s="70"/>
      <c r="BZ47" s="7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0"/>
      <c r="BN48" s="70"/>
      <c r="BO48" s="70"/>
      <c r="BP48" s="70"/>
      <c r="BQ48" s="70"/>
      <c r="BR48" s="70"/>
      <c r="BS48" s="70"/>
      <c r="BT48" s="70"/>
      <c r="BU48" s="70"/>
      <c r="BV48" s="70"/>
      <c r="BW48" s="70"/>
      <c r="BX48" s="70"/>
      <c r="BY48" s="70"/>
      <c r="BZ48" s="7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0"/>
      <c r="BN49" s="70"/>
      <c r="BO49" s="70"/>
      <c r="BP49" s="70"/>
      <c r="BQ49" s="70"/>
      <c r="BR49" s="70"/>
      <c r="BS49" s="70"/>
      <c r="BT49" s="70"/>
      <c r="BU49" s="70"/>
      <c r="BV49" s="70"/>
      <c r="BW49" s="70"/>
      <c r="BX49" s="70"/>
      <c r="BY49" s="70"/>
      <c r="BZ49" s="7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0"/>
      <c r="BN50" s="70"/>
      <c r="BO50" s="70"/>
      <c r="BP50" s="70"/>
      <c r="BQ50" s="70"/>
      <c r="BR50" s="70"/>
      <c r="BS50" s="70"/>
      <c r="BT50" s="70"/>
      <c r="BU50" s="70"/>
      <c r="BV50" s="70"/>
      <c r="BW50" s="70"/>
      <c r="BX50" s="70"/>
      <c r="BY50" s="70"/>
      <c r="BZ50" s="7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0"/>
      <c r="BN51" s="70"/>
      <c r="BO51" s="70"/>
      <c r="BP51" s="70"/>
      <c r="BQ51" s="70"/>
      <c r="BR51" s="70"/>
      <c r="BS51" s="70"/>
      <c r="BT51" s="70"/>
      <c r="BU51" s="70"/>
      <c r="BV51" s="70"/>
      <c r="BW51" s="70"/>
      <c r="BX51" s="70"/>
      <c r="BY51" s="70"/>
      <c r="BZ51" s="7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0"/>
      <c r="BN52" s="70"/>
      <c r="BO52" s="70"/>
      <c r="BP52" s="70"/>
      <c r="BQ52" s="70"/>
      <c r="BR52" s="70"/>
      <c r="BS52" s="70"/>
      <c r="BT52" s="70"/>
      <c r="BU52" s="70"/>
      <c r="BV52" s="70"/>
      <c r="BW52" s="70"/>
      <c r="BX52" s="70"/>
      <c r="BY52" s="70"/>
      <c r="BZ52" s="7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0"/>
      <c r="BN53" s="70"/>
      <c r="BO53" s="70"/>
      <c r="BP53" s="70"/>
      <c r="BQ53" s="70"/>
      <c r="BR53" s="70"/>
      <c r="BS53" s="70"/>
      <c r="BT53" s="70"/>
      <c r="BU53" s="70"/>
      <c r="BV53" s="70"/>
      <c r="BW53" s="70"/>
      <c r="BX53" s="70"/>
      <c r="BY53" s="70"/>
      <c r="BZ53" s="7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0"/>
      <c r="BN54" s="70"/>
      <c r="BO54" s="70"/>
      <c r="BP54" s="70"/>
      <c r="BQ54" s="70"/>
      <c r="BR54" s="70"/>
      <c r="BS54" s="70"/>
      <c r="BT54" s="70"/>
      <c r="BU54" s="70"/>
      <c r="BV54" s="70"/>
      <c r="BW54" s="70"/>
      <c r="BX54" s="70"/>
      <c r="BY54" s="70"/>
      <c r="BZ54" s="7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0"/>
      <c r="BN55" s="70"/>
      <c r="BO55" s="70"/>
      <c r="BP55" s="70"/>
      <c r="BQ55" s="70"/>
      <c r="BR55" s="70"/>
      <c r="BS55" s="70"/>
      <c r="BT55" s="70"/>
      <c r="BU55" s="70"/>
      <c r="BV55" s="70"/>
      <c r="BW55" s="70"/>
      <c r="BX55" s="70"/>
      <c r="BY55" s="70"/>
      <c r="BZ55" s="7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0"/>
      <c r="BN56" s="70"/>
      <c r="BO56" s="70"/>
      <c r="BP56" s="70"/>
      <c r="BQ56" s="70"/>
      <c r="BR56" s="70"/>
      <c r="BS56" s="70"/>
      <c r="BT56" s="70"/>
      <c r="BU56" s="70"/>
      <c r="BV56" s="70"/>
      <c r="BW56" s="70"/>
      <c r="BX56" s="70"/>
      <c r="BY56" s="70"/>
      <c r="BZ56" s="7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0"/>
      <c r="BN57" s="70"/>
      <c r="BO57" s="70"/>
      <c r="BP57" s="70"/>
      <c r="BQ57" s="70"/>
      <c r="BR57" s="70"/>
      <c r="BS57" s="70"/>
      <c r="BT57" s="70"/>
      <c r="BU57" s="70"/>
      <c r="BV57" s="70"/>
      <c r="BW57" s="70"/>
      <c r="BX57" s="70"/>
      <c r="BY57" s="70"/>
      <c r="BZ57" s="7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0"/>
      <c r="BN58" s="70"/>
      <c r="BO58" s="70"/>
      <c r="BP58" s="70"/>
      <c r="BQ58" s="70"/>
      <c r="BR58" s="70"/>
      <c r="BS58" s="70"/>
      <c r="BT58" s="70"/>
      <c r="BU58" s="70"/>
      <c r="BV58" s="70"/>
      <c r="BW58" s="70"/>
      <c r="BX58" s="70"/>
      <c r="BY58" s="70"/>
      <c r="BZ58" s="7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0"/>
      <c r="BN59" s="70"/>
      <c r="BO59" s="70"/>
      <c r="BP59" s="70"/>
      <c r="BQ59" s="70"/>
      <c r="BR59" s="70"/>
      <c r="BS59" s="70"/>
      <c r="BT59" s="70"/>
      <c r="BU59" s="70"/>
      <c r="BV59" s="70"/>
      <c r="BW59" s="70"/>
      <c r="BX59" s="70"/>
      <c r="BY59" s="70"/>
      <c r="BZ59" s="71"/>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2"/>
      <c r="BM60" s="70"/>
      <c r="BN60" s="70"/>
      <c r="BO60" s="70"/>
      <c r="BP60" s="70"/>
      <c r="BQ60" s="70"/>
      <c r="BR60" s="70"/>
      <c r="BS60" s="70"/>
      <c r="BT60" s="70"/>
      <c r="BU60" s="70"/>
      <c r="BV60" s="70"/>
      <c r="BW60" s="70"/>
      <c r="BX60" s="70"/>
      <c r="BY60" s="70"/>
      <c r="BZ60" s="71"/>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2"/>
      <c r="BM61" s="70"/>
      <c r="BN61" s="70"/>
      <c r="BO61" s="70"/>
      <c r="BP61" s="70"/>
      <c r="BQ61" s="70"/>
      <c r="BR61" s="70"/>
      <c r="BS61" s="70"/>
      <c r="BT61" s="70"/>
      <c r="BU61" s="70"/>
      <c r="BV61" s="70"/>
      <c r="BW61" s="70"/>
      <c r="BX61" s="70"/>
      <c r="BY61" s="70"/>
      <c r="BZ61" s="7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0"/>
      <c r="BN62" s="70"/>
      <c r="BO62" s="70"/>
      <c r="BP62" s="70"/>
      <c r="BQ62" s="70"/>
      <c r="BR62" s="70"/>
      <c r="BS62" s="70"/>
      <c r="BT62" s="70"/>
      <c r="BU62" s="70"/>
      <c r="BV62" s="70"/>
      <c r="BW62" s="70"/>
      <c r="BX62" s="70"/>
      <c r="BY62" s="70"/>
      <c r="BZ62" s="7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9mEdjtzzYLikk5U+hx9Ty8cz/g5/fM6tqbvs+88ETCqeXrJaR0CPM5G0t3IrCs8Nos8/cVZCn+RL1SE9BGzGpg==" saltValue="R1L57rHb3ZOrHyIQBtWO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401005</v>
      </c>
      <c r="D6" s="19">
        <f t="shared" si="3"/>
        <v>46</v>
      </c>
      <c r="E6" s="19">
        <f t="shared" si="3"/>
        <v>17</v>
      </c>
      <c r="F6" s="19">
        <f t="shared" si="3"/>
        <v>4</v>
      </c>
      <c r="G6" s="19">
        <f t="shared" si="3"/>
        <v>0</v>
      </c>
      <c r="H6" s="19" t="str">
        <f t="shared" si="3"/>
        <v>福岡県　北九州市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60.91</v>
      </c>
      <c r="P6" s="20">
        <f t="shared" si="3"/>
        <v>1.1299999999999999</v>
      </c>
      <c r="Q6" s="20">
        <f t="shared" si="3"/>
        <v>100</v>
      </c>
      <c r="R6" s="20">
        <f t="shared" si="3"/>
        <v>2248</v>
      </c>
      <c r="S6" s="20">
        <f t="shared" si="3"/>
        <v>913577</v>
      </c>
      <c r="T6" s="20">
        <f t="shared" si="3"/>
        <v>492.5</v>
      </c>
      <c r="U6" s="20">
        <f t="shared" si="3"/>
        <v>1854.98</v>
      </c>
      <c r="V6" s="20">
        <f t="shared" si="3"/>
        <v>10254</v>
      </c>
      <c r="W6" s="20">
        <f t="shared" si="3"/>
        <v>4.5199999999999996</v>
      </c>
      <c r="X6" s="20">
        <f t="shared" si="3"/>
        <v>2268.58</v>
      </c>
      <c r="Y6" s="21">
        <f>IF(Y7="",NA(),Y7)</f>
        <v>27.94</v>
      </c>
      <c r="Z6" s="21">
        <f t="shared" ref="Z6:AH6" si="4">IF(Z7="",NA(),Z7)</f>
        <v>28.51</v>
      </c>
      <c r="AA6" s="21">
        <f t="shared" si="4"/>
        <v>32.229999999999997</v>
      </c>
      <c r="AB6" s="21">
        <f t="shared" si="4"/>
        <v>33.86</v>
      </c>
      <c r="AC6" s="21">
        <f t="shared" si="4"/>
        <v>34.68</v>
      </c>
      <c r="AD6" s="21">
        <f t="shared" si="4"/>
        <v>105.78</v>
      </c>
      <c r="AE6" s="21">
        <f t="shared" si="4"/>
        <v>106.09</v>
      </c>
      <c r="AF6" s="21">
        <f t="shared" si="4"/>
        <v>106.44</v>
      </c>
      <c r="AG6" s="21">
        <f t="shared" si="4"/>
        <v>107.11</v>
      </c>
      <c r="AH6" s="21">
        <f t="shared" si="4"/>
        <v>106.38</v>
      </c>
      <c r="AI6" s="20" t="str">
        <f>IF(AI7="","",IF(AI7="-","【-】","【"&amp;SUBSTITUTE(TEXT(AI7,"#,##0.00"),"-","△")&amp;"】"))</f>
        <v>【105.07】</v>
      </c>
      <c r="AJ6" s="21">
        <f>IF(AJ7="",NA(),AJ7)</f>
        <v>1637.51</v>
      </c>
      <c r="AK6" s="21">
        <f t="shared" ref="AK6:AS6" si="5">IF(AK7="",NA(),AK7)</f>
        <v>1888.66</v>
      </c>
      <c r="AL6" s="21">
        <f t="shared" si="5"/>
        <v>1929.38</v>
      </c>
      <c r="AM6" s="21">
        <f t="shared" si="5"/>
        <v>2125.69</v>
      </c>
      <c r="AN6" s="21">
        <f t="shared" si="5"/>
        <v>2312.7800000000002</v>
      </c>
      <c r="AO6" s="21">
        <f t="shared" si="5"/>
        <v>63.96</v>
      </c>
      <c r="AP6" s="21">
        <f t="shared" si="5"/>
        <v>69.42</v>
      </c>
      <c r="AQ6" s="21">
        <f t="shared" si="5"/>
        <v>72.86</v>
      </c>
      <c r="AR6" s="21">
        <f t="shared" si="5"/>
        <v>69.540000000000006</v>
      </c>
      <c r="AS6" s="21">
        <f t="shared" si="5"/>
        <v>70.63</v>
      </c>
      <c r="AT6" s="20" t="str">
        <f>IF(AT7="","",IF(AT7="-","【-】","【"&amp;SUBSTITUTE(TEXT(AT7,"#,##0.00"),"-","△")&amp;"】"))</f>
        <v>【63.54】</v>
      </c>
      <c r="AU6" s="21">
        <f>IF(AU7="",NA(),AU7)</f>
        <v>9.5500000000000007</v>
      </c>
      <c r="AV6" s="21">
        <f t="shared" ref="AV6:BD6" si="6">IF(AV7="",NA(),AV7)</f>
        <v>8.25</v>
      </c>
      <c r="AW6" s="21">
        <f t="shared" si="6"/>
        <v>10.36</v>
      </c>
      <c r="AX6" s="21">
        <f t="shared" si="6"/>
        <v>10.82</v>
      </c>
      <c r="AY6" s="21">
        <f t="shared" si="6"/>
        <v>7.4</v>
      </c>
      <c r="AZ6" s="21">
        <f t="shared" si="6"/>
        <v>44.24</v>
      </c>
      <c r="BA6" s="21">
        <f t="shared" si="6"/>
        <v>43.07</v>
      </c>
      <c r="BB6" s="21">
        <f t="shared" si="6"/>
        <v>45.42</v>
      </c>
      <c r="BC6" s="21">
        <f t="shared" si="6"/>
        <v>50.63</v>
      </c>
      <c r="BD6" s="21">
        <f t="shared" si="6"/>
        <v>53.28</v>
      </c>
      <c r="BE6" s="20" t="str">
        <f>IF(BE7="","",IF(BE7="-","【-】","【"&amp;SUBSTITUTE(TEXT(BE7,"#,##0.00"),"-","△")&amp;"】"))</f>
        <v>【50.90】</v>
      </c>
      <c r="BF6" s="21">
        <f>IF(BF7="",NA(),BF7)</f>
        <v>4645.3900000000003</v>
      </c>
      <c r="BG6" s="21">
        <f t="shared" ref="BG6:BO6" si="7">IF(BG7="",NA(),BG7)</f>
        <v>4199.67</v>
      </c>
      <c r="BH6" s="21">
        <f t="shared" si="7"/>
        <v>3410.06</v>
      </c>
      <c r="BI6" s="21">
        <f t="shared" si="7"/>
        <v>3009.92</v>
      </c>
      <c r="BJ6" s="21">
        <f t="shared" si="7"/>
        <v>2613.73</v>
      </c>
      <c r="BK6" s="21">
        <f t="shared" si="7"/>
        <v>1258.43</v>
      </c>
      <c r="BL6" s="21">
        <f t="shared" si="7"/>
        <v>1163.75</v>
      </c>
      <c r="BM6" s="21">
        <f t="shared" si="7"/>
        <v>1195.47</v>
      </c>
      <c r="BN6" s="21">
        <f t="shared" si="7"/>
        <v>1168.69</v>
      </c>
      <c r="BO6" s="21">
        <f t="shared" si="7"/>
        <v>1142.44</v>
      </c>
      <c r="BP6" s="20" t="str">
        <f>IF(BP7="","",IF(BP7="-","【-】","【"&amp;SUBSTITUTE(TEXT(BP7,"#,##0.00"),"-","△")&amp;"】"))</f>
        <v>【1,099.15】</v>
      </c>
      <c r="BQ6" s="21">
        <f>IF(BQ7="",NA(),BQ7)</f>
        <v>27.94</v>
      </c>
      <c r="BR6" s="21">
        <f t="shared" ref="BR6:BZ6" si="8">IF(BR7="",NA(),BR7)</f>
        <v>28.48</v>
      </c>
      <c r="BS6" s="21">
        <f t="shared" si="8"/>
        <v>32.200000000000003</v>
      </c>
      <c r="BT6" s="21">
        <f t="shared" si="8"/>
        <v>33.74</v>
      </c>
      <c r="BU6" s="21">
        <f t="shared" si="8"/>
        <v>34.64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598.94000000000005</v>
      </c>
      <c r="CC6" s="21">
        <f t="shared" ref="CC6:CK6" si="9">IF(CC7="",NA(),CC7)</f>
        <v>546.12</v>
      </c>
      <c r="CD6" s="21">
        <f t="shared" si="9"/>
        <v>531.75</v>
      </c>
      <c r="CE6" s="21">
        <f t="shared" si="9"/>
        <v>512.33000000000004</v>
      </c>
      <c r="CF6" s="21">
        <f t="shared" si="9"/>
        <v>504.67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84.46</v>
      </c>
      <c r="CY6" s="21">
        <f t="shared" ref="CY6:DG6" si="11">IF(CY7="",NA(),CY7)</f>
        <v>81.69</v>
      </c>
      <c r="CZ6" s="21">
        <f t="shared" si="11"/>
        <v>83</v>
      </c>
      <c r="DA6" s="21">
        <f t="shared" si="11"/>
        <v>88.59</v>
      </c>
      <c r="DB6" s="21">
        <f t="shared" si="11"/>
        <v>88.59</v>
      </c>
      <c r="DC6" s="21">
        <f t="shared" si="11"/>
        <v>84.19</v>
      </c>
      <c r="DD6" s="21">
        <f t="shared" si="11"/>
        <v>84.34</v>
      </c>
      <c r="DE6" s="21">
        <f t="shared" si="11"/>
        <v>84.34</v>
      </c>
      <c r="DF6" s="21">
        <f t="shared" si="11"/>
        <v>84.73</v>
      </c>
      <c r="DG6" s="21">
        <f t="shared" si="11"/>
        <v>84.21</v>
      </c>
      <c r="DH6" s="20" t="str">
        <f>IF(DH7="","",IF(DH7="-","【-】","【"&amp;SUBSTITUTE(TEXT(DH7,"#,##0.00"),"-","△")&amp;"】"))</f>
        <v>【86.31】</v>
      </c>
      <c r="DI6" s="21">
        <f>IF(DI7="",NA(),DI7)</f>
        <v>34.67</v>
      </c>
      <c r="DJ6" s="21">
        <f t="shared" ref="DJ6:DR6" si="12">IF(DJ7="",NA(),DJ7)</f>
        <v>36.5</v>
      </c>
      <c r="DK6" s="21">
        <f t="shared" si="12"/>
        <v>38.31</v>
      </c>
      <c r="DL6" s="21">
        <f t="shared" si="12"/>
        <v>40.11</v>
      </c>
      <c r="DM6" s="21">
        <f t="shared" si="12"/>
        <v>41.88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401005</v>
      </c>
      <c r="D7" s="23">
        <v>46</v>
      </c>
      <c r="E7" s="23">
        <v>17</v>
      </c>
      <c r="F7" s="23">
        <v>4</v>
      </c>
      <c r="G7" s="23">
        <v>0</v>
      </c>
      <c r="H7" s="23" t="s">
        <v>96</v>
      </c>
      <c r="I7" s="23" t="s">
        <v>97</v>
      </c>
      <c r="J7" s="23" t="s">
        <v>98</v>
      </c>
      <c r="K7" s="23" t="s">
        <v>99</v>
      </c>
      <c r="L7" s="23" t="s">
        <v>100</v>
      </c>
      <c r="M7" s="23" t="s">
        <v>101</v>
      </c>
      <c r="N7" s="24" t="s">
        <v>102</v>
      </c>
      <c r="O7" s="24">
        <v>60.91</v>
      </c>
      <c r="P7" s="24">
        <v>1.1299999999999999</v>
      </c>
      <c r="Q7" s="24">
        <v>100</v>
      </c>
      <c r="R7" s="24">
        <v>2248</v>
      </c>
      <c r="S7" s="24">
        <v>913577</v>
      </c>
      <c r="T7" s="24">
        <v>492.5</v>
      </c>
      <c r="U7" s="24">
        <v>1854.98</v>
      </c>
      <c r="V7" s="24">
        <v>10254</v>
      </c>
      <c r="W7" s="24">
        <v>4.5199999999999996</v>
      </c>
      <c r="X7" s="24">
        <v>2268.58</v>
      </c>
      <c r="Y7" s="24">
        <v>27.94</v>
      </c>
      <c r="Z7" s="24">
        <v>28.51</v>
      </c>
      <c r="AA7" s="24">
        <v>32.229999999999997</v>
      </c>
      <c r="AB7" s="24">
        <v>33.86</v>
      </c>
      <c r="AC7" s="24">
        <v>34.68</v>
      </c>
      <c r="AD7" s="24">
        <v>105.78</v>
      </c>
      <c r="AE7" s="24">
        <v>106.09</v>
      </c>
      <c r="AF7" s="24">
        <v>106.44</v>
      </c>
      <c r="AG7" s="24">
        <v>107.11</v>
      </c>
      <c r="AH7" s="24">
        <v>106.38</v>
      </c>
      <c r="AI7" s="24">
        <v>105.07</v>
      </c>
      <c r="AJ7" s="24">
        <v>1637.51</v>
      </c>
      <c r="AK7" s="24">
        <v>1888.66</v>
      </c>
      <c r="AL7" s="24">
        <v>1929.38</v>
      </c>
      <c r="AM7" s="24">
        <v>2125.69</v>
      </c>
      <c r="AN7" s="24">
        <v>2312.7800000000002</v>
      </c>
      <c r="AO7" s="24">
        <v>63.96</v>
      </c>
      <c r="AP7" s="24">
        <v>69.42</v>
      </c>
      <c r="AQ7" s="24">
        <v>72.86</v>
      </c>
      <c r="AR7" s="24">
        <v>69.540000000000006</v>
      </c>
      <c r="AS7" s="24">
        <v>70.63</v>
      </c>
      <c r="AT7" s="24">
        <v>63.54</v>
      </c>
      <c r="AU7" s="24">
        <v>9.5500000000000007</v>
      </c>
      <c r="AV7" s="24">
        <v>8.25</v>
      </c>
      <c r="AW7" s="24">
        <v>10.36</v>
      </c>
      <c r="AX7" s="24">
        <v>10.82</v>
      </c>
      <c r="AY7" s="24">
        <v>7.4</v>
      </c>
      <c r="AZ7" s="24">
        <v>44.24</v>
      </c>
      <c r="BA7" s="24">
        <v>43.07</v>
      </c>
      <c r="BB7" s="24">
        <v>45.42</v>
      </c>
      <c r="BC7" s="24">
        <v>50.63</v>
      </c>
      <c r="BD7" s="24">
        <v>53.28</v>
      </c>
      <c r="BE7" s="24">
        <v>50.9</v>
      </c>
      <c r="BF7" s="24">
        <v>4645.3900000000003</v>
      </c>
      <c r="BG7" s="24">
        <v>4199.67</v>
      </c>
      <c r="BH7" s="24">
        <v>3410.06</v>
      </c>
      <c r="BI7" s="24">
        <v>3009.92</v>
      </c>
      <c r="BJ7" s="24">
        <v>2613.73</v>
      </c>
      <c r="BK7" s="24">
        <v>1258.43</v>
      </c>
      <c r="BL7" s="24">
        <v>1163.75</v>
      </c>
      <c r="BM7" s="24">
        <v>1195.47</v>
      </c>
      <c r="BN7" s="24">
        <v>1168.69</v>
      </c>
      <c r="BO7" s="24">
        <v>1142.44</v>
      </c>
      <c r="BP7" s="24">
        <v>1099.1500000000001</v>
      </c>
      <c r="BQ7" s="24">
        <v>27.94</v>
      </c>
      <c r="BR7" s="24">
        <v>28.48</v>
      </c>
      <c r="BS7" s="24">
        <v>32.200000000000003</v>
      </c>
      <c r="BT7" s="24">
        <v>33.74</v>
      </c>
      <c r="BU7" s="24">
        <v>34.64</v>
      </c>
      <c r="BV7" s="24">
        <v>73.36</v>
      </c>
      <c r="BW7" s="24">
        <v>72.599999999999994</v>
      </c>
      <c r="BX7" s="24">
        <v>69.430000000000007</v>
      </c>
      <c r="BY7" s="24">
        <v>70.709999999999994</v>
      </c>
      <c r="BZ7" s="24">
        <v>66.63</v>
      </c>
      <c r="CA7" s="24">
        <v>72.92</v>
      </c>
      <c r="CB7" s="24">
        <v>598.94000000000005</v>
      </c>
      <c r="CC7" s="24">
        <v>546.12</v>
      </c>
      <c r="CD7" s="24">
        <v>531.75</v>
      </c>
      <c r="CE7" s="24">
        <v>512.33000000000004</v>
      </c>
      <c r="CF7" s="24">
        <v>504.67</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84.46</v>
      </c>
      <c r="CY7" s="24">
        <v>81.69</v>
      </c>
      <c r="CZ7" s="24">
        <v>83</v>
      </c>
      <c r="DA7" s="24">
        <v>88.59</v>
      </c>
      <c r="DB7" s="24">
        <v>88.59</v>
      </c>
      <c r="DC7" s="24">
        <v>84.19</v>
      </c>
      <c r="DD7" s="24">
        <v>84.34</v>
      </c>
      <c r="DE7" s="24">
        <v>84.34</v>
      </c>
      <c r="DF7" s="24">
        <v>84.73</v>
      </c>
      <c r="DG7" s="24">
        <v>84.21</v>
      </c>
      <c r="DH7" s="24">
        <v>86.31</v>
      </c>
      <c r="DI7" s="24">
        <v>34.67</v>
      </c>
      <c r="DJ7" s="24">
        <v>36.5</v>
      </c>
      <c r="DK7" s="24">
        <v>38.31</v>
      </c>
      <c r="DL7" s="24">
        <v>40.11</v>
      </c>
      <c r="DM7" s="24">
        <v>41.88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