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20010041\Desktop\R6年度\"/>
    </mc:Choice>
  </mc:AlternateContent>
  <xr:revisionPtr revIDLastSave="0" documentId="13_ncr:1_{021E9A64-0EDE-42DC-8332-1E678C217E49}" xr6:coauthVersionLast="47" xr6:coauthVersionMax="47" xr10:uidLastSave="{00000000-0000-0000-0000-000000000000}"/>
  <workbookProtection workbookAlgorithmName="SHA-512" workbookHashValue="QOwUauKO+0fy6xLXmNbG0nrt3+rToKzNBKAE3Li0Nf0JA+G6lazkZXZLJi5QBiROFTVmPf/fhBwKz2C/pVVAKw==" workbookSaltValue="Y2Ee/n/BnfoRVjKT0puwu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AT8" i="4"/>
  <c r="AL8" i="4"/>
  <c r="AD8" i="4"/>
  <c r="W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<sst xmlns="http://schemas.openxmlformats.org/spreadsheetml/2006/main" count="228" uniqueCount="112">
  <si>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</si>
  <si>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</si>
  <si>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</si>
  <si>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</si>
  <si>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</si>
  <si>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</si>
  <si>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</si>
  <si>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</si>
  <si>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</si>
  <si>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</si>
  <si>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</si>
  <si>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</si>
  <si>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</si>
  <si>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</si>
  <si>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</si>
  <si>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</si>
  <si>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</si>
  <si>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</si>
  <si>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</si>
  <si>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</si>
  <si>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</si>
  <si>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</si>
  <si>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</si>
  <si>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</si>
  <si>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</si>
  <si>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</si>
  <si>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</si>
  <si>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</si>
  <si>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</si>
  <si>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</si>
  <si>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</si>
  <si>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</si>
  <si>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</si>
  <si>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</si>
  <si>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</si>
  <si>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</si>
  <si>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</si>
  <si>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</si>
  <si>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</si>
  <si>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</si>
  <si>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</si>
  <si>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</si>
  <si>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</si>
  <si>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</si>
  <si>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</si>
  <si>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</si>
  <si>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</si>
  <si>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</si>
  <si>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</si>
  <si>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</si>
  <si>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</si>
  <si>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</si>
  <si>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</si>
  <si>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</si>
  <si>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</si>
  <si>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</si>
  <si>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</si>
  <si>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</si>
  <si>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</si>
  <si>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</si>
  <si>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</si>
  <si>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</si>
  <si>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</si>
  <si>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</si>
  <si>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</si>
  <si>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</si>
  <si>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</si>
  <si>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</si>
  <si>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</si>
  <si>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</si>
  <si>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</si>
  <si>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</si>
  <si>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</si>
  <si>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</si>
  <si>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</si>
  <si>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</si>
  <si>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</si>
  <si>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</si>
  <si>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</si>
  <si>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</si>
  <si>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</si>
  <si>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</si>
  <si>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</si>
  <si>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</si>
  <si>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</si>
  <si>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</si>
  <si>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</si>
  <si>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</si>
  <si>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</si>
  <si>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</si>
  <si>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</si>
  <si>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</si>
  <si>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</si>
  <si>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</si>
  <si>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</si>
  <si>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</si>
  <si>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</si>
  <si>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</si>
  <si>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</si>
  <si>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</si>
  <si>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</si>
  <si>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</si>
  <si>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</si>
  <si>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</si>
  <si>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</si>
  <si>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</si>
  <si>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</si>
  <si>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</si>
  <si>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</si>
  <si>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令和3年3月に策定した中期経営計画（R3～R7年度）に基づき、収入増対策や経費節減に取組みましたが、人口減少、節水意識の高まりや節水機器の普及などにより水道料金収入の減少傾向が続き、さらに減価償却費等が増加した影響等で収益的収支は赤字となりました。
　料金回収率は100％を下回っていますが、</t>
    </r>
    <r>
      <rPr>
        <sz val="11"/>
        <rFont val="ＭＳ ゴシック"/>
        <family val="3"/>
        <charset val="128"/>
      </rPr>
      <t>これは下水道使用料徴収経費などが、本指標の算定における料金回収対象経費から控除されていないことなどによるものです。</t>
    </r>
    <r>
      <rPr>
        <sz val="11"/>
        <color theme="1"/>
        <rFont val="ＭＳ ゴシック"/>
        <family val="3"/>
        <charset val="128"/>
      </rPr>
      <t>累積欠損金は発生していませんが経常収支比率が100％を切っており、厳しい経営状況にあるといえます。
　企業債残高対給水収益比率は微増となりました。類似団体平均値と比較すると高い水準であるため、施設等の効率的な更新をしていく必要があると考えています。
　施設利用率が徐々に低くなっているのは、給水人口の減少傾向に伴うものです。
　本市は、起伏に富んだ地形であることなどから、類似団体に比べ有収率が低い傾向にありますが、経営戦略に基づく漏水調査の強化や老朽管の更新など継続的な取組みにより、有収率の改善に努めています。</t>
    </r>
    <phoneticPr fontId="4"/>
  </si>
  <si>
    <t>有形固定資産減価償却率は、類似団体平均値を下回っているものの、年度毎に高くなっていることから、施設全体の老朽化が進んでいると考えられます。
　また、管路経年変化率は増加傾向、管路更新率は減少傾向にあり、今後、老朽化した管路等を、いかに効率よく更新していくかが課題となっています。</t>
    <phoneticPr fontId="4"/>
  </si>
  <si>
    <t>令和３～７年度までの中期経営計画に基づき事業を実施しています。
　今後も、人口の減少、節水意識の高まりや節水機器の普及などにより、水道料金収入は減少傾向が続くと予想されます。一方で、施設の更新需要が増大していくことから、経営状況はさらに厳しさを増すことが予想されるため、一層の増収対策や経費削減に取り組む必要があります。
　また、管路についてはアセットマネジメント手法を活用した更なる効率的、計画的な更新が必要です。</t>
    <rPh sb="0" eb="2">
      <t>レイワ</t>
    </rPh>
    <rPh sb="5" eb="7">
      <t>ネンド</t>
    </rPh>
    <rPh sb="10" eb="12">
      <t>チュウキ</t>
    </rPh>
    <rPh sb="12" eb="16">
      <t>ケイエイケイカク</t>
    </rPh>
    <rPh sb="17" eb="18">
      <t>モト</t>
    </rPh>
    <rPh sb="20" eb="22">
      <t>ジギョウ</t>
    </rPh>
    <rPh sb="23" eb="25">
      <t>ジッシ</t>
    </rPh>
    <rPh sb="33" eb="35">
      <t>コンゴ</t>
    </rPh>
    <rPh sb="37" eb="39">
      <t>ジンコウ</t>
    </rPh>
    <rPh sb="40" eb="42">
      <t>ゲンショウ</t>
    </rPh>
    <rPh sb="43" eb="47">
      <t>セッスイイシキ</t>
    </rPh>
    <rPh sb="48" eb="49">
      <t>タカ</t>
    </rPh>
    <rPh sb="52" eb="54">
      <t>セッスイ</t>
    </rPh>
    <rPh sb="54" eb="56">
      <t>キキ</t>
    </rPh>
    <rPh sb="57" eb="59">
      <t>フキュウ</t>
    </rPh>
    <rPh sb="65" eb="71">
      <t>スイドウリョウキンシュウニュウ</t>
    </rPh>
    <rPh sb="72" eb="76">
      <t>ゲンショウケイコウ</t>
    </rPh>
    <rPh sb="77" eb="78">
      <t>ツヅ</t>
    </rPh>
    <rPh sb="80" eb="82">
      <t>ヨソウ</t>
    </rPh>
    <rPh sb="87" eb="89">
      <t>イッポウ</t>
    </rPh>
    <rPh sb="91" eb="93">
      <t>シセツ</t>
    </rPh>
    <rPh sb="94" eb="98">
      <t>コウシンジュヨウ</t>
    </rPh>
    <rPh sb="99" eb="101">
      <t>ゾウダイ</t>
    </rPh>
    <rPh sb="110" eb="114">
      <t>ケイエイジョウキョウ</t>
    </rPh>
    <rPh sb="118" eb="119">
      <t>キビ</t>
    </rPh>
    <rPh sb="122" eb="123">
      <t>マ</t>
    </rPh>
    <rPh sb="127" eb="129">
      <t>ヨソウ</t>
    </rPh>
    <rPh sb="135" eb="137">
      <t>イッソウ</t>
    </rPh>
    <rPh sb="138" eb="140">
      <t>ゾウシュウ</t>
    </rPh>
    <rPh sb="140" eb="142">
      <t>タイサク</t>
    </rPh>
    <rPh sb="143" eb="147">
      <t>ケイヒサクゲン</t>
    </rPh>
    <rPh sb="148" eb="149">
      <t>ト</t>
    </rPh>
    <rPh sb="150" eb="151">
      <t>ク</t>
    </rPh>
    <rPh sb="152" eb="154">
      <t>ヒツヨウ</t>
    </rPh>
    <rPh sb="165" eb="167">
      <t>カンロ</t>
    </rPh>
    <rPh sb="182" eb="184">
      <t>シュホウ</t>
    </rPh>
    <rPh sb="185" eb="187">
      <t>カツヨウ</t>
    </rPh>
    <rPh sb="189" eb="190">
      <t>サラ</t>
    </rPh>
    <rPh sb="192" eb="195">
      <t>コウリツテキ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</si>
</sst>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0.89</c:v>
                </c:pt>
                <c:pt idx="1">
                  <c:v>0.71</c:v>
                </c:pt>
                <c:pt idx="2">
                  <c:v>0.74</c:v>
                </c:pt>
                <c:pt idx="3">
                  <c:v>0.71</c:v>
                </c:pt>
                <c:pt idx="4">
                  <c:v>0.69</c:v>
                </c:pt>
              </c:numCache>
            </c:numRef>
          </c:val>
          <c:extLst>
            <c:ext xmlns:c16="http://schemas.microsoft.com/office/drawing/2014/chart" uri="{C3380CC4-5D6E-409C-BE32-E72D297353CC}">
              <c16:uniqueId val="{00000000-3D83-40BB-A27A-352AA49784E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3D83-40BB-A27A-352AA49784E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38.53</c:v>
                </c:pt>
                <c:pt idx="1">
                  <c:v>38.21</c:v>
                </c:pt>
                <c:pt idx="2">
                  <c:v>37.96</c:v>
                </c:pt>
                <c:pt idx="3">
                  <c:v>37.32</c:v>
                </c:pt>
                <c:pt idx="4">
                  <c:v>37.28</c:v>
                </c:pt>
              </c:numCache>
            </c:numRef>
          </c:val>
          <c:extLst>
            <c:ext xmlns:c16="http://schemas.microsoft.com/office/drawing/2014/chart" uri="{C3380CC4-5D6E-409C-BE32-E72D297353CC}">
              <c16:uniqueId val="{00000000-6866-463F-BA6C-6BF7EFB7DD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6866-463F-BA6C-6BF7EFB7DD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90.84</c:v>
                </c:pt>
                <c:pt idx="1">
                  <c:v>90.6</c:v>
                </c:pt>
                <c:pt idx="2">
                  <c:v>90.07</c:v>
                </c:pt>
                <c:pt idx="3">
                  <c:v>90.33</c:v>
                </c:pt>
                <c:pt idx="4">
                  <c:v>90.23</c:v>
                </c:pt>
              </c:numCache>
            </c:numRef>
          </c:val>
          <c:extLst>
            <c:ext xmlns:c16="http://schemas.microsoft.com/office/drawing/2014/chart" uri="{C3380CC4-5D6E-409C-BE32-E72D297353CC}">
              <c16:uniqueId val="{00000000-693B-45E2-9AAE-CD4AAB1117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693B-45E2-9AAE-CD4AAB1117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103.99</c:v>
                </c:pt>
                <c:pt idx="1">
                  <c:v>102.71</c:v>
                </c:pt>
                <c:pt idx="2">
                  <c:v>98.06</c:v>
                </c:pt>
                <c:pt idx="3">
                  <c:v>98.57</c:v>
                </c:pt>
                <c:pt idx="4">
                  <c:v>95.51</c:v>
                </c:pt>
              </c:numCache>
            </c:numRef>
          </c:val>
          <c:extLst>
            <c:ext xmlns:c16="http://schemas.microsoft.com/office/drawing/2014/chart" uri="{C3380CC4-5D6E-409C-BE32-E72D297353CC}">
              <c16:uniqueId val="{00000000-1BCC-40C6-B882-F7CD94EC7C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1BCC-40C6-B882-F7CD94EC7C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47.45</c:v>
                </c:pt>
                <c:pt idx="1">
                  <c:v>48.37</c:v>
                </c:pt>
                <c:pt idx="2">
                  <c:v>49.23</c:v>
                </c:pt>
                <c:pt idx="3">
                  <c:v>50.02</c:v>
                </c:pt>
                <c:pt idx="4">
                  <c:v>50.61</c:v>
                </c:pt>
              </c:numCache>
            </c:numRef>
          </c:val>
          <c:extLst>
            <c:ext xmlns:c16="http://schemas.microsoft.com/office/drawing/2014/chart" uri="{C3380CC4-5D6E-409C-BE32-E72D297353CC}">
              <c16:uniqueId val="{00000000-4E3D-4EBF-A78F-C1C1F39EA4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4E3D-4EBF-A78F-C1C1F39EA4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25.34</c:v>
                </c:pt>
                <c:pt idx="1">
                  <c:v>27.99</c:v>
                </c:pt>
                <c:pt idx="2">
                  <c:v>28.93</c:v>
                </c:pt>
                <c:pt idx="3">
                  <c:v>30.33</c:v>
                </c:pt>
                <c:pt idx="4">
                  <c:v>32.51</c:v>
                </c:pt>
              </c:numCache>
            </c:numRef>
          </c:val>
          <c:extLst>
            <c:ext xmlns:c16="http://schemas.microsoft.com/office/drawing/2014/chart" uri="{C3380CC4-5D6E-409C-BE32-E72D297353CC}">
              <c16:uniqueId val="{00000000-6494-4CFC-A4A9-E38FF39E52A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6494-4CFC-A4A9-E38FF39E52A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B3-44B8-937F-17AFB65732F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B3-44B8-937F-17AFB65732F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174.6</c:v>
                </c:pt>
                <c:pt idx="1">
                  <c:v>188.41</c:v>
                </c:pt>
                <c:pt idx="2">
                  <c:v>172.25</c:v>
                </c:pt>
                <c:pt idx="3">
                  <c:v>154.88</c:v>
                </c:pt>
                <c:pt idx="4">
                  <c:v>128.65</c:v>
                </c:pt>
              </c:numCache>
            </c:numRef>
          </c:val>
          <c:extLst>
            <c:ext xmlns:c16="http://schemas.microsoft.com/office/drawing/2014/chart" uri="{C3380CC4-5D6E-409C-BE32-E72D297353CC}">
              <c16:uniqueId val="{00000000-FC79-4BE9-9140-AD406B6839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FC79-4BE9-9140-AD406B6839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418.09</c:v>
                </c:pt>
                <c:pt idx="1">
                  <c:v>421.47</c:v>
                </c:pt>
                <c:pt idx="2">
                  <c:v>421.56</c:v>
                </c:pt>
                <c:pt idx="3">
                  <c:v>424.78</c:v>
                </c:pt>
                <c:pt idx="4">
                  <c:v>437.57</c:v>
                </c:pt>
              </c:numCache>
            </c:numRef>
          </c:val>
          <c:extLst>
            <c:ext xmlns:c16="http://schemas.microsoft.com/office/drawing/2014/chart" uri="{C3380CC4-5D6E-409C-BE32-E72D297353CC}">
              <c16:uniqueId val="{00000000-E1B2-4FF6-B394-0358DA9B93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E1B2-4FF6-B394-0358DA9B93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95.12</c:v>
                </c:pt>
                <c:pt idx="1">
                  <c:v>93.24</c:v>
                </c:pt>
                <c:pt idx="2">
                  <c:v>87.9</c:v>
                </c:pt>
                <c:pt idx="3">
                  <c:v>88.09</c:v>
                </c:pt>
                <c:pt idx="4">
                  <c:v>85.3</c:v>
                </c:pt>
              </c:numCache>
            </c:numRef>
          </c:val>
          <c:extLst>
            <c:ext xmlns:c16="http://schemas.microsoft.com/office/drawing/2014/chart" uri="{C3380CC4-5D6E-409C-BE32-E72D297353CC}">
              <c16:uniqueId val="{00000000-0DA9-4F88-9588-EC443B492F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0DA9-4F88-9588-EC443B492F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149.58000000000001</c:v>
                </c:pt>
                <c:pt idx="1">
                  <c:v>153.03</c:v>
                </c:pt>
                <c:pt idx="2">
                  <c:v>163.41</c:v>
                </c:pt>
                <c:pt idx="3">
                  <c:v>163.98</c:v>
                </c:pt>
                <c:pt idx="4">
                  <c:v>169.85</c:v>
                </c:pt>
              </c:numCache>
            </c:numRef>
          </c:val>
          <c:extLst>
            <c:ext xmlns:c16="http://schemas.microsoft.com/office/drawing/2014/chart" uri="{C3380CC4-5D6E-409C-BE32-E72D297353CC}">
              <c16:uniqueId val="{00000000-0B8C-4608-8D24-8B365BECFA6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0B8C-4608-8D24-8B365BECFA6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福岡県　北九州市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政令市等</v>
      </c>
      <c r="X8" s="43"/>
      <c r="Y8" s="43"/>
      <c r="Z8" s="43"/>
      <c r="AA8" s="43"/>
      <c r="AB8" s="43"/>
      <c r="AC8" s="43"/>
      <c r="AD8" s="43" t="str">
        <f>データ!$M$6</f>
        <v>自治体職員</v>
      </c>
      <c r="AE8" s="43"/>
      <c r="AF8" s="43"/>
      <c r="AG8" s="43"/>
      <c r="AH8" s="43"/>
      <c r="AI8" s="43"/>
      <c r="AJ8" s="43"/>
      <c r="AK8" s="2"/>
      <c r="AL8" s="44">
        <f>データ!$R$6</f>
        <v>913577</v>
      </c>
      <c r="AM8" s="44"/>
      <c r="AN8" s="44"/>
      <c r="AO8" s="44"/>
      <c r="AP8" s="44"/>
      <c r="AQ8" s="44"/>
      <c r="AR8" s="44"/>
      <c r="AS8" s="44"/>
      <c r="AT8" s="45">
        <f>データ!$S$6</f>
        <v>492.5</v>
      </c>
      <c r="AU8" s="46"/>
      <c r="AV8" s="46"/>
      <c r="AW8" s="46"/>
      <c r="AX8" s="46"/>
      <c r="AY8" s="46"/>
      <c r="AZ8" s="46"/>
      <c r="BA8" s="46"/>
      <c r="BB8" s="47">
        <f>データ!$T$6</f>
        <v>1854.98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68.260000000000005</v>
      </c>
      <c r="J10" s="46"/>
      <c r="K10" s="46"/>
      <c r="L10" s="46"/>
      <c r="M10" s="46"/>
      <c r="N10" s="46"/>
      <c r="O10" s="80"/>
      <c r="P10" s="47">
        <f>データ!$P$6</f>
        <v>99.58</v>
      </c>
      <c r="Q10" s="47"/>
      <c r="R10" s="47"/>
      <c r="S10" s="47"/>
      <c r="T10" s="47"/>
      <c r="U10" s="47"/>
      <c r="V10" s="47"/>
      <c r="W10" s="44">
        <f>データ!$Q$6</f>
        <v>2200</v>
      </c>
      <c r="X10" s="44"/>
      <c r="Y10" s="44"/>
      <c r="Z10" s="44"/>
      <c r="AA10" s="44"/>
      <c r="AB10" s="44"/>
      <c r="AC10" s="44"/>
      <c r="AD10" s="2"/>
      <c r="AE10" s="2"/>
      <c r="AF10" s="2"/>
      <c r="AG10" s="2"/>
      <c r="AH10" s="2"/>
      <c r="AI10" s="2"/>
      <c r="AJ10" s="2"/>
      <c r="AK10" s="2"/>
      <c r="AL10" s="44">
        <f>データ!$U$6</f>
        <v>944242</v>
      </c>
      <c r="AM10" s="44"/>
      <c r="AN10" s="44"/>
      <c r="AO10" s="44"/>
      <c r="AP10" s="44"/>
      <c r="AQ10" s="44"/>
      <c r="AR10" s="44"/>
      <c r="AS10" s="44"/>
      <c r="AT10" s="45">
        <f>データ!$V$6</f>
        <v>270.16000000000003</v>
      </c>
      <c r="AU10" s="46"/>
      <c r="AV10" s="46"/>
      <c r="AW10" s="46"/>
      <c r="AX10" s="46"/>
      <c r="AY10" s="46"/>
      <c r="AZ10" s="46"/>
      <c r="BA10" s="46"/>
      <c r="BB10" s="47">
        <f>データ!$W$6</f>
        <v>3495.12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3RU/OW/VSRv7gmjlJj2iULTtqEXY1ieeLbvjLr5CsUn8myUjMmGMMnyIVwiyde+M+7pMNhGnzqW9spXXYSVA==" saltValue="X4nZA335wnb2O3+XH4E/2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401005</v>
      </c>
      <c r="D6" s="20">
        <f t="shared" si="3"/>
        <v>46</v>
      </c>
      <c r="E6" s="20">
        <f t="shared" si="3"/>
        <v>1</v>
      </c>
      <c r="F6" s="20">
        <f t="shared" si="3"/>
        <v>0</v>
      </c>
      <c r="G6" s="20">
        <f t="shared" si="3"/>
        <v>1</v>
      </c>
      <c r="H6" s="20" t="str">
        <f t="shared" si="3"/>
        <v>福岡県　北九州市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68.260000000000005</v>
      </c>
      <c r="P6" s="21">
        <f t="shared" si="3"/>
        <v>99.58</v>
      </c>
      <c r="Q6" s="21">
        <f t="shared" si="3"/>
        <v>2200</v>
      </c>
      <c r="R6" s="21">
        <f t="shared" si="3"/>
        <v>913577</v>
      </c>
      <c r="S6" s="21">
        <f t="shared" si="3"/>
        <v>492.5</v>
      </c>
      <c r="T6" s="21">
        <f t="shared" si="3"/>
        <v>1854.98</v>
      </c>
      <c r="U6" s="21">
        <f t="shared" si="3"/>
        <v>944242</v>
      </c>
      <c r="V6" s="21">
        <f t="shared" si="3"/>
        <v>270.16000000000003</v>
      </c>
      <c r="W6" s="21">
        <f t="shared" si="3"/>
        <v>3495.12</v>
      </c>
      <c r="X6" s="22">
        <f>IF(X7="",NA(),X7)</f>
        <v>103.99</v>
      </c>
      <c r="Y6" s="22">
        <f t="shared" ref="Y6:AG6" si="4">IF(Y7="",NA(),Y7)</f>
        <v>102.71</v>
      </c>
      <c r="Z6" s="22">
        <f t="shared" si="4"/>
        <v>98.06</v>
      </c>
      <c r="AA6" s="22">
        <f t="shared" si="4"/>
        <v>98.57</v>
      </c>
      <c r="AB6" s="22">
        <f t="shared" si="4"/>
        <v>95.51</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174.6</v>
      </c>
      <c r="AU6" s="22">
        <f t="shared" ref="AU6:BC6" si="6">IF(AU7="",NA(),AU7)</f>
        <v>188.41</v>
      </c>
      <c r="AV6" s="22">
        <f t="shared" si="6"/>
        <v>172.25</v>
      </c>
      <c r="AW6" s="22">
        <f t="shared" si="6"/>
        <v>154.88</v>
      </c>
      <c r="AX6" s="22">
        <f t="shared" si="6"/>
        <v>128.65</v>
      </c>
      <c r="AY6" s="22">
        <f t="shared" si="6"/>
        <v>170.76</v>
      </c>
      <c r="AZ6" s="22">
        <f t="shared" si="6"/>
        <v>169.11</v>
      </c>
      <c r="BA6" s="22">
        <f t="shared" si="6"/>
        <v>157.01</v>
      </c>
      <c r="BB6" s="22">
        <f t="shared" si="6"/>
        <v>147.65</v>
      </c>
      <c r="BC6" s="22">
        <f t="shared" si="6"/>
        <v>150.03</v>
      </c>
      <c r="BD6" s="21" t="str">
        <f>IF(BD7="","",IF(BD7="-","【-】","【"&amp;SUBSTITUTE(TEXT(BD7,"#,##0.00"),"-","△")&amp;"】"))</f>
        <v>【239.69】</v>
      </c>
      <c r="BE6" s="22">
        <f>IF(BE7="",NA(),BE7)</f>
        <v>418.09</v>
      </c>
      <c r="BF6" s="22">
        <f t="shared" ref="BF6:BN6" si="7">IF(BF7="",NA(),BF7)</f>
        <v>421.47</v>
      </c>
      <c r="BG6" s="22">
        <f t="shared" si="7"/>
        <v>421.56</v>
      </c>
      <c r="BH6" s="22">
        <f t="shared" si="7"/>
        <v>424.78</v>
      </c>
      <c r="BI6" s="22">
        <f t="shared" si="7"/>
        <v>437.57</v>
      </c>
      <c r="BJ6" s="22">
        <f t="shared" si="7"/>
        <v>200.12</v>
      </c>
      <c r="BK6" s="22">
        <f t="shared" si="7"/>
        <v>194.42</v>
      </c>
      <c r="BL6" s="22">
        <f t="shared" si="7"/>
        <v>195.5</v>
      </c>
      <c r="BM6" s="22">
        <f t="shared" si="7"/>
        <v>195.64</v>
      </c>
      <c r="BN6" s="22">
        <f t="shared" si="7"/>
        <v>199.14</v>
      </c>
      <c r="BO6" s="21" t="str">
        <f>IF(BO7="","",IF(BO7="-","【-】","【"&amp;SUBSTITUTE(TEXT(BO7,"#,##0.00"),"-","△")&amp;"】"))</f>
        <v>【264.86】</v>
      </c>
      <c r="BP6" s="22">
        <f>IF(BP7="",NA(),BP7)</f>
        <v>95.12</v>
      </c>
      <c r="BQ6" s="22">
        <f t="shared" ref="BQ6:BY6" si="8">IF(BQ7="",NA(),BQ7)</f>
        <v>93.24</v>
      </c>
      <c r="BR6" s="22">
        <f t="shared" si="8"/>
        <v>87.9</v>
      </c>
      <c r="BS6" s="22">
        <f t="shared" si="8"/>
        <v>88.09</v>
      </c>
      <c r="BT6" s="22">
        <f t="shared" si="8"/>
        <v>85.3</v>
      </c>
      <c r="BU6" s="22">
        <f t="shared" si="8"/>
        <v>98.26</v>
      </c>
      <c r="BV6" s="22">
        <f t="shared" si="8"/>
        <v>100.4</v>
      </c>
      <c r="BW6" s="22">
        <f t="shared" si="8"/>
        <v>96.51</v>
      </c>
      <c r="BX6" s="22">
        <f t="shared" si="8"/>
        <v>95.29</v>
      </c>
      <c r="BY6" s="22">
        <f t="shared" si="8"/>
        <v>95.27</v>
      </c>
      <c r="BZ6" s="21" t="str">
        <f>IF(BZ7="","",IF(BZ7="-","【-】","【"&amp;SUBSTITUTE(TEXT(BZ7,"#,##0.00"),"-","△")&amp;"】"))</f>
        <v>【97.59】</v>
      </c>
      <c r="CA6" s="22">
        <f>IF(CA7="",NA(),CA7)</f>
        <v>149.58000000000001</v>
      </c>
      <c r="CB6" s="22">
        <f t="shared" ref="CB6:CJ6" si="9">IF(CB7="",NA(),CB7)</f>
        <v>153.03</v>
      </c>
      <c r="CC6" s="22">
        <f t="shared" si="9"/>
        <v>163.41</v>
      </c>
      <c r="CD6" s="22">
        <f t="shared" si="9"/>
        <v>163.98</v>
      </c>
      <c r="CE6" s="22">
        <f t="shared" si="9"/>
        <v>169.85</v>
      </c>
      <c r="CF6" s="22">
        <f t="shared" si="9"/>
        <v>172.33</v>
      </c>
      <c r="CG6" s="22">
        <f t="shared" si="9"/>
        <v>172.8</v>
      </c>
      <c r="CH6" s="22">
        <f t="shared" si="9"/>
        <v>180.94</v>
      </c>
      <c r="CI6" s="22">
        <f t="shared" si="9"/>
        <v>186.56</v>
      </c>
      <c r="CJ6" s="22">
        <f t="shared" si="9"/>
        <v>189.6</v>
      </c>
      <c r="CK6" s="21" t="str">
        <f>IF(CK7="","",IF(CK7="-","【-】","【"&amp;SUBSTITUTE(TEXT(CK7,"#,##0.00"),"-","△")&amp;"】"))</f>
        <v>【181.66】</v>
      </c>
      <c r="CL6" s="22">
        <f>IF(CL7="",NA(),CL7)</f>
        <v>38.53</v>
      </c>
      <c r="CM6" s="22">
        <f t="shared" ref="CM6:CU6" si="10">IF(CM7="",NA(),CM7)</f>
        <v>38.21</v>
      </c>
      <c r="CN6" s="22">
        <f t="shared" si="10"/>
        <v>37.96</v>
      </c>
      <c r="CO6" s="22">
        <f t="shared" si="10"/>
        <v>37.32</v>
      </c>
      <c r="CP6" s="22">
        <f t="shared" si="10"/>
        <v>37.28</v>
      </c>
      <c r="CQ6" s="22">
        <f t="shared" si="10"/>
        <v>59.37</v>
      </c>
      <c r="CR6" s="22">
        <f t="shared" si="10"/>
        <v>58.84</v>
      </c>
      <c r="CS6" s="22">
        <f t="shared" si="10"/>
        <v>58.91</v>
      </c>
      <c r="CT6" s="22">
        <f t="shared" si="10"/>
        <v>58.89</v>
      </c>
      <c r="CU6" s="22">
        <f t="shared" si="10"/>
        <v>59.38</v>
      </c>
      <c r="CV6" s="21" t="str">
        <f>IF(CV7="","",IF(CV7="-","【-】","【"&amp;SUBSTITUTE(TEXT(CV7,"#,##0.00"),"-","△")&amp;"】"))</f>
        <v>【60.21】</v>
      </c>
      <c r="CW6" s="22">
        <f>IF(CW7="",NA(),CW7)</f>
        <v>90.84</v>
      </c>
      <c r="CX6" s="22">
        <f t="shared" ref="CX6:DF6" si="11">IF(CX7="",NA(),CX7)</f>
        <v>90.6</v>
      </c>
      <c r="CY6" s="22">
        <f t="shared" si="11"/>
        <v>90.07</v>
      </c>
      <c r="CZ6" s="22">
        <f t="shared" si="11"/>
        <v>90.33</v>
      </c>
      <c r="DA6" s="22">
        <f t="shared" si="11"/>
        <v>90.23</v>
      </c>
      <c r="DB6" s="22">
        <f t="shared" si="11"/>
        <v>93.68</v>
      </c>
      <c r="DC6" s="22">
        <f t="shared" si="11"/>
        <v>94.13</v>
      </c>
      <c r="DD6" s="22">
        <f t="shared" si="11"/>
        <v>93.84</v>
      </c>
      <c r="DE6" s="22">
        <f t="shared" si="11"/>
        <v>93.56</v>
      </c>
      <c r="DF6" s="22">
        <f t="shared" si="11"/>
        <v>93.7</v>
      </c>
      <c r="DG6" s="21" t="str">
        <f>IF(DG7="","",IF(DG7="-","【-】","【"&amp;SUBSTITUTE(TEXT(DG7,"#,##0.00"),"-","△")&amp;"】"))</f>
        <v>【89.21】</v>
      </c>
      <c r="DH6" s="22">
        <f>IF(DH7="",NA(),DH7)</f>
        <v>47.45</v>
      </c>
      <c r="DI6" s="22">
        <f t="shared" ref="DI6:DQ6" si="12">IF(DI7="",NA(),DI7)</f>
        <v>48.37</v>
      </c>
      <c r="DJ6" s="22">
        <f t="shared" si="12"/>
        <v>49.23</v>
      </c>
      <c r="DK6" s="22">
        <f t="shared" si="12"/>
        <v>50.02</v>
      </c>
      <c r="DL6" s="22">
        <f t="shared" si="12"/>
        <v>50.61</v>
      </c>
      <c r="DM6" s="22">
        <f t="shared" si="12"/>
        <v>50.32</v>
      </c>
      <c r="DN6" s="22">
        <f t="shared" si="12"/>
        <v>50.93</v>
      </c>
      <c r="DO6" s="22">
        <f t="shared" si="12"/>
        <v>51.24</v>
      </c>
      <c r="DP6" s="22">
        <f t="shared" si="12"/>
        <v>51.59</v>
      </c>
      <c r="DQ6" s="22">
        <f t="shared" si="12"/>
        <v>51.71</v>
      </c>
      <c r="DR6" s="21" t="str">
        <f>IF(DR7="","",IF(DR7="-","【-】","【"&amp;SUBSTITUTE(TEXT(DR7,"#,##0.00"),"-","△")&amp;"】"))</f>
        <v>【52.41】</v>
      </c>
      <c r="DS6" s="22">
        <f>IF(DS7="",NA(),DS7)</f>
        <v>25.34</v>
      </c>
      <c r="DT6" s="22">
        <f t="shared" ref="DT6:EB6" si="13">IF(DT7="",NA(),DT7)</f>
        <v>27.99</v>
      </c>
      <c r="DU6" s="22">
        <f t="shared" si="13"/>
        <v>28.93</v>
      </c>
      <c r="DV6" s="22">
        <f t="shared" si="13"/>
        <v>30.33</v>
      </c>
      <c r="DW6" s="22">
        <f t="shared" si="13"/>
        <v>32.51</v>
      </c>
      <c r="DX6" s="22">
        <f t="shared" si="13"/>
        <v>24.26</v>
      </c>
      <c r="DY6" s="22">
        <f t="shared" si="13"/>
        <v>25.55</v>
      </c>
      <c r="DZ6" s="22">
        <f t="shared" si="13"/>
        <v>26.73</v>
      </c>
      <c r="EA6" s="22">
        <f t="shared" si="13"/>
        <v>28.09</v>
      </c>
      <c r="EB6" s="22">
        <f t="shared" si="13"/>
        <v>29.51</v>
      </c>
      <c r="EC6" s="21" t="str">
        <f>IF(EC7="","",IF(EC7="-","【-】","【"&amp;SUBSTITUTE(TEXT(EC7,"#,##0.00"),"-","△")&amp;"】"))</f>
        <v>【26.78】</v>
      </c>
      <c r="ED6" s="22">
        <f>IF(ED7="",NA(),ED7)</f>
        <v>0.89</v>
      </c>
      <c r="EE6" s="22">
        <f t="shared" ref="EE6:EM6" si="14">IF(EE7="",NA(),EE7)</f>
        <v>0.71</v>
      </c>
      <c r="EF6" s="22">
        <f t="shared" si="14"/>
        <v>0.74</v>
      </c>
      <c r="EG6" s="22">
        <f t="shared" si="14"/>
        <v>0.71</v>
      </c>
      <c r="EH6" s="22">
        <f t="shared" si="14"/>
        <v>0.69</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15">
      <c r="A7" s="15"/>
      <c r="B7" s="24">
        <v>2024</v>
      </c>
      <c r="C7" s="24">
        <v>401005</v>
      </c>
      <c r="D7" s="24">
        <v>46</v>
      </c>
      <c r="E7" s="24">
        <v>1</v>
      </c>
      <c r="F7" s="24">
        <v>0</v>
      </c>
      <c r="G7" s="24">
        <v>1</v>
      </c>
      <c r="H7" s="24" t="s">
        <v>92</v>
      </c>
      <c r="I7" s="24" t="s">
        <v>93</v>
      </c>
      <c r="J7" s="24" t="s">
        <v>94</v>
      </c>
      <c r="K7" s="24" t="s">
        <v>95</v>
      </c>
      <c r="L7" s="24" t="s">
        <v>96</v>
      </c>
      <c r="M7" s="24" t="s">
        <v>97</v>
      </c>
      <c r="N7" s="25" t="s">
        <v>98</v>
      </c>
      <c r="O7" s="25">
        <v>68.260000000000005</v>
      </c>
      <c r="P7" s="25">
        <v>99.58</v>
      </c>
      <c r="Q7" s="25">
        <v>2200</v>
      </c>
      <c r="R7" s="25">
        <v>913577</v>
      </c>
      <c r="S7" s="25">
        <v>492.5</v>
      </c>
      <c r="T7" s="25">
        <v>1854.98</v>
      </c>
      <c r="U7" s="25">
        <v>944242</v>
      </c>
      <c r="V7" s="25">
        <v>270.16000000000003</v>
      </c>
      <c r="W7" s="25">
        <v>3495.12</v>
      </c>
      <c r="X7" s="25">
        <v>103.99</v>
      </c>
      <c r="Y7" s="25">
        <v>102.71</v>
      </c>
      <c r="Z7" s="25">
        <v>98.06</v>
      </c>
      <c r="AA7" s="25">
        <v>98.57</v>
      </c>
      <c r="AB7" s="25">
        <v>95.51</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174.6</v>
      </c>
      <c r="AU7" s="25">
        <v>188.41</v>
      </c>
      <c r="AV7" s="25">
        <v>172.25</v>
      </c>
      <c r="AW7" s="25">
        <v>154.88</v>
      </c>
      <c r="AX7" s="25">
        <v>128.65</v>
      </c>
      <c r="AY7" s="25">
        <v>170.76</v>
      </c>
      <c r="AZ7" s="25">
        <v>169.11</v>
      </c>
      <c r="BA7" s="25">
        <v>157.01</v>
      </c>
      <c r="BB7" s="25">
        <v>147.65</v>
      </c>
      <c r="BC7" s="25">
        <v>150.03</v>
      </c>
      <c r="BD7" s="25">
        <v>239.69</v>
      </c>
      <c r="BE7" s="25">
        <v>418.09</v>
      </c>
      <c r="BF7" s="25">
        <v>421.47</v>
      </c>
      <c r="BG7" s="25">
        <v>421.56</v>
      </c>
      <c r="BH7" s="25">
        <v>424.78</v>
      </c>
      <c r="BI7" s="25">
        <v>437.57</v>
      </c>
      <c r="BJ7" s="25">
        <v>200.12</v>
      </c>
      <c r="BK7" s="25">
        <v>194.42</v>
      </c>
      <c r="BL7" s="25">
        <v>195.5</v>
      </c>
      <c r="BM7" s="25">
        <v>195.64</v>
      </c>
      <c r="BN7" s="25">
        <v>199.14</v>
      </c>
      <c r="BO7" s="25">
        <v>264.86</v>
      </c>
      <c r="BP7" s="25">
        <v>95.12</v>
      </c>
      <c r="BQ7" s="25">
        <v>93.24</v>
      </c>
      <c r="BR7" s="25">
        <v>87.9</v>
      </c>
      <c r="BS7" s="25">
        <v>88.09</v>
      </c>
      <c r="BT7" s="25">
        <v>85.3</v>
      </c>
      <c r="BU7" s="25">
        <v>98.26</v>
      </c>
      <c r="BV7" s="25">
        <v>100.4</v>
      </c>
      <c r="BW7" s="25">
        <v>96.51</v>
      </c>
      <c r="BX7" s="25">
        <v>95.29</v>
      </c>
      <c r="BY7" s="25">
        <v>95.27</v>
      </c>
      <c r="BZ7" s="25">
        <v>97.59</v>
      </c>
      <c r="CA7" s="25">
        <v>149.58000000000001</v>
      </c>
      <c r="CB7" s="25">
        <v>153.03</v>
      </c>
      <c r="CC7" s="25">
        <v>163.41</v>
      </c>
      <c r="CD7" s="25">
        <v>163.98</v>
      </c>
      <c r="CE7" s="25">
        <v>169.85</v>
      </c>
      <c r="CF7" s="25">
        <v>172.33</v>
      </c>
      <c r="CG7" s="25">
        <v>172.8</v>
      </c>
      <c r="CH7" s="25">
        <v>180.94</v>
      </c>
      <c r="CI7" s="25">
        <v>186.56</v>
      </c>
      <c r="CJ7" s="25">
        <v>189.6</v>
      </c>
      <c r="CK7" s="25">
        <v>181.66</v>
      </c>
      <c r="CL7" s="25">
        <v>38.53</v>
      </c>
      <c r="CM7" s="25">
        <v>38.21</v>
      </c>
      <c r="CN7" s="25">
        <v>37.96</v>
      </c>
      <c r="CO7" s="25">
        <v>37.32</v>
      </c>
      <c r="CP7" s="25">
        <v>37.28</v>
      </c>
      <c r="CQ7" s="25">
        <v>59.37</v>
      </c>
      <c r="CR7" s="25">
        <v>58.84</v>
      </c>
      <c r="CS7" s="25">
        <v>58.91</v>
      </c>
      <c r="CT7" s="25">
        <v>58.89</v>
      </c>
      <c r="CU7" s="25">
        <v>59.38</v>
      </c>
      <c r="CV7" s="25">
        <v>60.21</v>
      </c>
      <c r="CW7" s="25">
        <v>90.84</v>
      </c>
      <c r="CX7" s="25">
        <v>90.6</v>
      </c>
      <c r="CY7" s="25">
        <v>90.07</v>
      </c>
      <c r="CZ7" s="25">
        <v>90.33</v>
      </c>
      <c r="DA7" s="25">
        <v>90.23</v>
      </c>
      <c r="DB7" s="25">
        <v>93.68</v>
      </c>
      <c r="DC7" s="25">
        <v>94.13</v>
      </c>
      <c r="DD7" s="25">
        <v>93.84</v>
      </c>
      <c r="DE7" s="25">
        <v>93.56</v>
      </c>
      <c r="DF7" s="25">
        <v>93.7</v>
      </c>
      <c r="DG7" s="25">
        <v>89.21</v>
      </c>
      <c r="DH7" s="25">
        <v>47.45</v>
      </c>
      <c r="DI7" s="25">
        <v>48.37</v>
      </c>
      <c r="DJ7" s="25">
        <v>49.23</v>
      </c>
      <c r="DK7" s="25">
        <v>50.02</v>
      </c>
      <c r="DL7" s="25">
        <v>50.61</v>
      </c>
      <c r="DM7" s="25">
        <v>50.32</v>
      </c>
      <c r="DN7" s="25">
        <v>50.93</v>
      </c>
      <c r="DO7" s="25">
        <v>51.24</v>
      </c>
      <c r="DP7" s="25">
        <v>51.59</v>
      </c>
      <c r="DQ7" s="25">
        <v>51.71</v>
      </c>
      <c r="DR7" s="25">
        <v>52.41</v>
      </c>
      <c r="DS7" s="25">
        <v>25.34</v>
      </c>
      <c r="DT7" s="25">
        <v>27.99</v>
      </c>
      <c r="DU7" s="25">
        <v>28.93</v>
      </c>
      <c r="DV7" s="25">
        <v>30.33</v>
      </c>
      <c r="DW7" s="25">
        <v>32.51</v>
      </c>
      <c r="DX7" s="25">
        <v>24.26</v>
      </c>
      <c r="DY7" s="25">
        <v>25.55</v>
      </c>
      <c r="DZ7" s="25">
        <v>26.73</v>
      </c>
      <c r="EA7" s="25">
        <v>28.09</v>
      </c>
      <c r="EB7" s="25">
        <v>29.51</v>
      </c>
      <c r="EC7" s="25">
        <v>26.78</v>
      </c>
      <c r="ED7" s="25">
        <v>0.89</v>
      </c>
      <c r="EE7" s="25">
        <v>0.71</v>
      </c>
      <c r="EF7" s="25">
        <v>0.74</v>
      </c>
      <c r="EG7" s="25">
        <v>0.71</v>
      </c>
      <c r="EH7" s="25">
        <v>0.69</v>
      </c>
      <c r="EI7" s="25">
        <v>0.99</v>
      </c>
      <c r="EJ7" s="25">
        <v>0.97</v>
      </c>
      <c r="EK7" s="25">
        <v>1</v>
      </c>
      <c r="EL7" s="25">
        <v>0.91</v>
      </c>
      <c r="EM7" s="25">
        <v>0.86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