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 documentId="8_{EB3A11A7-15D8-4F2F-BEB0-7EFE85122523}" xr6:coauthVersionLast="47" xr6:coauthVersionMax="47" xr10:uidLastSave="{6E5D1D09-1477-40B7-A3AA-2CEE30028382}"/>
  <workbookProtection workbookAlgorithmName="SHA-512" workbookHashValue="sqzN1Y/kCmfyShRHYcNaxx+ooaL0Ul6ar1m9xFE+wP25glUG45J1GIIrDSz95z81S7No0qJ7HouVDh32kz67+Q==" workbookSaltValue="AJIDrrpLQPN4TtdSGtVxX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I85" i="4"/>
  <c r="G85" i="4"/>
  <c r="F85" i="4"/>
  <c r="AT10" i="4"/>
  <c r="I10" i="4"/>
  <c r="I8" i="4"/>
</calcChain>
</file>

<file path=xl/sharedStrings.xml><?xml version="1.0" encoding="utf-8"?>
<sst xmlns="http://schemas.openxmlformats.org/spreadsheetml/2006/main" count="231" uniqueCount="114">
  <si>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</si>
  <si>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</si>
  <si>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</si>
  <si>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</si>
  <si>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</si>
  <si>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</si>
  <si>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</si>
  <si>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</si>
  <si>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</si>
  <si>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</si>
  <si>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</si>
  <si>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</si>
  <si>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</si>
  <si>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</si>
  <si>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</si>
  <si>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</si>
  <si>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</si>
  <si>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</si>
  <si>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</si>
  <si>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</si>
  <si>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</si>
  <si>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</si>
  <si>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</si>
  <si>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</si>
  <si>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</si>
  <si>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</si>
  <si>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</si>
  <si>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本市の下水道事業は人口の減少、節水意識の高まりや節水機器の普及などにより、下水道使用料収入は減少傾向にあります。また、処理人口普及率が99.9％と概成しており、今後も普及拡大による大幅な下水道使用料収入の増加は期待出来ない状況です。
　経費回収率、経常収支比率は、100％以上の数値を継続しており、累積欠損比率も0％のため、経営の健全性は維持されています。これは経営戦略に基づく資産の有効活用による収入などがあるためです。
　企業債残高対事業規模比率は、経営戦略に基づき企業債残高を減少させており、過去2年度をみると低下傾向にあります。
　施設利用率、水洗化率はいずれも対前年度比でほぼ横ばい傾向にあります。引続き水洗勧奨を進めており、R5年度の水洗化率は99.68％となっております。</t>
    <rPh sb="142" eb="144">
      <t>ケイゾク</t>
    </rPh>
    <rPh sb="249" eb="251">
      <t>カコ</t>
    </rPh>
    <rPh sb="252" eb="254">
      <t>ネンド</t>
    </rPh>
    <rPh sb="258" eb="260">
      <t>テイカ</t>
    </rPh>
    <rPh sb="260" eb="262">
      <t>ケイコウ</t>
    </rPh>
    <phoneticPr fontId="4"/>
  </si>
  <si>
    <t>2. 老朽化の状況について</t>
    <phoneticPr fontId="4"/>
  </si>
  <si>
    <t>　当市の有形固定資産減価償却率や管渠老朽化率は、類似団体平均値と同程度であり、他都市と同程度の年数を経過した資産が多いと考えています。
 その一方で、管渠改善率がやや低くなっていることから、適切に点検・調査を行い、計画的な改築更新に努めていきます。</t>
    <rPh sb="16" eb="18">
      <t>カンキョ</t>
    </rPh>
    <rPh sb="18" eb="22">
      <t>ロウキュウカリツ</t>
    </rPh>
    <phoneticPr fontId="4"/>
  </si>
  <si>
    <t>2. 老朽化の状況</t>
    <phoneticPr fontId="4"/>
  </si>
  <si>
    <t>全体総括</t>
    <rPh sb="0" eb="2">
      <t>ゼンタイ</t>
    </rPh>
    <rPh sb="2" eb="4">
      <t>ソウカツ</t>
    </rPh>
    <phoneticPr fontId="4"/>
  </si>
  <si>
    <t>　令和3～7年度までの経営計画に基づき、事業を実施しています。
　今後も、人口の減少、節水意識の高まりや節水機器の普及などにより、下水道使用料収入は減少傾向が続くと予想されます。また、処理人口普及率が99.9％と概成しており、今後も普及拡大による大幅な下水道使用料収入の増加は期待できません。一層の経費節減や増収対策に取組む必要があります。
　また、資産については、長寿命化に努めていく必要があります。</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</si>
  <si>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</si>
  <si>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</si>
  <si>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</si>
  <si>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</si>
  <si>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</si>
  <si>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</si>
  <si>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</si>
  <si>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</si>
  <si>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</si>
  <si>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</si>
  <si>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</si>
  <si>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</si>
  <si>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</si>
  <si>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</si>
  <si>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</si>
  <si>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</si>
  <si>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</si>
  <si>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</si>
  <si>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</si>
  <si>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</si>
  <si>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</si>
  <si>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</si>
  <si>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</si>
  <si>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</si>
  <si>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</si>
  <si>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</si>
  <si>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</si>
  <si>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</si>
  <si>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</si>
  <si>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</si>
  <si>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</si>
  <si>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</si>
  <si>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</si>
  <si>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</si>
  <si>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</si>
  <si>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</si>
  <si>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</si>
  <si>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</si>
  <si>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</si>
  <si>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</si>
  <si>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</si>
  <si>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</si>
  <si>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</si>
  <si>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</si>
  <si>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</si>
  <si>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</si>
  <si>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</si>
  <si>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</si>
  <si>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</si>
  <si>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</si>
  <si>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</si>
  <si>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</si>
  <si>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</si>
  <si>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</si>
  <si>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</si>
  <si>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</si>
  <si>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</si>
  <si>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</si>
  <si>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</si>
  <si>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</si>
  <si>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</si>
  <si>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</si>
  <si>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</si>
  <si>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</si>
  <si>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</si>
  <si>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北九州市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</si>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</sst>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0.34</c:v>
                </c:pt>
                <c:pt idx="1">
                  <c:v>0.4</c:v>
                </c:pt>
                <c:pt idx="2">
                  <c:v>0.31</c:v>
                </c:pt>
                <c:pt idx="3">
                  <c:v>0.27</c:v>
                </c:pt>
                <c:pt idx="4">
                  <c:v>0.2</c:v>
                </c:pt>
              </c:numCache>
            </c:numRef>
          </c:val>
          <c:extLst>
            <c:ext xmlns:c16="http://schemas.microsoft.com/office/drawing/2014/chart" uri="{C3380CC4-5D6E-409C-BE32-E72D297353CC}">
              <c16:uniqueId val="{00000000-EA5A-4DDD-AD2F-501A54228D5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0.41</c:v>
                </c:pt>
                <c:pt idx="2">
                  <c:v>0.45</c:v>
                </c:pt>
                <c:pt idx="3">
                  <c:v>0.44</c:v>
                </c:pt>
                <c:pt idx="4">
                  <c:v>0.36</c:v>
                </c:pt>
              </c:numCache>
            </c:numRef>
          </c:val>
          <c:smooth val="0"/>
          <c:extLst>
            <c:ext xmlns:c16="http://schemas.microsoft.com/office/drawing/2014/chart" uri="{C3380CC4-5D6E-409C-BE32-E72D297353CC}">
              <c16:uniqueId val="{00000001-EA5A-4DDD-AD2F-501A54228D5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77</c:v>
                </c:pt>
                <c:pt idx="1">
                  <c:v>60.43</c:v>
                </c:pt>
                <c:pt idx="2">
                  <c:v>58.4</c:v>
                </c:pt>
                <c:pt idx="3">
                  <c:v>58.09</c:v>
                </c:pt>
                <c:pt idx="4">
                  <c:v>58.76</c:v>
                </c:pt>
              </c:numCache>
            </c:numRef>
          </c:val>
          <c:extLst>
            <c:ext xmlns:c16="http://schemas.microsoft.com/office/drawing/2014/chart" uri="{C3380CC4-5D6E-409C-BE32-E72D297353CC}">
              <c16:uniqueId val="{00000000-0D07-4AA3-9A22-3F8684DF30B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58.09</c:v>
                </c:pt>
                <c:pt idx="1">
                  <c:v>58.16</c:v>
                </c:pt>
                <c:pt idx="2">
                  <c:v>58.91</c:v>
                </c:pt>
                <c:pt idx="3">
                  <c:v>58.31</c:v>
                </c:pt>
                <c:pt idx="4">
                  <c:v>57.8</c:v>
                </c:pt>
              </c:numCache>
            </c:numRef>
          </c:val>
          <c:smooth val="0"/>
          <c:extLst>
            <c:ext xmlns:c16="http://schemas.microsoft.com/office/drawing/2014/chart" uri="{C3380CC4-5D6E-409C-BE32-E72D297353CC}">
              <c16:uniqueId val="{00000001-0D07-4AA3-9A22-3F8684DF30B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99.74</c:v>
                </c:pt>
                <c:pt idx="1">
                  <c:v>99.73</c:v>
                </c:pt>
                <c:pt idx="2">
                  <c:v>99.77</c:v>
                </c:pt>
                <c:pt idx="3">
                  <c:v>99.75</c:v>
                </c:pt>
                <c:pt idx="4">
                  <c:v>99.68</c:v>
                </c:pt>
              </c:numCache>
            </c:numRef>
          </c:val>
          <c:extLst>
            <c:ext xmlns:c16="http://schemas.microsoft.com/office/drawing/2014/chart" uri="{C3380CC4-5D6E-409C-BE32-E72D297353CC}">
              <c16:uniqueId val="{00000000-0ED8-4059-97CA-DE9199EA23A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99.01</c:v>
                </c:pt>
                <c:pt idx="1">
                  <c:v>99.1</c:v>
                </c:pt>
                <c:pt idx="2">
                  <c:v>99.16</c:v>
                </c:pt>
                <c:pt idx="3">
                  <c:v>99.21</c:v>
                </c:pt>
                <c:pt idx="4">
                  <c:v>99.25</c:v>
                </c:pt>
              </c:numCache>
            </c:numRef>
          </c:val>
          <c:smooth val="0"/>
          <c:extLst>
            <c:ext xmlns:c16="http://schemas.microsoft.com/office/drawing/2014/chart" uri="{C3380CC4-5D6E-409C-BE32-E72D297353CC}">
              <c16:uniqueId val="{00000001-0ED8-4059-97CA-DE9199EA23A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106.17</c:v>
                </c:pt>
                <c:pt idx="1">
                  <c:v>104.39</c:v>
                </c:pt>
                <c:pt idx="2">
                  <c:v>101.8</c:v>
                </c:pt>
                <c:pt idx="3">
                  <c:v>101.47</c:v>
                </c:pt>
                <c:pt idx="4">
                  <c:v>101.6</c:v>
                </c:pt>
              </c:numCache>
            </c:numRef>
          </c:val>
          <c:extLst>
            <c:ext xmlns:c16="http://schemas.microsoft.com/office/drawing/2014/chart" uri="{C3380CC4-5D6E-409C-BE32-E72D297353CC}">
              <c16:uniqueId val="{00000000-B2A5-48E1-8380-30852886540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108.24</c:v>
                </c:pt>
                <c:pt idx="1">
                  <c:v>105.16</c:v>
                </c:pt>
                <c:pt idx="2">
                  <c:v>106.23</c:v>
                </c:pt>
                <c:pt idx="3">
                  <c:v>104.46</c:v>
                </c:pt>
                <c:pt idx="4">
                  <c:v>104.13</c:v>
                </c:pt>
              </c:numCache>
            </c:numRef>
          </c:val>
          <c:smooth val="0"/>
          <c:extLst>
            <c:ext xmlns:c16="http://schemas.microsoft.com/office/drawing/2014/chart" uri="{C3380CC4-5D6E-409C-BE32-E72D297353CC}">
              <c16:uniqueId val="{00000001-B2A5-48E1-8380-30852886540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49.23</c:v>
                </c:pt>
                <c:pt idx="1">
                  <c:v>50.31</c:v>
                </c:pt>
                <c:pt idx="2">
                  <c:v>51.7</c:v>
                </c:pt>
                <c:pt idx="3">
                  <c:v>52.7</c:v>
                </c:pt>
                <c:pt idx="4">
                  <c:v>53.86</c:v>
                </c:pt>
              </c:numCache>
            </c:numRef>
          </c:val>
          <c:extLst>
            <c:ext xmlns:c16="http://schemas.microsoft.com/office/drawing/2014/chart" uri="{C3380CC4-5D6E-409C-BE32-E72D297353CC}">
              <c16:uniqueId val="{00000000-66C1-4E3F-B3C8-7F7DCB67C6F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48.25</c:v>
                </c:pt>
                <c:pt idx="1">
                  <c:v>49.35</c:v>
                </c:pt>
                <c:pt idx="2">
                  <c:v>50.38</c:v>
                </c:pt>
                <c:pt idx="3">
                  <c:v>51.54</c:v>
                </c:pt>
                <c:pt idx="4">
                  <c:v>52.5</c:v>
                </c:pt>
              </c:numCache>
            </c:numRef>
          </c:val>
          <c:smooth val="0"/>
          <c:extLst>
            <c:ext xmlns:c16="http://schemas.microsoft.com/office/drawing/2014/chart" uri="{C3380CC4-5D6E-409C-BE32-E72D297353CC}">
              <c16:uniqueId val="{00000001-66C1-4E3F-B3C8-7F7DCB67C6F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5.18</c:v>
                </c:pt>
                <c:pt idx="1">
                  <c:v>7.68</c:v>
                </c:pt>
                <c:pt idx="2">
                  <c:v>10.42</c:v>
                </c:pt>
                <c:pt idx="3">
                  <c:v>13.32</c:v>
                </c:pt>
                <c:pt idx="4">
                  <c:v>17.28</c:v>
                </c:pt>
              </c:numCache>
            </c:numRef>
          </c:val>
          <c:extLst>
            <c:ext xmlns:c16="http://schemas.microsoft.com/office/drawing/2014/chart" uri="{C3380CC4-5D6E-409C-BE32-E72D297353CC}">
              <c16:uniqueId val="{00000000-E15C-464E-9402-161B57196BC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10.76</c:v>
                </c:pt>
                <c:pt idx="1">
                  <c:v>12.06</c:v>
                </c:pt>
                <c:pt idx="2">
                  <c:v>13.41</c:v>
                </c:pt>
                <c:pt idx="3">
                  <c:v>15.06</c:v>
                </c:pt>
                <c:pt idx="4">
                  <c:v>16.87</c:v>
                </c:pt>
              </c:numCache>
            </c:numRef>
          </c:val>
          <c:smooth val="0"/>
          <c:extLst>
            <c:ext xmlns:c16="http://schemas.microsoft.com/office/drawing/2014/chart" uri="{C3380CC4-5D6E-409C-BE32-E72D297353CC}">
              <c16:uniqueId val="{00000001-E15C-464E-9402-161B57196BC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FB-4138-AFC0-E9BFA2A6373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1FB-4138-AFC0-E9BFA2A6373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60.81</c:v>
                </c:pt>
                <c:pt idx="1">
                  <c:v>68.930000000000007</c:v>
                </c:pt>
                <c:pt idx="2">
                  <c:v>78.66</c:v>
                </c:pt>
                <c:pt idx="3">
                  <c:v>69.58</c:v>
                </c:pt>
                <c:pt idx="4">
                  <c:v>74.099999999999994</c:v>
                </c:pt>
              </c:numCache>
            </c:numRef>
          </c:val>
          <c:extLst>
            <c:ext xmlns:c16="http://schemas.microsoft.com/office/drawing/2014/chart" uri="{C3380CC4-5D6E-409C-BE32-E72D297353CC}">
              <c16:uniqueId val="{00000000-0511-481D-9791-D06FD9A4A74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72.92</c:v>
                </c:pt>
                <c:pt idx="1">
                  <c:v>71.39</c:v>
                </c:pt>
                <c:pt idx="2">
                  <c:v>74.09</c:v>
                </c:pt>
                <c:pt idx="3">
                  <c:v>71.900000000000006</c:v>
                </c:pt>
                <c:pt idx="4">
                  <c:v>73.75</c:v>
                </c:pt>
              </c:numCache>
            </c:numRef>
          </c:val>
          <c:smooth val="0"/>
          <c:extLst>
            <c:ext xmlns:c16="http://schemas.microsoft.com/office/drawing/2014/chart" uri="{C3380CC4-5D6E-409C-BE32-E72D297353CC}">
              <c16:uniqueId val="{00000001-0511-481D-9791-D06FD9A4A74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574.91999999999996</c:v>
                </c:pt>
                <c:pt idx="1">
                  <c:v>592.03</c:v>
                </c:pt>
                <c:pt idx="2">
                  <c:v>593.66999999999996</c:v>
                </c:pt>
                <c:pt idx="3">
                  <c:v>586.22</c:v>
                </c:pt>
                <c:pt idx="4">
                  <c:v>580.5</c:v>
                </c:pt>
              </c:numCache>
            </c:numRef>
          </c:val>
          <c:extLst>
            <c:ext xmlns:c16="http://schemas.microsoft.com/office/drawing/2014/chart" uri="{C3380CC4-5D6E-409C-BE32-E72D297353CC}">
              <c16:uniqueId val="{00000000-2365-41F2-9A26-810CA66D9F5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531.38</c:v>
                </c:pt>
                <c:pt idx="1">
                  <c:v>551.04</c:v>
                </c:pt>
                <c:pt idx="2">
                  <c:v>523.58000000000004</c:v>
                </c:pt>
                <c:pt idx="3">
                  <c:v>508.99</c:v>
                </c:pt>
                <c:pt idx="4">
                  <c:v>497.17</c:v>
                </c:pt>
              </c:numCache>
            </c:numRef>
          </c:val>
          <c:smooth val="0"/>
          <c:extLst>
            <c:ext xmlns:c16="http://schemas.microsoft.com/office/drawing/2014/chart" uri="{C3380CC4-5D6E-409C-BE32-E72D297353CC}">
              <c16:uniqueId val="{00000001-2365-41F2-9A26-810CA66D9F5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108.07</c:v>
                </c:pt>
                <c:pt idx="1">
                  <c:v>105.83</c:v>
                </c:pt>
                <c:pt idx="2">
                  <c:v>103.95</c:v>
                </c:pt>
                <c:pt idx="3">
                  <c:v>102.67</c:v>
                </c:pt>
                <c:pt idx="4">
                  <c:v>103.51</c:v>
                </c:pt>
              </c:numCache>
            </c:numRef>
          </c:val>
          <c:extLst>
            <c:ext xmlns:c16="http://schemas.microsoft.com/office/drawing/2014/chart" uri="{C3380CC4-5D6E-409C-BE32-E72D297353CC}">
              <c16:uniqueId val="{00000000-503E-4891-8ADD-FDB83FCDEA9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110.92</c:v>
                </c:pt>
                <c:pt idx="1">
                  <c:v>105.67</c:v>
                </c:pt>
                <c:pt idx="2">
                  <c:v>105.37</c:v>
                </c:pt>
                <c:pt idx="3">
                  <c:v>99.93</c:v>
                </c:pt>
                <c:pt idx="4">
                  <c:v>100.14</c:v>
                </c:pt>
              </c:numCache>
            </c:numRef>
          </c:val>
          <c:smooth val="0"/>
          <c:extLst>
            <c:ext xmlns:c16="http://schemas.microsoft.com/office/drawing/2014/chart" uri="{C3380CC4-5D6E-409C-BE32-E72D297353CC}">
              <c16:uniqueId val="{00000001-503E-4891-8ADD-FDB83FCDEA9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134.88</c:v>
                </c:pt>
                <c:pt idx="1">
                  <c:v>132.63999999999999</c:v>
                </c:pt>
                <c:pt idx="2">
                  <c:v>136.13</c:v>
                </c:pt>
                <c:pt idx="3">
                  <c:v>138.24</c:v>
                </c:pt>
                <c:pt idx="4">
                  <c:v>137.44999999999999</c:v>
                </c:pt>
              </c:numCache>
            </c:numRef>
          </c:val>
          <c:extLst>
            <c:ext xmlns:c16="http://schemas.microsoft.com/office/drawing/2014/chart" uri="{C3380CC4-5D6E-409C-BE32-E72D297353CC}">
              <c16:uniqueId val="{00000000-B40E-4C62-958B-82F399EDFD3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119.33</c:v>
                </c:pt>
                <c:pt idx="1">
                  <c:v>118.72</c:v>
                </c:pt>
                <c:pt idx="2">
                  <c:v>120.5</c:v>
                </c:pt>
                <c:pt idx="3">
                  <c:v>127.3</c:v>
                </c:pt>
                <c:pt idx="4">
                  <c:v>126.99</c:v>
                </c:pt>
              </c:numCache>
            </c:numRef>
          </c:val>
          <c:smooth val="0"/>
          <c:extLst>
            <c:ext xmlns:c16="http://schemas.microsoft.com/office/drawing/2014/chart" uri="{C3380CC4-5D6E-409C-BE32-E72D297353CC}">
              <c16:uniqueId val="{00000001-B40E-4C62-958B-82F399EDFD3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福岡県　北九州市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政令市等</v>
      </c>
      <c r="X8" s="39"/>
      <c r="Y8" s="39"/>
      <c r="Z8" s="39"/>
      <c r="AA8" s="39"/>
      <c r="AB8" s="39"/>
      <c r="AC8" s="39"/>
      <c r="AD8" s="40" t="str">
        <f>データ!$M$6</f>
        <v>自治体職員</v>
      </c>
      <c r="AE8" s="40"/>
      <c r="AF8" s="40"/>
      <c r="AG8" s="40"/>
      <c r="AH8" s="40"/>
      <c r="AI8" s="40"/>
      <c r="AJ8" s="40"/>
      <c r="AK8" s="3"/>
      <c r="AL8" s="41">
        <f>データ!S6</f>
        <v>921241</v>
      </c>
      <c r="AM8" s="41"/>
      <c r="AN8" s="41"/>
      <c r="AO8" s="41"/>
      <c r="AP8" s="41"/>
      <c r="AQ8" s="41"/>
      <c r="AR8" s="41"/>
      <c r="AS8" s="41"/>
      <c r="AT8" s="34">
        <f>データ!T6</f>
        <v>492.5</v>
      </c>
      <c r="AU8" s="34"/>
      <c r="AV8" s="34"/>
      <c r="AW8" s="34"/>
      <c r="AX8" s="34"/>
      <c r="AY8" s="34"/>
      <c r="AZ8" s="34"/>
      <c r="BA8" s="34"/>
      <c r="BB8" s="34">
        <f>データ!U6</f>
        <v>1870.54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65.78</v>
      </c>
      <c r="J10" s="34"/>
      <c r="K10" s="34"/>
      <c r="L10" s="34"/>
      <c r="M10" s="34"/>
      <c r="N10" s="34"/>
      <c r="O10" s="34"/>
      <c r="P10" s="34">
        <f>データ!P6</f>
        <v>98.74</v>
      </c>
      <c r="Q10" s="34"/>
      <c r="R10" s="34"/>
      <c r="S10" s="34"/>
      <c r="T10" s="34"/>
      <c r="U10" s="34"/>
      <c r="V10" s="34"/>
      <c r="W10" s="34">
        <f>データ!Q6</f>
        <v>72.61</v>
      </c>
      <c r="X10" s="34"/>
      <c r="Y10" s="34"/>
      <c r="Z10" s="34"/>
      <c r="AA10" s="34"/>
      <c r="AB10" s="34"/>
      <c r="AC10" s="34"/>
      <c r="AD10" s="41">
        <f>データ!R6</f>
        <v>2207</v>
      </c>
      <c r="AE10" s="41"/>
      <c r="AF10" s="41"/>
      <c r="AG10" s="41"/>
      <c r="AH10" s="41"/>
      <c r="AI10" s="41"/>
      <c r="AJ10" s="41"/>
      <c r="AK10" s="2"/>
      <c r="AL10" s="41">
        <f>データ!V6</f>
        <v>904430</v>
      </c>
      <c r="AM10" s="41"/>
      <c r="AN10" s="41"/>
      <c r="AO10" s="41"/>
      <c r="AP10" s="41"/>
      <c r="AQ10" s="41"/>
      <c r="AR10" s="41"/>
      <c r="AS10" s="41"/>
      <c r="AT10" s="34">
        <f>データ!W6</f>
        <v>161.76</v>
      </c>
      <c r="AU10" s="34"/>
      <c r="AV10" s="34"/>
      <c r="AW10" s="34"/>
      <c r="AX10" s="34"/>
      <c r="AY10" s="34"/>
      <c r="AZ10" s="34"/>
      <c r="BA10" s="34"/>
      <c r="BB10" s="34">
        <f>データ!X6</f>
        <v>5591.18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27</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28</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29</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30</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31</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32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33</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34</v>
      </c>
      <c r="C84" s="12"/>
      <c r="D84" s="12"/>
      <c r="E84" s="12" t="s">
        <v>35</v>
      </c>
      <c r="F84" s="12" t="s">
        <v>36</v>
      </c>
      <c r="G84" s="12" t="s">
        <v>37</v>
      </c>
      <c r="H84" s="12" t="s">
        <v>38</v>
      </c>
      <c r="I84" s="12" t="s">
        <v>39</v>
      </c>
      <c r="J84" s="12" t="s">
        <v>40</v>
      </c>
      <c r="K84" s="12" t="s">
        <v>41</v>
      </c>
      <c r="L84" s="12" t="s">
        <v>42</v>
      </c>
      <c r="M84" s="12" t="s">
        <v>43</v>
      </c>
      <c r="N84" s="12" t="s">
        <v>44</v>
      </c>
      <c r="O84" s="12" t="s">
        <v>45</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5jLDsNorefvMfArMvco6ZiVLEatz3bLk8aBr1wRvTABKVv3zI7qeBZoblaYEAp+PNfKtlMgfGpiGkrXpVQL0CQ==" saltValue="+EYOW9zWwUWi4aolxSJeS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30</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8"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34</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8" s="22" customFormat="1" x14ac:dyDescent="0.15">
      <c r="A6" s="14" t="s">
        <v>97</v>
      </c>
      <c r="B6" s="19">
        <f>B7</f>
        <v>2023</v>
      </c>
      <c r="C6" s="19">
        <f t="shared" ref="C6:X6" si="3">C7</f>
        <v>401005</v>
      </c>
      <c r="D6" s="19">
        <f t="shared" si="3"/>
        <v>46</v>
      </c>
      <c r="E6" s="19">
        <f t="shared" si="3"/>
        <v>17</v>
      </c>
      <c r="F6" s="19">
        <f t="shared" si="3"/>
        <v>1</v>
      </c>
      <c r="G6" s="19">
        <f t="shared" si="3"/>
        <v>0</v>
      </c>
      <c r="H6" s="19" t="str">
        <f t="shared" si="3"/>
        <v>福岡県　北九州市</v>
      </c>
      <c r="I6" s="19" t="str">
        <f t="shared" si="3"/>
        <v>法適用</v>
      </c>
      <c r="J6" s="19" t="str">
        <f t="shared" si="3"/>
        <v>下水道事業</v>
      </c>
      <c r="K6" s="19" t="str">
        <f t="shared" si="3"/>
        <v>公共下水道</v>
      </c>
      <c r="L6" s="19" t="str">
        <f t="shared" si="3"/>
        <v>政令市等</v>
      </c>
      <c r="M6" s="19" t="str">
        <f t="shared" si="3"/>
        <v>自治体職員</v>
      </c>
      <c r="N6" s="20" t="str">
        <f t="shared" si="3"/>
        <v>-</v>
      </c>
      <c r="O6" s="20">
        <f t="shared" si="3"/>
        <v>65.78</v>
      </c>
      <c r="P6" s="20">
        <f t="shared" si="3"/>
        <v>98.74</v>
      </c>
      <c r="Q6" s="20">
        <f t="shared" si="3"/>
        <v>72.61</v>
      </c>
      <c r="R6" s="20">
        <f t="shared" si="3"/>
        <v>2207</v>
      </c>
      <c r="S6" s="20">
        <f t="shared" si="3"/>
        <v>921241</v>
      </c>
      <c r="T6" s="20">
        <f t="shared" si="3"/>
        <v>492.5</v>
      </c>
      <c r="U6" s="20">
        <f t="shared" si="3"/>
        <v>1870.54</v>
      </c>
      <c r="V6" s="20">
        <f t="shared" si="3"/>
        <v>904430</v>
      </c>
      <c r="W6" s="20">
        <f t="shared" si="3"/>
        <v>161.76</v>
      </c>
      <c r="X6" s="20">
        <f t="shared" si="3"/>
        <v>5591.18</v>
      </c>
      <c r="Y6" s="21">
        <f>IF(Y7="",NA(),Y7)</f>
        <v>106.17</v>
      </c>
      <c r="Z6" s="21">
        <f t="shared" ref="Z6:AH6" si="4">IF(Z7="",NA(),Z7)</f>
        <v>104.39</v>
      </c>
      <c r="AA6" s="21">
        <f t="shared" si="4"/>
        <v>101.8</v>
      </c>
      <c r="AB6" s="21">
        <f t="shared" si="4"/>
        <v>101.47</v>
      </c>
      <c r="AC6" s="21">
        <f t="shared" si="4"/>
        <v>101.6</v>
      </c>
      <c r="AD6" s="21">
        <f t="shared" si="4"/>
        <v>108.24</v>
      </c>
      <c r="AE6" s="21">
        <f t="shared" si="4"/>
        <v>105.16</v>
      </c>
      <c r="AF6" s="21">
        <f t="shared" si="4"/>
        <v>106.23</v>
      </c>
      <c r="AG6" s="21">
        <f t="shared" si="4"/>
        <v>104.46</v>
      </c>
      <c r="AH6" s="21">
        <f t="shared" si="4"/>
        <v>104.13</v>
      </c>
      <c r="AI6" s="20" t="str">
        <f>IF(AI7="","",IF(AI7="-","【-】","【"&amp;SUBSTITUTE(TEXT(AI7,"#,##0.00"),"-","△")&amp;"】"))</f>
        <v>【105.91】</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【3.03】</v>
      </c>
      <c r="AU6" s="21">
        <f>IF(AU7="",NA(),AU7)</f>
        <v>60.81</v>
      </c>
      <c r="AV6" s="21">
        <f t="shared" ref="AV6:BD6" si="6">IF(AV7="",NA(),AV7)</f>
        <v>68.930000000000007</v>
      </c>
      <c r="AW6" s="21">
        <f t="shared" si="6"/>
        <v>78.66</v>
      </c>
      <c r="AX6" s="21">
        <f t="shared" si="6"/>
        <v>69.58</v>
      </c>
      <c r="AY6" s="21">
        <f t="shared" si="6"/>
        <v>74.099999999999994</v>
      </c>
      <c r="AZ6" s="21">
        <f t="shared" si="6"/>
        <v>72.92</v>
      </c>
      <c r="BA6" s="21">
        <f t="shared" si="6"/>
        <v>71.39</v>
      </c>
      <c r="BB6" s="21">
        <f t="shared" si="6"/>
        <v>74.09</v>
      </c>
      <c r="BC6" s="21">
        <f t="shared" si="6"/>
        <v>71.900000000000006</v>
      </c>
      <c r="BD6" s="21">
        <f t="shared" si="6"/>
        <v>73.75</v>
      </c>
      <c r="BE6" s="20" t="str">
        <f>IF(BE7="","",IF(BE7="-","【-】","【"&amp;SUBSTITUTE(TEXT(BE7,"#,##0.00"),"-","△")&amp;"】"))</f>
        <v>【78.43】</v>
      </c>
      <c r="BF6" s="21">
        <f>IF(BF7="",NA(),BF7)</f>
        <v>574.91999999999996</v>
      </c>
      <c r="BG6" s="21">
        <f t="shared" ref="BG6:BO6" si="7">IF(BG7="",NA(),BG7)</f>
        <v>592.03</v>
      </c>
      <c r="BH6" s="21">
        <f t="shared" si="7"/>
        <v>593.66999999999996</v>
      </c>
      <c r="BI6" s="21">
        <f t="shared" si="7"/>
        <v>586.22</v>
      </c>
      <c r="BJ6" s="21">
        <f t="shared" si="7"/>
        <v>580.5</v>
      </c>
      <c r="BK6" s="21">
        <f t="shared" si="7"/>
        <v>531.38</v>
      </c>
      <c r="BL6" s="21">
        <f t="shared" si="7"/>
        <v>551.04</v>
      </c>
      <c r="BM6" s="21">
        <f t="shared" si="7"/>
        <v>523.58000000000004</v>
      </c>
      <c r="BN6" s="21">
        <f t="shared" si="7"/>
        <v>508.99</v>
      </c>
      <c r="BO6" s="21">
        <f t="shared" si="7"/>
        <v>497.17</v>
      </c>
      <c r="BP6" s="20" t="str">
        <f>IF(BP7="","",IF(BP7="-","【-】","【"&amp;SUBSTITUTE(TEXT(BP7,"#,##0.00"),"-","△")&amp;"】"))</f>
        <v>【630.82】</v>
      </c>
      <c r="BQ6" s="21">
        <f>IF(BQ7="",NA(),BQ7)</f>
        <v>108.07</v>
      </c>
      <c r="BR6" s="21">
        <f t="shared" ref="BR6:BZ6" si="8">IF(BR7="",NA(),BR7)</f>
        <v>105.83</v>
      </c>
      <c r="BS6" s="21">
        <f t="shared" si="8"/>
        <v>103.95</v>
      </c>
      <c r="BT6" s="21">
        <f t="shared" si="8"/>
        <v>102.67</v>
      </c>
      <c r="BU6" s="21">
        <f t="shared" si="8"/>
        <v>103.51</v>
      </c>
      <c r="BV6" s="21">
        <f t="shared" si="8"/>
        <v>110.92</v>
      </c>
      <c r="BW6" s="21">
        <f t="shared" si="8"/>
        <v>105.67</v>
      </c>
      <c r="BX6" s="21">
        <f t="shared" si="8"/>
        <v>105.37</v>
      </c>
      <c r="BY6" s="21">
        <f t="shared" si="8"/>
        <v>99.93</v>
      </c>
      <c r="BZ6" s="21">
        <f t="shared" si="8"/>
        <v>100.14</v>
      </c>
      <c r="CA6" s="20" t="str">
        <f>IF(CA7="","",IF(CA7="-","【-】","【"&amp;SUBSTITUTE(TEXT(CA7,"#,##0.00"),"-","△")&amp;"】"))</f>
        <v>【97.81】</v>
      </c>
      <c r="CB6" s="21">
        <f>IF(CB7="",NA(),CB7)</f>
        <v>134.88</v>
      </c>
      <c r="CC6" s="21">
        <f t="shared" ref="CC6:CK6" si="9">IF(CC7="",NA(),CC7)</f>
        <v>132.63999999999999</v>
      </c>
      <c r="CD6" s="21">
        <f t="shared" si="9"/>
        <v>136.13</v>
      </c>
      <c r="CE6" s="21">
        <f t="shared" si="9"/>
        <v>138.24</v>
      </c>
      <c r="CF6" s="21">
        <f t="shared" si="9"/>
        <v>137.44999999999999</v>
      </c>
      <c r="CG6" s="21">
        <f t="shared" si="9"/>
        <v>119.33</v>
      </c>
      <c r="CH6" s="21">
        <f t="shared" si="9"/>
        <v>118.72</v>
      </c>
      <c r="CI6" s="21">
        <f t="shared" si="9"/>
        <v>120.5</v>
      </c>
      <c r="CJ6" s="21">
        <f t="shared" si="9"/>
        <v>127.3</v>
      </c>
      <c r="CK6" s="21">
        <f t="shared" si="9"/>
        <v>126.99</v>
      </c>
      <c r="CL6" s="20" t="str">
        <f>IF(CL7="","",IF(CL7="-","【-】","【"&amp;SUBSTITUTE(TEXT(CL7,"#,##0.00"),"-","△")&amp;"】"))</f>
        <v>【138.75】</v>
      </c>
      <c r="CM6" s="21">
        <f>IF(CM7="",NA(),CM7)</f>
        <v>77</v>
      </c>
      <c r="CN6" s="21">
        <f t="shared" ref="CN6:CV6" si="10">IF(CN7="",NA(),CN7)</f>
        <v>60.43</v>
      </c>
      <c r="CO6" s="21">
        <f t="shared" si="10"/>
        <v>58.4</v>
      </c>
      <c r="CP6" s="21">
        <f t="shared" si="10"/>
        <v>58.09</v>
      </c>
      <c r="CQ6" s="21">
        <f t="shared" si="10"/>
        <v>58.76</v>
      </c>
      <c r="CR6" s="21">
        <f t="shared" si="10"/>
        <v>58.09</v>
      </c>
      <c r="CS6" s="21">
        <f t="shared" si="10"/>
        <v>58.16</v>
      </c>
      <c r="CT6" s="21">
        <f t="shared" si="10"/>
        <v>58.91</v>
      </c>
      <c r="CU6" s="21">
        <f t="shared" si="10"/>
        <v>58.31</v>
      </c>
      <c r="CV6" s="21">
        <f t="shared" si="10"/>
        <v>57.8</v>
      </c>
      <c r="CW6" s="20" t="str">
        <f>IF(CW7="","",IF(CW7="-","【-】","【"&amp;SUBSTITUTE(TEXT(CW7,"#,##0.00"),"-","△")&amp;"】"))</f>
        <v>【58.94】</v>
      </c>
      <c r="CX6" s="21">
        <f>IF(CX7="",NA(),CX7)</f>
        <v>99.74</v>
      </c>
      <c r="CY6" s="21">
        <f t="shared" ref="CY6:DG6" si="11">IF(CY7="",NA(),CY7)</f>
        <v>99.73</v>
      </c>
      <c r="CZ6" s="21">
        <f t="shared" si="11"/>
        <v>99.77</v>
      </c>
      <c r="DA6" s="21">
        <f t="shared" si="11"/>
        <v>99.75</v>
      </c>
      <c r="DB6" s="21">
        <f t="shared" si="11"/>
        <v>99.68</v>
      </c>
      <c r="DC6" s="21">
        <f t="shared" si="11"/>
        <v>99.01</v>
      </c>
      <c r="DD6" s="21">
        <f t="shared" si="11"/>
        <v>99.1</v>
      </c>
      <c r="DE6" s="21">
        <f t="shared" si="11"/>
        <v>99.16</v>
      </c>
      <c r="DF6" s="21">
        <f t="shared" si="11"/>
        <v>99.21</v>
      </c>
      <c r="DG6" s="21">
        <f t="shared" si="11"/>
        <v>99.25</v>
      </c>
      <c r="DH6" s="20" t="str">
        <f>IF(DH7="","",IF(DH7="-","【-】","【"&amp;SUBSTITUTE(TEXT(DH7,"#,##0.00"),"-","△")&amp;"】"))</f>
        <v>【95.91】</v>
      </c>
      <c r="DI6" s="21">
        <f>IF(DI7="",NA(),DI7)</f>
        <v>49.23</v>
      </c>
      <c r="DJ6" s="21">
        <f t="shared" ref="DJ6:DR6" si="12">IF(DJ7="",NA(),DJ7)</f>
        <v>50.31</v>
      </c>
      <c r="DK6" s="21">
        <f t="shared" si="12"/>
        <v>51.7</v>
      </c>
      <c r="DL6" s="21">
        <f t="shared" si="12"/>
        <v>52.7</v>
      </c>
      <c r="DM6" s="21">
        <f t="shared" si="12"/>
        <v>53.86</v>
      </c>
      <c r="DN6" s="21">
        <f t="shared" si="12"/>
        <v>48.25</v>
      </c>
      <c r="DO6" s="21">
        <f t="shared" si="12"/>
        <v>49.35</v>
      </c>
      <c r="DP6" s="21">
        <f t="shared" si="12"/>
        <v>50.38</v>
      </c>
      <c r="DQ6" s="21">
        <f t="shared" si="12"/>
        <v>51.54</v>
      </c>
      <c r="DR6" s="21">
        <f t="shared" si="12"/>
        <v>52.5</v>
      </c>
      <c r="DS6" s="20" t="str">
        <f>IF(DS7="","",IF(DS7="-","【-】","【"&amp;SUBSTITUTE(TEXT(DS7,"#,##0.00"),"-","△")&amp;"】"))</f>
        <v>【41.09】</v>
      </c>
      <c r="DT6" s="21">
        <f>IF(DT7="",NA(),DT7)</f>
        <v>5.18</v>
      </c>
      <c r="DU6" s="21">
        <f t="shared" ref="DU6:EC6" si="13">IF(DU7="",NA(),DU7)</f>
        <v>7.68</v>
      </c>
      <c r="DV6" s="21">
        <f t="shared" si="13"/>
        <v>10.42</v>
      </c>
      <c r="DW6" s="21">
        <f t="shared" si="13"/>
        <v>13.32</v>
      </c>
      <c r="DX6" s="21">
        <f t="shared" si="13"/>
        <v>17.28</v>
      </c>
      <c r="DY6" s="21">
        <f t="shared" si="13"/>
        <v>10.76</v>
      </c>
      <c r="DZ6" s="21">
        <f t="shared" si="13"/>
        <v>12.06</v>
      </c>
      <c r="EA6" s="21">
        <f t="shared" si="13"/>
        <v>13.41</v>
      </c>
      <c r="EB6" s="21">
        <f t="shared" si="13"/>
        <v>15.06</v>
      </c>
      <c r="EC6" s="21">
        <f t="shared" si="13"/>
        <v>16.87</v>
      </c>
      <c r="ED6" s="20" t="str">
        <f>IF(ED7="","",IF(ED7="-","【-】","【"&amp;SUBSTITUTE(TEXT(ED7,"#,##0.00"),"-","△")&amp;"】"))</f>
        <v>【8.68】</v>
      </c>
      <c r="EE6" s="21">
        <f>IF(EE7="",NA(),EE7)</f>
        <v>0.34</v>
      </c>
      <c r="EF6" s="21">
        <f t="shared" ref="EF6:EN6" si="14">IF(EF7="",NA(),EF7)</f>
        <v>0.4</v>
      </c>
      <c r="EG6" s="21">
        <f t="shared" si="14"/>
        <v>0.31</v>
      </c>
      <c r="EH6" s="21">
        <f t="shared" si="14"/>
        <v>0.27</v>
      </c>
      <c r="EI6" s="21">
        <f t="shared" si="14"/>
        <v>0.2</v>
      </c>
      <c r="EJ6" s="21">
        <f t="shared" si="14"/>
        <v>0.41</v>
      </c>
      <c r="EK6" s="21">
        <f t="shared" si="14"/>
        <v>0.41</v>
      </c>
      <c r="EL6" s="21">
        <f t="shared" si="14"/>
        <v>0.45</v>
      </c>
      <c r="EM6" s="21">
        <f t="shared" si="14"/>
        <v>0.44</v>
      </c>
      <c r="EN6" s="21">
        <f t="shared" si="14"/>
        <v>0.36</v>
      </c>
      <c r="EO6" s="20" t="str">
        <f>IF(EO7="","",IF(EO7="-","【-】","【"&amp;SUBSTITUTE(TEXT(EO7,"#,##0.00"),"-","△")&amp;"】"))</f>
        <v>【0.22】</v>
      </c>
    </row>
    <row r="7" spans="1:148" s="22" customFormat="1" x14ac:dyDescent="0.15">
      <c r="A7" s="14"/>
      <c r="B7" s="23">
        <v>2023</v>
      </c>
      <c r="C7" s="23">
        <v>401005</v>
      </c>
      <c r="D7" s="23">
        <v>46</v>
      </c>
      <c r="E7" s="23">
        <v>17</v>
      </c>
      <c r="F7" s="23">
        <v>1</v>
      </c>
      <c r="G7" s="23">
        <v>0</v>
      </c>
      <c r="H7" s="23" t="s">
        <v>98</v>
      </c>
      <c r="I7" s="23" t="s">
        <v>99</v>
      </c>
      <c r="J7" s="23" t="s">
        <v>100</v>
      </c>
      <c r="K7" s="23" t="s">
        <v>101</v>
      </c>
      <c r="L7" s="23" t="s">
        <v>102</v>
      </c>
      <c r="M7" s="23" t="s">
        <v>103</v>
      </c>
      <c r="N7" s="24" t="s">
        <v>104</v>
      </c>
      <c r="O7" s="24">
        <v>65.78</v>
      </c>
      <c r="P7" s="24">
        <v>98.74</v>
      </c>
      <c r="Q7" s="24">
        <v>72.61</v>
      </c>
      <c r="R7" s="24">
        <v>2207</v>
      </c>
      <c r="S7" s="24">
        <v>921241</v>
      </c>
      <c r="T7" s="24">
        <v>492.5</v>
      </c>
      <c r="U7" s="24">
        <v>1870.54</v>
      </c>
      <c r="V7" s="24">
        <v>904430</v>
      </c>
      <c r="W7" s="24">
        <v>161.76</v>
      </c>
      <c r="X7" s="24">
        <v>5591.18</v>
      </c>
      <c r="Y7" s="24">
        <v>106.17</v>
      </c>
      <c r="Z7" s="24">
        <v>104.39</v>
      </c>
      <c r="AA7" s="24">
        <v>101.8</v>
      </c>
      <c r="AB7" s="24">
        <v>101.47</v>
      </c>
      <c r="AC7" s="24">
        <v>101.6</v>
      </c>
      <c r="AD7" s="24">
        <v>108.24</v>
      </c>
      <c r="AE7" s="24">
        <v>105.16</v>
      </c>
      <c r="AF7" s="24">
        <v>106.23</v>
      </c>
      <c r="AG7" s="24">
        <v>104.46</v>
      </c>
      <c r="AH7" s="24">
        <v>104.13</v>
      </c>
      <c r="AI7" s="24">
        <v>105.91</v>
      </c>
      <c r="AJ7" s="24">
        <v>0</v>
      </c>
      <c r="AK7" s="24">
        <v>0</v>
      </c>
      <c r="AL7" s="24">
        <v>0</v>
      </c>
      <c r="AM7" s="24">
        <v>0</v>
      </c>
      <c r="AN7" s="24">
        <v>0</v>
      </c>
      <c r="AO7" s="24">
        <v>0</v>
      </c>
      <c r="AP7" s="24">
        <v>0</v>
      </c>
      <c r="AQ7" s="24">
        <v>0</v>
      </c>
      <c r="AR7" s="24">
        <v>0</v>
      </c>
      <c r="AS7" s="24">
        <v>0</v>
      </c>
      <c r="AT7" s="24">
        <v>3.03</v>
      </c>
      <c r="AU7" s="24">
        <v>60.81</v>
      </c>
      <c r="AV7" s="24">
        <v>68.930000000000007</v>
      </c>
      <c r="AW7" s="24">
        <v>78.66</v>
      </c>
      <c r="AX7" s="24">
        <v>69.58</v>
      </c>
      <c r="AY7" s="24">
        <v>74.099999999999994</v>
      </c>
      <c r="AZ7" s="24">
        <v>72.92</v>
      </c>
      <c r="BA7" s="24">
        <v>71.39</v>
      </c>
      <c r="BB7" s="24">
        <v>74.09</v>
      </c>
      <c r="BC7" s="24">
        <v>71.900000000000006</v>
      </c>
      <c r="BD7" s="24">
        <v>73.75</v>
      </c>
      <c r="BE7" s="24">
        <v>78.430000000000007</v>
      </c>
      <c r="BF7" s="24">
        <v>574.91999999999996</v>
      </c>
      <c r="BG7" s="24">
        <v>592.03</v>
      </c>
      <c r="BH7" s="24">
        <v>593.66999999999996</v>
      </c>
      <c r="BI7" s="24">
        <v>586.22</v>
      </c>
      <c r="BJ7" s="24">
        <v>580.5</v>
      </c>
      <c r="BK7" s="24">
        <v>531.38</v>
      </c>
      <c r="BL7" s="24">
        <v>551.04</v>
      </c>
      <c r="BM7" s="24">
        <v>523.58000000000004</v>
      </c>
      <c r="BN7" s="24">
        <v>508.99</v>
      </c>
      <c r="BO7" s="24">
        <v>497.17</v>
      </c>
      <c r="BP7" s="24">
        <v>630.82000000000005</v>
      </c>
      <c r="BQ7" s="24">
        <v>108.07</v>
      </c>
      <c r="BR7" s="24">
        <v>105.83</v>
      </c>
      <c r="BS7" s="24">
        <v>103.95</v>
      </c>
      <c r="BT7" s="24">
        <v>102.67</v>
      </c>
      <c r="BU7" s="24">
        <v>103.51</v>
      </c>
      <c r="BV7" s="24">
        <v>110.92</v>
      </c>
      <c r="BW7" s="24">
        <v>105.67</v>
      </c>
      <c r="BX7" s="24">
        <v>105.37</v>
      </c>
      <c r="BY7" s="24">
        <v>99.93</v>
      </c>
      <c r="BZ7" s="24">
        <v>100.14</v>
      </c>
      <c r="CA7" s="24">
        <v>97.81</v>
      </c>
      <c r="CB7" s="24">
        <v>134.88</v>
      </c>
      <c r="CC7" s="24">
        <v>132.63999999999999</v>
      </c>
      <c r="CD7" s="24">
        <v>136.13</v>
      </c>
      <c r="CE7" s="24">
        <v>138.24</v>
      </c>
      <c r="CF7" s="24">
        <v>137.44999999999999</v>
      </c>
      <c r="CG7" s="24">
        <v>119.33</v>
      </c>
      <c r="CH7" s="24">
        <v>118.72</v>
      </c>
      <c r="CI7" s="24">
        <v>120.5</v>
      </c>
      <c r="CJ7" s="24">
        <v>127.3</v>
      </c>
      <c r="CK7" s="24">
        <v>126.99</v>
      </c>
      <c r="CL7" s="24">
        <v>138.75</v>
      </c>
      <c r="CM7" s="24">
        <v>77</v>
      </c>
      <c r="CN7" s="24">
        <v>60.43</v>
      </c>
      <c r="CO7" s="24">
        <v>58.4</v>
      </c>
      <c r="CP7" s="24">
        <v>58.09</v>
      </c>
      <c r="CQ7" s="24">
        <v>58.76</v>
      </c>
      <c r="CR7" s="24">
        <v>58.09</v>
      </c>
      <c r="CS7" s="24">
        <v>58.16</v>
      </c>
      <c r="CT7" s="24">
        <v>58.91</v>
      </c>
      <c r="CU7" s="24">
        <v>58.31</v>
      </c>
      <c r="CV7" s="24">
        <v>57.8</v>
      </c>
      <c r="CW7" s="24">
        <v>58.94</v>
      </c>
      <c r="CX7" s="24">
        <v>99.74</v>
      </c>
      <c r="CY7" s="24">
        <v>99.73</v>
      </c>
      <c r="CZ7" s="24">
        <v>99.77</v>
      </c>
      <c r="DA7" s="24">
        <v>99.75</v>
      </c>
      <c r="DB7" s="24">
        <v>99.68</v>
      </c>
      <c r="DC7" s="24">
        <v>99.01</v>
      </c>
      <c r="DD7" s="24">
        <v>99.1</v>
      </c>
      <c r="DE7" s="24">
        <v>99.16</v>
      </c>
      <c r="DF7" s="24">
        <v>99.21</v>
      </c>
      <c r="DG7" s="24">
        <v>99.25</v>
      </c>
      <c r="DH7" s="24">
        <v>95.91</v>
      </c>
      <c r="DI7" s="24">
        <v>49.23</v>
      </c>
      <c r="DJ7" s="24">
        <v>50.31</v>
      </c>
      <c r="DK7" s="24">
        <v>51.7</v>
      </c>
      <c r="DL7" s="24">
        <v>52.7</v>
      </c>
      <c r="DM7" s="24">
        <v>53.86</v>
      </c>
      <c r="DN7" s="24">
        <v>48.25</v>
      </c>
      <c r="DO7" s="24">
        <v>49.35</v>
      </c>
      <c r="DP7" s="24">
        <v>50.38</v>
      </c>
      <c r="DQ7" s="24">
        <v>51.54</v>
      </c>
      <c r="DR7" s="24">
        <v>52.5</v>
      </c>
      <c r="DS7" s="24">
        <v>41.09</v>
      </c>
      <c r="DT7" s="24">
        <v>5.18</v>
      </c>
      <c r="DU7" s="24">
        <v>7.68</v>
      </c>
      <c r="DV7" s="24">
        <v>10.42</v>
      </c>
      <c r="DW7" s="24">
        <v>13.32</v>
      </c>
      <c r="DX7" s="24">
        <v>17.28</v>
      </c>
      <c r="DY7" s="24">
        <v>10.76</v>
      </c>
      <c r="DZ7" s="24">
        <v>12.06</v>
      </c>
      <c r="EA7" s="24">
        <v>13.41</v>
      </c>
      <c r="EB7" s="24">
        <v>15.06</v>
      </c>
      <c r="EC7" s="24">
        <v>16.87</v>
      </c>
      <c r="ED7" s="24">
        <v>8.68</v>
      </c>
      <c r="EE7" s="24">
        <v>0.34</v>
      </c>
      <c r="EF7" s="24">
        <v>0.4</v>
      </c>
      <c r="EG7" s="24">
        <v>0.31</v>
      </c>
      <c r="EH7" s="24">
        <v>0.27</v>
      </c>
      <c r="EI7" s="24">
        <v>0.2</v>
      </c>
      <c r="EJ7" s="24">
        <v>0.41</v>
      </c>
      <c r="EK7" s="24">
        <v>0.41</v>
      </c>
      <c r="EL7" s="24">
        <v>0.45</v>
      </c>
      <c r="EM7" s="24">
        <v>0.44</v>
      </c>
      <c r="EN7" s="24">
        <v>0.36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110</v>
      </c>
    </row>
    <row r="12" spans="1:148" x14ac:dyDescent="0.15">
      <c r="B12">
        <v>1</v>
      </c>
      <c r="C12">
        <v>1</v>
      </c>
      <c r="D12">
        <v>2</v>
      </c>
      <c r="E12">
        <v>3</v>
      </c>
      <c r="F12">
        <v>4</v>
      </c>
      <c r="G12" t="s">
        <v>111</v>
      </c>
    </row>
    <row r="13" spans="1:148" x14ac:dyDescent="0.15">
      <c r="B13" t="s">
        <v>112</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