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 documentId="8_{45C219C5-496F-4173-A1D1-5A9A85FE43EB}" xr6:coauthVersionLast="47" xr6:coauthVersionMax="47" xr10:uidLastSave="{57CAACA3-A9C1-43DC-91F1-810B8B6559D8}"/>
  <workbookProtection workbookAlgorithmName="SHA-512" workbookHashValue="bkMTGWfWJmjI2oTmnMhAGXQDqb3qNdLXruXYCxWPAkbdQL5jzE8TEknGTAysDlye8W7zeaLPfjbeEWWPH7xZvw==" workbookSaltValue="+esXFEnkf0mSMG1SPjUYKg=="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BB10" i="4"/>
  <c r="AT10" i="4"/>
  <c r="AL10" i="4"/>
  <c r="W10" i="4"/>
  <c r="I10" i="4"/>
  <c r="B10" i="4"/>
  <c r="BB8" i="4"/>
  <c r="W8" i="4"/>
  <c r="P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<sst xmlns="http://schemas.openxmlformats.org/spreadsheetml/2006/main" count="228" uniqueCount="112">
  <si>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</si>
  <si>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</si>
  <si>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</si>
  <si>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</si>
  <si>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</si>
  <si>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</si>
  <si>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</si>
  <si>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</si>
  <si>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</si>
  <si>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</si>
  <si>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</si>
  <si>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</si>
  <si>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</si>
  <si>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</si>
  <si>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</si>
  <si>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</si>
  <si>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</si>
  <si>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</si>
  <si>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</si>
  <si>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</si>
  <si>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</si>
  <si>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</si>
  <si>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</si>
  <si>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</si>
  <si>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</si>
  <si>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</si>
  <si>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</si>
  <si>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</si>
  <si>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</si>
  <si>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</si>
  <si>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</si>
  <si>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</si>
  <si>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</si>
  <si>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</si>
  <si>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</si>
  <si>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</si>
  <si>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</si>
  <si>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</si>
  <si>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</si>
  <si>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</si>
  <si>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</si>
  <si>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</si>
  <si>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</si>
  <si>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</si>
  <si>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</si>
  <si>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</si>
  <si>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</si>
  <si>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</si>
  <si>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</si>
  <si>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</si>
  <si>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</si>
  <si>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</si>
  <si>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</si>
  <si>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</si>
  <si>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</si>
  <si>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</si>
  <si>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</si>
  <si>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</si>
  <si>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</si>
  <si>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</si>
  <si>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</si>
  <si>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</si>
  <si>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</si>
  <si>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</si>
  <si>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</si>
  <si>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</si>
  <si>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</si>
  <si>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</si>
  <si>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</si>
  <si>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</si>
  <si>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</si>
  <si>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</si>
  <si>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</si>
  <si>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</si>
  <si>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</si>
  <si>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</si>
  <si>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</si>
  <si>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</si>
  <si>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</si>
  <si>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</si>
  <si>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</si>
  <si>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</si>
  <si>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</si>
  <si>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</si>
  <si>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</si>
  <si>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</si>
  <si>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</si>
  <si>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</si>
  <si>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</si>
  <si>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</si>
  <si>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</si>
  <si>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</si>
  <si>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北九州市</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</si>
  <si>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</si>
  <si>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</si>
  <si>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</si>
  <si>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</si>
  <si>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</si>
  <si>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</si>
  <si>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</si>
  <si>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</si>
  <si>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</si>
  <si>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</si>
  <si>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</si>
  <si>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</si>
  <si>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</si>
  <si>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</si>
  <si>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</si>
  <si>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</si>
  <si>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用水供給事業は、北部福岡緊急連絡管と共同整備した施設により、平成23年4月から宗像地区事務組合と新宮町、平成27年度から岡垣町、平成28年度から古賀市、平成29年度から香春町、計5事業者に供給しています。
　経常収支比率や料金回収率は100％を超える水準を維持しています。また、累積欠損金比率、流動比率、企業債残高対給水収益比率も昨年度に引き続き順調に改善されています。
　来年度以降は増量や供給地域の拡大による収入増が見込まれ、更なる経営の健全化をめざします。</t>
    <rPh sb="191" eb="196">
      <t>ライネンドイコウ</t>
    </rPh>
    <rPh sb="197" eb="199">
      <t>ゾウリョウ</t>
    </rPh>
    <rPh sb="200" eb="204">
      <t>キョウキュウチイキ</t>
    </rPh>
    <rPh sb="205" eb="207">
      <t>カクダイ</t>
    </rPh>
    <rPh sb="210" eb="213">
      <t>シュウニュウゾウ</t>
    </rPh>
    <rPh sb="214" eb="216">
      <t>ミコ</t>
    </rPh>
    <phoneticPr fontId="4"/>
  </si>
  <si>
    <t xml:space="preserve"> 用水供給事業は、平成23年4月より供用開始したことから、資産が比較的新しく、現時点で、老朽化等の問題は生じていません。</t>
    <phoneticPr fontId="4"/>
  </si>
  <si>
    <t>　現時点での指標として、類似団体よりも低い指標もありますが、供用開始から年数が浅いこと、また、今後、新たな供給先の確保をめざしていくことから、全体的に経営状況は改善されていくと見込んでいます。
　国の「新水道ビジョン」では、地域の中核となる水道事業者の役割として、近隣の中小規模の水道事業者の支援が挙げられています。また、令和元年10月に施行された改正水道法により、国や県の役割が明確化され、さらに広域連携の推進が期待できる環境が整ってきています。
　今後、水道事業の持続の観点から、本市と周辺自治体の双方にメリットのある方法で、用水供給等の広域連携の検討・協議を進めてまいります。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</si>
</sst>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C1-4A77-9D2C-514E74590E2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c:v>
                </c:pt>
                <c:pt idx="1">
                  <c:v>0.32</c:v>
                </c:pt>
                <c:pt idx="2">
                  <c:v>0.28000000000000003</c:v>
                </c:pt>
                <c:pt idx="3">
                  <c:v>0.4</c:v>
                </c:pt>
                <c:pt idx="4">
                  <c:v>0.27</c:v>
                </c:pt>
              </c:numCache>
            </c:numRef>
          </c:val>
          <c:smooth val="0"/>
          <c:extLst>
            <c:ext xmlns:c16="http://schemas.microsoft.com/office/drawing/2014/chart" uri="{C3380CC4-5D6E-409C-BE32-E72D297353CC}">
              <c16:uniqueId val="{00000001-F9C1-4A77-9D2C-514E74590E2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80.95</c:v>
                </c:pt>
                <c:pt idx="1">
                  <c:v>79.819999999999993</c:v>
                </c:pt>
                <c:pt idx="2">
                  <c:v>79.48</c:v>
                </c:pt>
                <c:pt idx="3">
                  <c:v>84.26</c:v>
                </c:pt>
                <c:pt idx="4">
                  <c:v>84.4</c:v>
                </c:pt>
              </c:numCache>
            </c:numRef>
          </c:val>
          <c:extLst>
            <c:ext xmlns:c16="http://schemas.microsoft.com/office/drawing/2014/chart" uri="{C3380CC4-5D6E-409C-BE32-E72D297353CC}">
              <c16:uniqueId val="{00000000-0CE1-4E21-8EC3-AC88BBAB0BF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61.69</c:v>
                </c:pt>
                <c:pt idx="1">
                  <c:v>62.26</c:v>
                </c:pt>
                <c:pt idx="2">
                  <c:v>62.22</c:v>
                </c:pt>
                <c:pt idx="3">
                  <c:v>61.45</c:v>
                </c:pt>
                <c:pt idx="4">
                  <c:v>61.63</c:v>
                </c:pt>
              </c:numCache>
            </c:numRef>
          </c:val>
          <c:smooth val="0"/>
          <c:extLst>
            <c:ext xmlns:c16="http://schemas.microsoft.com/office/drawing/2014/chart" uri="{C3380CC4-5D6E-409C-BE32-E72D297353CC}">
              <c16:uniqueId val="{00000001-0CE1-4E21-8EC3-AC88BBAB0BF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100</c:v>
                </c:pt>
                <c:pt idx="1">
                  <c:v>99.96</c:v>
                </c:pt>
                <c:pt idx="2">
                  <c:v>100</c:v>
                </c:pt>
                <c:pt idx="3">
                  <c:v>100</c:v>
                </c:pt>
                <c:pt idx="4">
                  <c:v>100</c:v>
                </c:pt>
              </c:numCache>
            </c:numRef>
          </c:val>
          <c:extLst>
            <c:ext xmlns:c16="http://schemas.microsoft.com/office/drawing/2014/chart" uri="{C3380CC4-5D6E-409C-BE32-E72D297353CC}">
              <c16:uniqueId val="{00000000-CABD-4B6F-B843-9EDC48AAF6B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c:v>
                </c:pt>
                <c:pt idx="1">
                  <c:v>100.16</c:v>
                </c:pt>
                <c:pt idx="2">
                  <c:v>100.28</c:v>
                </c:pt>
                <c:pt idx="3">
                  <c:v>100.29</c:v>
                </c:pt>
                <c:pt idx="4">
                  <c:v>100.36</c:v>
                </c:pt>
              </c:numCache>
            </c:numRef>
          </c:val>
          <c:smooth val="0"/>
          <c:extLst>
            <c:ext xmlns:c16="http://schemas.microsoft.com/office/drawing/2014/chart" uri="{C3380CC4-5D6E-409C-BE32-E72D297353CC}">
              <c16:uniqueId val="{00000001-CABD-4B6F-B843-9EDC48AAF6B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103.3</c:v>
                </c:pt>
                <c:pt idx="1">
                  <c:v>103.68</c:v>
                </c:pt>
                <c:pt idx="2">
                  <c:v>111.42</c:v>
                </c:pt>
                <c:pt idx="3">
                  <c:v>109.75</c:v>
                </c:pt>
                <c:pt idx="4">
                  <c:v>104.16</c:v>
                </c:pt>
              </c:numCache>
            </c:numRef>
          </c:val>
          <c:extLst>
            <c:ext xmlns:c16="http://schemas.microsoft.com/office/drawing/2014/chart" uri="{C3380CC4-5D6E-409C-BE32-E72D297353CC}">
              <c16:uniqueId val="{00000000-20D6-4568-BFB2-7A4257DAF28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112.91</c:v>
                </c:pt>
                <c:pt idx="1">
                  <c:v>111.13</c:v>
                </c:pt>
                <c:pt idx="2">
                  <c:v>112.49</c:v>
                </c:pt>
                <c:pt idx="3">
                  <c:v>107.33</c:v>
                </c:pt>
                <c:pt idx="4">
                  <c:v>108.93</c:v>
                </c:pt>
              </c:numCache>
            </c:numRef>
          </c:val>
          <c:smooth val="0"/>
          <c:extLst>
            <c:ext xmlns:c16="http://schemas.microsoft.com/office/drawing/2014/chart" uri="{C3380CC4-5D6E-409C-BE32-E72D297353CC}">
              <c16:uniqueId val="{00000001-20D6-4568-BFB2-7A4257DAF28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25.17</c:v>
                </c:pt>
                <c:pt idx="1">
                  <c:v>27.91</c:v>
                </c:pt>
                <c:pt idx="2">
                  <c:v>30.64</c:v>
                </c:pt>
                <c:pt idx="3">
                  <c:v>33.29</c:v>
                </c:pt>
                <c:pt idx="4">
                  <c:v>35.729999999999997</c:v>
                </c:pt>
              </c:numCache>
            </c:numRef>
          </c:val>
          <c:extLst>
            <c:ext xmlns:c16="http://schemas.microsoft.com/office/drawing/2014/chart" uri="{C3380CC4-5D6E-409C-BE32-E72D297353CC}">
              <c16:uniqueId val="{00000000-C34D-40E8-9995-924C5E270CC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56.48</c:v>
                </c:pt>
                <c:pt idx="1">
                  <c:v>57.5</c:v>
                </c:pt>
                <c:pt idx="2">
                  <c:v>58.52</c:v>
                </c:pt>
                <c:pt idx="3">
                  <c:v>59.51</c:v>
                </c:pt>
                <c:pt idx="4">
                  <c:v>60.24</c:v>
                </c:pt>
              </c:numCache>
            </c:numRef>
          </c:val>
          <c:smooth val="0"/>
          <c:extLst>
            <c:ext xmlns:c16="http://schemas.microsoft.com/office/drawing/2014/chart" uri="{C3380CC4-5D6E-409C-BE32-E72D297353CC}">
              <c16:uniqueId val="{00000001-C34D-40E8-9995-924C5E270CC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FF0-400C-B68E-E5676BBD3F3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27.61</c:v>
                </c:pt>
                <c:pt idx="1">
                  <c:v>30.3</c:v>
                </c:pt>
                <c:pt idx="2">
                  <c:v>31.74</c:v>
                </c:pt>
                <c:pt idx="3">
                  <c:v>32.380000000000003</c:v>
                </c:pt>
                <c:pt idx="4">
                  <c:v>34.479999999999997</c:v>
                </c:pt>
              </c:numCache>
            </c:numRef>
          </c:val>
          <c:smooth val="0"/>
          <c:extLst>
            <c:ext xmlns:c16="http://schemas.microsoft.com/office/drawing/2014/chart" uri="{C3380CC4-5D6E-409C-BE32-E72D297353CC}">
              <c16:uniqueId val="{00000001-7FF0-400C-B68E-E5676BBD3F3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206.91</c:v>
                </c:pt>
                <c:pt idx="1">
                  <c:v>206.11</c:v>
                </c:pt>
                <c:pt idx="2">
                  <c:v>176.69</c:v>
                </c:pt>
                <c:pt idx="3">
                  <c:v>156.59</c:v>
                </c:pt>
                <c:pt idx="4">
                  <c:v>149.91</c:v>
                </c:pt>
              </c:numCache>
            </c:numRef>
          </c:val>
          <c:extLst>
            <c:ext xmlns:c16="http://schemas.microsoft.com/office/drawing/2014/chart" uri="{C3380CC4-5D6E-409C-BE32-E72D297353CC}">
              <c16:uniqueId val="{00000000-AF77-4FBD-A640-E625DEA47DC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9.92</c:v>
                </c:pt>
                <c:pt idx="1">
                  <c:v>12.29</c:v>
                </c:pt>
                <c:pt idx="2">
                  <c:v>8.77</c:v>
                </c:pt>
                <c:pt idx="3">
                  <c:v>8.81</c:v>
                </c:pt>
                <c:pt idx="4">
                  <c:v>8.48</c:v>
                </c:pt>
              </c:numCache>
            </c:numRef>
          </c:val>
          <c:smooth val="0"/>
          <c:extLst>
            <c:ext xmlns:c16="http://schemas.microsoft.com/office/drawing/2014/chart" uri="{C3380CC4-5D6E-409C-BE32-E72D297353CC}">
              <c16:uniqueId val="{00000001-AF77-4FBD-A640-E625DEA47DC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-14.01</c:v>
                </c:pt>
                <c:pt idx="1">
                  <c:v>-8.8000000000000007</c:v>
                </c:pt>
                <c:pt idx="2">
                  <c:v>43.86</c:v>
                </c:pt>
                <c:pt idx="3">
                  <c:v>72.400000000000006</c:v>
                </c:pt>
                <c:pt idx="4">
                  <c:v>97.05</c:v>
                </c:pt>
              </c:numCache>
            </c:numRef>
          </c:val>
          <c:extLst>
            <c:ext xmlns:c16="http://schemas.microsoft.com/office/drawing/2014/chart" uri="{C3380CC4-5D6E-409C-BE32-E72D297353CC}">
              <c16:uniqueId val="{00000000-0626-4490-B417-7CFDE15B03B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271.10000000000002</c:v>
                </c:pt>
                <c:pt idx="1">
                  <c:v>284.45</c:v>
                </c:pt>
                <c:pt idx="2">
                  <c:v>309.23</c:v>
                </c:pt>
                <c:pt idx="3">
                  <c:v>313.43</c:v>
                </c:pt>
                <c:pt idx="4">
                  <c:v>303.10000000000002</c:v>
                </c:pt>
              </c:numCache>
            </c:numRef>
          </c:val>
          <c:smooth val="0"/>
          <c:extLst>
            <c:ext xmlns:c16="http://schemas.microsoft.com/office/drawing/2014/chart" uri="{C3380CC4-5D6E-409C-BE32-E72D297353CC}">
              <c16:uniqueId val="{00000001-0626-4490-B417-7CFDE15B03B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633.88</c:v>
                </c:pt>
                <c:pt idx="1">
                  <c:v>615.29999999999995</c:v>
                </c:pt>
                <c:pt idx="2">
                  <c:v>535.25</c:v>
                </c:pt>
                <c:pt idx="3">
                  <c:v>478.98</c:v>
                </c:pt>
                <c:pt idx="4">
                  <c:v>448.04</c:v>
                </c:pt>
              </c:numCache>
            </c:numRef>
          </c:val>
          <c:extLst>
            <c:ext xmlns:c16="http://schemas.microsoft.com/office/drawing/2014/chart" uri="{C3380CC4-5D6E-409C-BE32-E72D297353CC}">
              <c16:uniqueId val="{00000000-C338-466E-A1E2-1C9F9C68209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272.95999999999998</c:v>
                </c:pt>
                <c:pt idx="1">
                  <c:v>260.95999999999998</c:v>
                </c:pt>
                <c:pt idx="2">
                  <c:v>240.07</c:v>
                </c:pt>
                <c:pt idx="3">
                  <c:v>224.81</c:v>
                </c:pt>
                <c:pt idx="4">
                  <c:v>210.83</c:v>
                </c:pt>
              </c:numCache>
            </c:numRef>
          </c:val>
          <c:smooth val="0"/>
          <c:extLst>
            <c:ext xmlns:c16="http://schemas.microsoft.com/office/drawing/2014/chart" uri="{C3380CC4-5D6E-409C-BE32-E72D297353CC}">
              <c16:uniqueId val="{00000001-C338-466E-A1E2-1C9F9C68209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101.61</c:v>
                </c:pt>
                <c:pt idx="1">
                  <c:v>102.25</c:v>
                </c:pt>
                <c:pt idx="2">
                  <c:v>112.88</c:v>
                </c:pt>
                <c:pt idx="3">
                  <c:v>110.13</c:v>
                </c:pt>
                <c:pt idx="4">
                  <c:v>104.43</c:v>
                </c:pt>
              </c:numCache>
            </c:numRef>
          </c:val>
          <c:extLst>
            <c:ext xmlns:c16="http://schemas.microsoft.com/office/drawing/2014/chart" uri="{C3380CC4-5D6E-409C-BE32-E72D297353CC}">
              <c16:uniqueId val="{00000000-E042-40B9-909F-D26BEB8EB34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112.84</c:v>
                </c:pt>
                <c:pt idx="1">
                  <c:v>110.77</c:v>
                </c:pt>
                <c:pt idx="2">
                  <c:v>112.35</c:v>
                </c:pt>
                <c:pt idx="3">
                  <c:v>106.47</c:v>
                </c:pt>
                <c:pt idx="4">
                  <c:v>107.7</c:v>
                </c:pt>
              </c:numCache>
            </c:numRef>
          </c:val>
          <c:smooth val="0"/>
          <c:extLst>
            <c:ext xmlns:c16="http://schemas.microsoft.com/office/drawing/2014/chart" uri="{C3380CC4-5D6E-409C-BE32-E72D297353CC}">
              <c16:uniqueId val="{00000001-E042-40B9-909F-D26BEB8EB34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88.03</c:v>
                </c:pt>
                <c:pt idx="1">
                  <c:v>87.53</c:v>
                </c:pt>
                <c:pt idx="2">
                  <c:v>87.06</c:v>
                </c:pt>
                <c:pt idx="3">
                  <c:v>89.16</c:v>
                </c:pt>
                <c:pt idx="4">
                  <c:v>94.93</c:v>
                </c:pt>
              </c:numCache>
            </c:numRef>
          </c:val>
          <c:extLst>
            <c:ext xmlns:c16="http://schemas.microsoft.com/office/drawing/2014/chart" uri="{C3380CC4-5D6E-409C-BE32-E72D297353CC}">
              <c16:uniqueId val="{00000000-C09D-488D-9FD4-76AD3CB69D2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73.849999999999994</c:v>
                </c:pt>
                <c:pt idx="1">
                  <c:v>73.180000000000007</c:v>
                </c:pt>
                <c:pt idx="2">
                  <c:v>73.05</c:v>
                </c:pt>
                <c:pt idx="3">
                  <c:v>77.53</c:v>
                </c:pt>
                <c:pt idx="4">
                  <c:v>76.25</c:v>
                </c:pt>
              </c:numCache>
            </c:numRef>
          </c:val>
          <c:smooth val="0"/>
          <c:extLst>
            <c:ext xmlns:c16="http://schemas.microsoft.com/office/drawing/2014/chart" uri="{C3380CC4-5D6E-409C-BE32-E72D297353CC}">
              <c16:uniqueId val="{00000001-C09D-488D-9FD4-76AD3CB69D2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【108.93】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【210.83】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【107.70】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【34.48】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福岡県　北九州市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用水供給事業</v>
      </c>
      <c r="Q8" s="74"/>
      <c r="R8" s="74"/>
      <c r="S8" s="74"/>
      <c r="T8" s="74"/>
      <c r="U8" s="74"/>
      <c r="V8" s="74"/>
      <c r="W8" s="74" t="str">
        <f>データ!$L$6</f>
        <v>B</v>
      </c>
      <c r="X8" s="74"/>
      <c r="Y8" s="74"/>
      <c r="Z8" s="74"/>
      <c r="AA8" s="74"/>
      <c r="AB8" s="74"/>
      <c r="AC8" s="74"/>
      <c r="AD8" s="74" t="str">
        <f>データ!$M$6</f>
        <v>自治体職員</v>
      </c>
      <c r="AE8" s="74"/>
      <c r="AF8" s="74"/>
      <c r="AG8" s="74"/>
      <c r="AH8" s="74"/>
      <c r="AI8" s="74"/>
      <c r="AJ8" s="74"/>
      <c r="AK8" s="2"/>
      <c r="AL8" s="65">
        <f>データ!$R$6</f>
        <v>921241</v>
      </c>
      <c r="AM8" s="65"/>
      <c r="AN8" s="65"/>
      <c r="AO8" s="65"/>
      <c r="AP8" s="65"/>
      <c r="AQ8" s="65"/>
      <c r="AR8" s="65"/>
      <c r="AS8" s="65"/>
      <c r="AT8" s="36">
        <f>データ!$S$6</f>
        <v>492.5</v>
      </c>
      <c r="AU8" s="37"/>
      <c r="AV8" s="37"/>
      <c r="AW8" s="37"/>
      <c r="AX8" s="37"/>
      <c r="AY8" s="37"/>
      <c r="AZ8" s="37"/>
      <c r="BA8" s="37"/>
      <c r="BB8" s="54">
        <f>データ!$T$6</f>
        <v>1870.54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54.78</v>
      </c>
      <c r="J10" s="37"/>
      <c r="K10" s="37"/>
      <c r="L10" s="37"/>
      <c r="M10" s="37"/>
      <c r="N10" s="37"/>
      <c r="O10" s="64"/>
      <c r="P10" s="54">
        <f>データ!$P$6</f>
        <v>87.37</v>
      </c>
      <c r="Q10" s="54"/>
      <c r="R10" s="54"/>
      <c r="S10" s="54"/>
      <c r="T10" s="54"/>
      <c r="U10" s="54"/>
      <c r="V10" s="54"/>
      <c r="W10" s="65">
        <f>データ!$Q$6</f>
        <v>0</v>
      </c>
      <c r="X10" s="65"/>
      <c r="Y10" s="65"/>
      <c r="Z10" s="65"/>
      <c r="AA10" s="65"/>
      <c r="AB10" s="65"/>
      <c r="AC10" s="65"/>
      <c r="AD10" s="2"/>
      <c r="AE10" s="2"/>
      <c r="AF10" s="2"/>
      <c r="AG10" s="2"/>
      <c r="AH10" s="2"/>
      <c r="AI10" s="2"/>
      <c r="AJ10" s="2"/>
      <c r="AK10" s="2"/>
      <c r="AL10" s="65">
        <f>データ!$U$6</f>
        <v>261564</v>
      </c>
      <c r="AM10" s="65"/>
      <c r="AN10" s="65"/>
      <c r="AO10" s="65"/>
      <c r="AP10" s="65"/>
      <c r="AQ10" s="65"/>
      <c r="AR10" s="65"/>
      <c r="AS10" s="65"/>
      <c r="AT10" s="36">
        <f>データ!$V$6</f>
        <v>139.91999999999999</v>
      </c>
      <c r="AU10" s="37"/>
      <c r="AV10" s="37"/>
      <c r="AW10" s="37"/>
      <c r="AX10" s="37"/>
      <c r="AY10" s="37"/>
      <c r="AZ10" s="37"/>
      <c r="BA10" s="37"/>
      <c r="BB10" s="54">
        <f>データ!$W$6</f>
        <v>1869.38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【108.93】</v>
      </c>
      <c r="F85" s="13" t="str">
        <f>データ!AS6</f>
        <v>【8.48】</v>
      </c>
      <c r="G85" s="13" t="str">
        <f>データ!BD6</f>
        <v>【303.10】</v>
      </c>
      <c r="H85" s="13" t="str">
        <f>データ!BO6</f>
        <v>【210.83】</v>
      </c>
      <c r="I85" s="13" t="str">
        <f>データ!BZ6</f>
        <v>【107.70】</v>
      </c>
      <c r="J85" s="13" t="str">
        <f>データ!CK6</f>
        <v>【76.25】</v>
      </c>
      <c r="K85" s="13" t="str">
        <f>データ!CV6</f>
        <v>【61.63】</v>
      </c>
      <c r="L85" s="13" t="str">
        <f>データ!DG6</f>
        <v>【100.36】</v>
      </c>
      <c r="M85" s="13" t="str">
        <f>データ!DR6</f>
        <v>【60.24】</v>
      </c>
      <c r="N85" s="13" t="str">
        <f>データ!EC6</f>
        <v>【34.48】</v>
      </c>
      <c r="O85" s="13" t="str">
        <f>データ!EN6</f>
        <v>【0.27】</v>
      </c>
    </row>
  </sheetData>
  <sheetProtection algorithmName="SHA-512" hashValue="rXwUuzW1nEggcGxUwzgClRd0QJ8W1hzgooBlYFiYVntWqrGQ8FOtyH3WsQn2a/wfkxdrgCYCpKUbtnZCWsnDEA==" saltValue="l9jiZWiF2Jjf0Gz4NriJi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2023</v>
      </c>
      <c r="C6" s="20">
        <f t="shared" ref="C6:W6" si="3">C7</f>
        <v>401005</v>
      </c>
      <c r="D6" s="20">
        <f t="shared" si="3"/>
        <v>46</v>
      </c>
      <c r="E6" s="20">
        <f t="shared" si="3"/>
        <v>1</v>
      </c>
      <c r="F6" s="20">
        <f t="shared" si="3"/>
        <v>0</v>
      </c>
      <c r="G6" s="20">
        <f t="shared" si="3"/>
        <v>2</v>
      </c>
      <c r="H6" s="20" t="str">
        <f t="shared" si="3"/>
        <v>福岡県　北九州市</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54.78</v>
      </c>
      <c r="P6" s="21">
        <f t="shared" si="3"/>
        <v>87.37</v>
      </c>
      <c r="Q6" s="21">
        <f t="shared" si="3"/>
        <v>0</v>
      </c>
      <c r="R6" s="21">
        <f t="shared" si="3"/>
        <v>921241</v>
      </c>
      <c r="S6" s="21">
        <f t="shared" si="3"/>
        <v>492.5</v>
      </c>
      <c r="T6" s="21">
        <f t="shared" si="3"/>
        <v>1870.54</v>
      </c>
      <c r="U6" s="21">
        <f t="shared" si="3"/>
        <v>261564</v>
      </c>
      <c r="V6" s="21">
        <f t="shared" si="3"/>
        <v>139.91999999999999</v>
      </c>
      <c r="W6" s="21">
        <f t="shared" si="3"/>
        <v>1869.38</v>
      </c>
      <c r="X6" s="22">
        <f>IF(X7="",NA(),X7)</f>
        <v>103.3</v>
      </c>
      <c r="Y6" s="22">
        <f t="shared" ref="Y6:AG6" si="4">IF(Y7="",NA(),Y7)</f>
        <v>103.68</v>
      </c>
      <c r="Z6" s="22">
        <f t="shared" si="4"/>
        <v>111.42</v>
      </c>
      <c r="AA6" s="22">
        <f t="shared" si="4"/>
        <v>109.75</v>
      </c>
      <c r="AB6" s="22">
        <f t="shared" si="4"/>
        <v>104.16</v>
      </c>
      <c r="AC6" s="22">
        <f t="shared" si="4"/>
        <v>112.91</v>
      </c>
      <c r="AD6" s="22">
        <f t="shared" si="4"/>
        <v>111.13</v>
      </c>
      <c r="AE6" s="22">
        <f t="shared" si="4"/>
        <v>112.49</v>
      </c>
      <c r="AF6" s="22">
        <f t="shared" si="4"/>
        <v>107.33</v>
      </c>
      <c r="AG6" s="22">
        <f t="shared" si="4"/>
        <v>108.93</v>
      </c>
      <c r="AH6" s="21" t="str">
        <f>IF(AH7="","",IF(AH7="-","【-】","【"&amp;SUBSTITUTE(TEXT(AH7,"#,##0.00"),"-","△")&amp;"】"))</f>
        <v>【108.93】</v>
      </c>
      <c r="AI6" s="22">
        <f>IF(AI7="",NA(),AI7)</f>
        <v>206.91</v>
      </c>
      <c r="AJ6" s="22">
        <f t="shared" ref="AJ6:AR6" si="5">IF(AJ7="",NA(),AJ7)</f>
        <v>206.11</v>
      </c>
      <c r="AK6" s="22">
        <f t="shared" si="5"/>
        <v>176.69</v>
      </c>
      <c r="AL6" s="22">
        <f t="shared" si="5"/>
        <v>156.59</v>
      </c>
      <c r="AM6" s="22">
        <f t="shared" si="5"/>
        <v>149.91</v>
      </c>
      <c r="AN6" s="22">
        <f t="shared" si="5"/>
        <v>9.92</v>
      </c>
      <c r="AO6" s="22">
        <f t="shared" si="5"/>
        <v>12.29</v>
      </c>
      <c r="AP6" s="22">
        <f t="shared" si="5"/>
        <v>8.77</v>
      </c>
      <c r="AQ6" s="22">
        <f t="shared" si="5"/>
        <v>8.81</v>
      </c>
      <c r="AR6" s="22">
        <f t="shared" si="5"/>
        <v>8.48</v>
      </c>
      <c r="AS6" s="21" t="str">
        <f>IF(AS7="","",IF(AS7="-","【-】","【"&amp;SUBSTITUTE(TEXT(AS7,"#,##0.00"),"-","△")&amp;"】"))</f>
        <v>【8.48】</v>
      </c>
      <c r="AT6" s="22">
        <f>IF(AT7="",NA(),AT7)</f>
        <v>-14.01</v>
      </c>
      <c r="AU6" s="22">
        <f t="shared" ref="AU6:BC6" si="6">IF(AU7="",NA(),AU7)</f>
        <v>-8.8000000000000007</v>
      </c>
      <c r="AV6" s="22">
        <f t="shared" si="6"/>
        <v>43.86</v>
      </c>
      <c r="AW6" s="22">
        <f t="shared" si="6"/>
        <v>72.400000000000006</v>
      </c>
      <c r="AX6" s="22">
        <f t="shared" si="6"/>
        <v>97.05</v>
      </c>
      <c r="AY6" s="22">
        <f t="shared" si="6"/>
        <v>271.10000000000002</v>
      </c>
      <c r="AZ6" s="22">
        <f t="shared" si="6"/>
        <v>284.45</v>
      </c>
      <c r="BA6" s="22">
        <f t="shared" si="6"/>
        <v>309.23</v>
      </c>
      <c r="BB6" s="22">
        <f t="shared" si="6"/>
        <v>313.43</v>
      </c>
      <c r="BC6" s="22">
        <f t="shared" si="6"/>
        <v>303.10000000000002</v>
      </c>
      <c r="BD6" s="21" t="str">
        <f>IF(BD7="","",IF(BD7="-","【-】","【"&amp;SUBSTITUTE(TEXT(BD7,"#,##0.00"),"-","△")&amp;"】"))</f>
        <v>【303.10】</v>
      </c>
      <c r="BE6" s="22">
        <f>IF(BE7="",NA(),BE7)</f>
        <v>633.88</v>
      </c>
      <c r="BF6" s="22">
        <f t="shared" ref="BF6:BN6" si="7">IF(BF7="",NA(),BF7)</f>
        <v>615.29999999999995</v>
      </c>
      <c r="BG6" s="22">
        <f t="shared" si="7"/>
        <v>535.25</v>
      </c>
      <c r="BH6" s="22">
        <f t="shared" si="7"/>
        <v>478.98</v>
      </c>
      <c r="BI6" s="22">
        <f t="shared" si="7"/>
        <v>448.04</v>
      </c>
      <c r="BJ6" s="22">
        <f t="shared" si="7"/>
        <v>272.95999999999998</v>
      </c>
      <c r="BK6" s="22">
        <f t="shared" si="7"/>
        <v>260.95999999999998</v>
      </c>
      <c r="BL6" s="22">
        <f t="shared" si="7"/>
        <v>240.07</v>
      </c>
      <c r="BM6" s="22">
        <f t="shared" si="7"/>
        <v>224.81</v>
      </c>
      <c r="BN6" s="22">
        <f t="shared" si="7"/>
        <v>210.83</v>
      </c>
      <c r="BO6" s="21" t="str">
        <f>IF(BO7="","",IF(BO7="-","【-】","【"&amp;SUBSTITUTE(TEXT(BO7,"#,##0.00"),"-","△")&amp;"】"))</f>
        <v>【210.83】</v>
      </c>
      <c r="BP6" s="22">
        <f>IF(BP7="",NA(),BP7)</f>
        <v>101.61</v>
      </c>
      <c r="BQ6" s="22">
        <f t="shared" ref="BQ6:BY6" si="8">IF(BQ7="",NA(),BQ7)</f>
        <v>102.25</v>
      </c>
      <c r="BR6" s="22">
        <f t="shared" si="8"/>
        <v>112.88</v>
      </c>
      <c r="BS6" s="22">
        <f t="shared" si="8"/>
        <v>110.13</v>
      </c>
      <c r="BT6" s="22">
        <f t="shared" si="8"/>
        <v>104.43</v>
      </c>
      <c r="BU6" s="22">
        <f t="shared" si="8"/>
        <v>112.84</v>
      </c>
      <c r="BV6" s="22">
        <f t="shared" si="8"/>
        <v>110.77</v>
      </c>
      <c r="BW6" s="22">
        <f t="shared" si="8"/>
        <v>112.35</v>
      </c>
      <c r="BX6" s="22">
        <f t="shared" si="8"/>
        <v>106.47</v>
      </c>
      <c r="BY6" s="22">
        <f t="shared" si="8"/>
        <v>107.7</v>
      </c>
      <c r="BZ6" s="21" t="str">
        <f>IF(BZ7="","",IF(BZ7="-","【-】","【"&amp;SUBSTITUTE(TEXT(BZ7,"#,##0.00"),"-","△")&amp;"】"))</f>
        <v>【107.70】</v>
      </c>
      <c r="CA6" s="22">
        <f>IF(CA7="",NA(),CA7)</f>
        <v>88.03</v>
      </c>
      <c r="CB6" s="22">
        <f t="shared" ref="CB6:CJ6" si="9">IF(CB7="",NA(),CB7)</f>
        <v>87.53</v>
      </c>
      <c r="CC6" s="22">
        <f t="shared" si="9"/>
        <v>87.06</v>
      </c>
      <c r="CD6" s="22">
        <f t="shared" si="9"/>
        <v>89.16</v>
      </c>
      <c r="CE6" s="22">
        <f t="shared" si="9"/>
        <v>94.93</v>
      </c>
      <c r="CF6" s="22">
        <f t="shared" si="9"/>
        <v>73.849999999999994</v>
      </c>
      <c r="CG6" s="22">
        <f t="shared" si="9"/>
        <v>73.180000000000007</v>
      </c>
      <c r="CH6" s="22">
        <f t="shared" si="9"/>
        <v>73.05</v>
      </c>
      <c r="CI6" s="22">
        <f t="shared" si="9"/>
        <v>77.53</v>
      </c>
      <c r="CJ6" s="22">
        <f t="shared" si="9"/>
        <v>76.25</v>
      </c>
      <c r="CK6" s="21" t="str">
        <f>IF(CK7="","",IF(CK7="-","【-】","【"&amp;SUBSTITUTE(TEXT(CK7,"#,##0.00"),"-","△")&amp;"】"))</f>
        <v>【76.25】</v>
      </c>
      <c r="CL6" s="22">
        <f>IF(CL7="",NA(),CL7)</f>
        <v>80.95</v>
      </c>
      <c r="CM6" s="22">
        <f t="shared" ref="CM6:CU6" si="10">IF(CM7="",NA(),CM7)</f>
        <v>79.819999999999993</v>
      </c>
      <c r="CN6" s="22">
        <f t="shared" si="10"/>
        <v>79.48</v>
      </c>
      <c r="CO6" s="22">
        <f t="shared" si="10"/>
        <v>84.26</v>
      </c>
      <c r="CP6" s="22">
        <f t="shared" si="10"/>
        <v>84.4</v>
      </c>
      <c r="CQ6" s="22">
        <f t="shared" si="10"/>
        <v>61.69</v>
      </c>
      <c r="CR6" s="22">
        <f t="shared" si="10"/>
        <v>62.26</v>
      </c>
      <c r="CS6" s="22">
        <f t="shared" si="10"/>
        <v>62.22</v>
      </c>
      <c r="CT6" s="22">
        <f t="shared" si="10"/>
        <v>61.45</v>
      </c>
      <c r="CU6" s="22">
        <f t="shared" si="10"/>
        <v>61.63</v>
      </c>
      <c r="CV6" s="21" t="str">
        <f>IF(CV7="","",IF(CV7="-","【-】","【"&amp;SUBSTITUTE(TEXT(CV7,"#,##0.00"),"-","△")&amp;"】"))</f>
        <v>【61.63】</v>
      </c>
      <c r="CW6" s="22">
        <f>IF(CW7="",NA(),CW7)</f>
        <v>100</v>
      </c>
      <c r="CX6" s="22">
        <f t="shared" ref="CX6:DF6" si="11">IF(CX7="",NA(),CX7)</f>
        <v>99.96</v>
      </c>
      <c r="CY6" s="22">
        <f t="shared" si="11"/>
        <v>100</v>
      </c>
      <c r="CZ6" s="22">
        <f t="shared" si="11"/>
        <v>100</v>
      </c>
      <c r="DA6" s="22">
        <f t="shared" si="11"/>
        <v>100</v>
      </c>
      <c r="DB6" s="22">
        <f t="shared" si="11"/>
        <v>100</v>
      </c>
      <c r="DC6" s="22">
        <f t="shared" si="11"/>
        <v>100.16</v>
      </c>
      <c r="DD6" s="22">
        <f t="shared" si="11"/>
        <v>100.28</v>
      </c>
      <c r="DE6" s="22">
        <f t="shared" si="11"/>
        <v>100.29</v>
      </c>
      <c r="DF6" s="22">
        <f t="shared" si="11"/>
        <v>100.36</v>
      </c>
      <c r="DG6" s="21" t="str">
        <f>IF(DG7="","",IF(DG7="-","【-】","【"&amp;SUBSTITUTE(TEXT(DG7,"#,##0.00"),"-","△")&amp;"】"))</f>
        <v>【100.36】</v>
      </c>
      <c r="DH6" s="22">
        <f>IF(DH7="",NA(),DH7)</f>
        <v>25.17</v>
      </c>
      <c r="DI6" s="22">
        <f t="shared" ref="DI6:DQ6" si="12">IF(DI7="",NA(),DI7)</f>
        <v>27.91</v>
      </c>
      <c r="DJ6" s="22">
        <f t="shared" si="12"/>
        <v>30.64</v>
      </c>
      <c r="DK6" s="22">
        <f t="shared" si="12"/>
        <v>33.29</v>
      </c>
      <c r="DL6" s="22">
        <f t="shared" si="12"/>
        <v>35.729999999999997</v>
      </c>
      <c r="DM6" s="22">
        <f t="shared" si="12"/>
        <v>56.48</v>
      </c>
      <c r="DN6" s="22">
        <f t="shared" si="12"/>
        <v>57.5</v>
      </c>
      <c r="DO6" s="22">
        <f t="shared" si="12"/>
        <v>58.52</v>
      </c>
      <c r="DP6" s="22">
        <f t="shared" si="12"/>
        <v>59.51</v>
      </c>
      <c r="DQ6" s="22">
        <f t="shared" si="12"/>
        <v>60.24</v>
      </c>
      <c r="DR6" s="21" t="str">
        <f>IF(DR7="","",IF(DR7="-","【-】","【"&amp;SUBSTITUTE(TEXT(DR7,"#,##0.00"),"-","△")&amp;"】"))</f>
        <v>【60.24】</v>
      </c>
      <c r="DS6" s="21">
        <f>IF(DS7="",NA(),DS7)</f>
        <v>0</v>
      </c>
      <c r="DT6" s="21">
        <f t="shared" ref="DT6:EB6" si="13">IF(DT7="",NA(),DT7)</f>
        <v>0</v>
      </c>
      <c r="DU6" s="21">
        <f t="shared" si="13"/>
        <v>0</v>
      </c>
      <c r="DV6" s="21">
        <f t="shared" si="13"/>
        <v>0</v>
      </c>
      <c r="DW6" s="21">
        <f t="shared" si="13"/>
        <v>0</v>
      </c>
      <c r="DX6" s="22">
        <f t="shared" si="13"/>
        <v>27.61</v>
      </c>
      <c r="DY6" s="22">
        <f t="shared" si="13"/>
        <v>30.3</v>
      </c>
      <c r="DZ6" s="22">
        <f t="shared" si="13"/>
        <v>31.74</v>
      </c>
      <c r="EA6" s="22">
        <f t="shared" si="13"/>
        <v>32.380000000000003</v>
      </c>
      <c r="EB6" s="22">
        <f t="shared" si="13"/>
        <v>34.479999999999997</v>
      </c>
      <c r="EC6" s="21" t="str">
        <f>IF(EC7="","",IF(EC7="-","【-】","【"&amp;SUBSTITUTE(TEXT(EC7,"#,##0.00"),"-","△")&amp;"】"))</f>
        <v>【34.48】</v>
      </c>
      <c r="ED6" s="21">
        <f>IF(ED7="",NA(),ED7)</f>
        <v>0</v>
      </c>
      <c r="EE6" s="21">
        <f t="shared" ref="EE6:EM6" si="14">IF(EE7="",NA(),EE7)</f>
        <v>0</v>
      </c>
      <c r="EF6" s="21">
        <f t="shared" si="14"/>
        <v>0</v>
      </c>
      <c r="EG6" s="21">
        <f t="shared" si="14"/>
        <v>0</v>
      </c>
      <c r="EH6" s="21">
        <f t="shared" si="14"/>
        <v>0</v>
      </c>
      <c r="EI6" s="22">
        <f t="shared" si="14"/>
        <v>0.2</v>
      </c>
      <c r="EJ6" s="22">
        <f t="shared" si="14"/>
        <v>0.32</v>
      </c>
      <c r="EK6" s="22">
        <f t="shared" si="14"/>
        <v>0.28000000000000003</v>
      </c>
      <c r="EL6" s="22">
        <f t="shared" si="14"/>
        <v>0.4</v>
      </c>
      <c r="EM6" s="22">
        <f t="shared" si="14"/>
        <v>0.27</v>
      </c>
      <c r="EN6" s="21" t="str">
        <f>IF(EN7="","",IF(EN7="-","【-】","【"&amp;SUBSTITUTE(TEXT(EN7,"#,##0.00"),"-","△")&amp;"】"))</f>
        <v>【0.27】</v>
      </c>
    </row>
    <row r="7" spans="1:144" s="23" customFormat="1" x14ac:dyDescent="0.2">
      <c r="A7" s="15"/>
      <c r="B7" s="24">
        <v>2023</v>
      </c>
      <c r="C7" s="24">
        <v>401005</v>
      </c>
      <c r="D7" s="24">
        <v>46</v>
      </c>
      <c r="E7" s="24">
        <v>1</v>
      </c>
      <c r="F7" s="24">
        <v>0</v>
      </c>
      <c r="G7" s="24">
        <v>2</v>
      </c>
      <c r="H7" s="24" t="s">
        <v>92</v>
      </c>
      <c r="I7" s="24" t="s">
        <v>93</v>
      </c>
      <c r="J7" s="24" t="s">
        <v>94</v>
      </c>
      <c r="K7" s="24" t="s">
        <v>95</v>
      </c>
      <c r="L7" s="24" t="s">
        <v>96</v>
      </c>
      <c r="M7" s="24" t="s">
        <v>97</v>
      </c>
      <c r="N7" s="25" t="s">
        <v>98</v>
      </c>
      <c r="O7" s="25">
        <v>54.78</v>
      </c>
      <c r="P7" s="25">
        <v>87.37</v>
      </c>
      <c r="Q7" s="25">
        <v>0</v>
      </c>
      <c r="R7" s="25">
        <v>921241</v>
      </c>
      <c r="S7" s="25">
        <v>492.5</v>
      </c>
      <c r="T7" s="25">
        <v>1870.54</v>
      </c>
      <c r="U7" s="25">
        <v>261564</v>
      </c>
      <c r="V7" s="25">
        <v>139.91999999999999</v>
      </c>
      <c r="W7" s="25">
        <v>1869.38</v>
      </c>
      <c r="X7" s="25">
        <v>103.3</v>
      </c>
      <c r="Y7" s="25">
        <v>103.68</v>
      </c>
      <c r="Z7" s="25">
        <v>111.42</v>
      </c>
      <c r="AA7" s="25">
        <v>109.75</v>
      </c>
      <c r="AB7" s="25">
        <v>104.16</v>
      </c>
      <c r="AC7" s="25">
        <v>112.91</v>
      </c>
      <c r="AD7" s="25">
        <v>111.13</v>
      </c>
      <c r="AE7" s="25">
        <v>112.49</v>
      </c>
      <c r="AF7" s="25">
        <v>107.33</v>
      </c>
      <c r="AG7" s="25">
        <v>108.93</v>
      </c>
      <c r="AH7" s="25">
        <v>108.93</v>
      </c>
      <c r="AI7" s="25">
        <v>206.91</v>
      </c>
      <c r="AJ7" s="25">
        <v>206.11</v>
      </c>
      <c r="AK7" s="25">
        <v>176.69</v>
      </c>
      <c r="AL7" s="25">
        <v>156.59</v>
      </c>
      <c r="AM7" s="25">
        <v>149.91</v>
      </c>
      <c r="AN7" s="25">
        <v>9.92</v>
      </c>
      <c r="AO7" s="25">
        <v>12.29</v>
      </c>
      <c r="AP7" s="25">
        <v>8.77</v>
      </c>
      <c r="AQ7" s="25">
        <v>8.81</v>
      </c>
      <c r="AR7" s="25">
        <v>8.48</v>
      </c>
      <c r="AS7" s="25">
        <v>8.48</v>
      </c>
      <c r="AT7" s="25">
        <v>-14.01</v>
      </c>
      <c r="AU7" s="25">
        <v>-8.8000000000000007</v>
      </c>
      <c r="AV7" s="25">
        <v>43.86</v>
      </c>
      <c r="AW7" s="25">
        <v>72.400000000000006</v>
      </c>
      <c r="AX7" s="25">
        <v>97.05</v>
      </c>
      <c r="AY7" s="25">
        <v>271.10000000000002</v>
      </c>
      <c r="AZ7" s="25">
        <v>284.45</v>
      </c>
      <c r="BA7" s="25">
        <v>309.23</v>
      </c>
      <c r="BB7" s="25">
        <v>313.43</v>
      </c>
      <c r="BC7" s="25">
        <v>303.10000000000002</v>
      </c>
      <c r="BD7" s="25">
        <v>303.10000000000002</v>
      </c>
      <c r="BE7" s="25">
        <v>633.88</v>
      </c>
      <c r="BF7" s="25">
        <v>615.29999999999995</v>
      </c>
      <c r="BG7" s="25">
        <v>535.25</v>
      </c>
      <c r="BH7" s="25">
        <v>478.98</v>
      </c>
      <c r="BI7" s="25">
        <v>448.04</v>
      </c>
      <c r="BJ7" s="25">
        <v>272.95999999999998</v>
      </c>
      <c r="BK7" s="25">
        <v>260.95999999999998</v>
      </c>
      <c r="BL7" s="25">
        <v>240.07</v>
      </c>
      <c r="BM7" s="25">
        <v>224.81</v>
      </c>
      <c r="BN7" s="25">
        <v>210.83</v>
      </c>
      <c r="BO7" s="25">
        <v>210.83</v>
      </c>
      <c r="BP7" s="25">
        <v>101.61</v>
      </c>
      <c r="BQ7" s="25">
        <v>102.25</v>
      </c>
      <c r="BR7" s="25">
        <v>112.88</v>
      </c>
      <c r="BS7" s="25">
        <v>110.13</v>
      </c>
      <c r="BT7" s="25">
        <v>104.43</v>
      </c>
      <c r="BU7" s="25">
        <v>112.84</v>
      </c>
      <c r="BV7" s="25">
        <v>110.77</v>
      </c>
      <c r="BW7" s="25">
        <v>112.35</v>
      </c>
      <c r="BX7" s="25">
        <v>106.47</v>
      </c>
      <c r="BY7" s="25">
        <v>107.7</v>
      </c>
      <c r="BZ7" s="25">
        <v>107.7</v>
      </c>
      <c r="CA7" s="25">
        <v>88.03</v>
      </c>
      <c r="CB7" s="25">
        <v>87.53</v>
      </c>
      <c r="CC7" s="25">
        <v>87.06</v>
      </c>
      <c r="CD7" s="25">
        <v>89.16</v>
      </c>
      <c r="CE7" s="25">
        <v>94.93</v>
      </c>
      <c r="CF7" s="25">
        <v>73.849999999999994</v>
      </c>
      <c r="CG7" s="25">
        <v>73.180000000000007</v>
      </c>
      <c r="CH7" s="25">
        <v>73.05</v>
      </c>
      <c r="CI7" s="25">
        <v>77.53</v>
      </c>
      <c r="CJ7" s="25">
        <v>76.25</v>
      </c>
      <c r="CK7" s="25">
        <v>76.25</v>
      </c>
      <c r="CL7" s="25">
        <v>80.95</v>
      </c>
      <c r="CM7" s="25">
        <v>79.819999999999993</v>
      </c>
      <c r="CN7" s="25">
        <v>79.48</v>
      </c>
      <c r="CO7" s="25">
        <v>84.26</v>
      </c>
      <c r="CP7" s="25">
        <v>84.4</v>
      </c>
      <c r="CQ7" s="25">
        <v>61.69</v>
      </c>
      <c r="CR7" s="25">
        <v>62.26</v>
      </c>
      <c r="CS7" s="25">
        <v>62.22</v>
      </c>
      <c r="CT7" s="25">
        <v>61.45</v>
      </c>
      <c r="CU7" s="25">
        <v>61.63</v>
      </c>
      <c r="CV7" s="25">
        <v>61.63</v>
      </c>
      <c r="CW7" s="25">
        <v>100</v>
      </c>
      <c r="CX7" s="25">
        <v>99.96</v>
      </c>
      <c r="CY7" s="25">
        <v>100</v>
      </c>
      <c r="CZ7" s="25">
        <v>100</v>
      </c>
      <c r="DA7" s="25">
        <v>100</v>
      </c>
      <c r="DB7" s="25">
        <v>100</v>
      </c>
      <c r="DC7" s="25">
        <v>100.16</v>
      </c>
      <c r="DD7" s="25">
        <v>100.28</v>
      </c>
      <c r="DE7" s="25">
        <v>100.29</v>
      </c>
      <c r="DF7" s="25">
        <v>100.36</v>
      </c>
      <c r="DG7" s="25">
        <v>100.36</v>
      </c>
      <c r="DH7" s="25">
        <v>25.17</v>
      </c>
      <c r="DI7" s="25">
        <v>27.91</v>
      </c>
      <c r="DJ7" s="25">
        <v>30.64</v>
      </c>
      <c r="DK7" s="25">
        <v>33.29</v>
      </c>
      <c r="DL7" s="25">
        <v>35.729999999999997</v>
      </c>
      <c r="DM7" s="25">
        <v>56.48</v>
      </c>
      <c r="DN7" s="25">
        <v>57.5</v>
      </c>
      <c r="DO7" s="25">
        <v>58.52</v>
      </c>
      <c r="DP7" s="25">
        <v>59.51</v>
      </c>
      <c r="DQ7" s="25">
        <v>60.24</v>
      </c>
      <c r="DR7" s="25">
        <v>60.24</v>
      </c>
      <c r="DS7" s="25">
        <v>0</v>
      </c>
      <c r="DT7" s="25">
        <v>0</v>
      </c>
      <c r="DU7" s="25">
        <v>0</v>
      </c>
      <c r="DV7" s="25">
        <v>0</v>
      </c>
      <c r="DW7" s="25">
        <v>0</v>
      </c>
      <c r="DX7" s="25">
        <v>27.61</v>
      </c>
      <c r="DY7" s="25">
        <v>30.3</v>
      </c>
      <c r="DZ7" s="25">
        <v>31.74</v>
      </c>
      <c r="EA7" s="25">
        <v>32.380000000000003</v>
      </c>
      <c r="EB7" s="25">
        <v>34.479999999999997</v>
      </c>
      <c r="EC7" s="25">
        <v>34.479999999999997</v>
      </c>
      <c r="ED7" s="25">
        <v>0</v>
      </c>
      <c r="EE7" s="25">
        <v>0</v>
      </c>
      <c r="EF7" s="25">
        <v>0</v>
      </c>
      <c r="EG7" s="25">
        <v>0</v>
      </c>
      <c r="EH7" s="25">
        <v>0</v>
      </c>
      <c r="EI7" s="25">
        <v>0.2</v>
      </c>
      <c r="EJ7" s="25">
        <v>0.32</v>
      </c>
      <c r="EK7" s="25">
        <v>0.28000000000000003</v>
      </c>
      <c r="EL7" s="25">
        <v>0.4</v>
      </c>
      <c r="EM7" s="25">
        <v>0.27</v>
      </c>
      <c r="EN7" s="25">
        <v>0.27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106</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ies>
</file>