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172.16.6.189\財政課\Ⅱ-予算係（作業室）\決算統計\令和４年度\21 財政状況資料集\09_国からの打ち返し\02_回答\"/>
    </mc:Choice>
  </mc:AlternateContent>
  <xr:revisionPtr revIDLastSave="0" documentId="13_ncr:1_{C97C3FC8-4713-4E2B-A2F9-33237858CEE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2" i="10" l="1"/>
  <c r="BG41" i="10"/>
  <c r="BG40" i="10"/>
  <c r="BG39" i="10"/>
  <c r="BG38" i="10"/>
  <c r="BG37" i="10"/>
  <c r="BG36" i="10"/>
  <c r="BG35" i="10"/>
  <c r="BG34"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AM42" i="10"/>
  <c r="U42" i="10"/>
  <c r="BW41" i="10"/>
  <c r="AM41" i="10"/>
  <c r="U41" i="10"/>
  <c r="BW40" i="10"/>
  <c r="AM40" i="10"/>
  <c r="U40" i="10"/>
  <c r="BW39" i="10"/>
  <c r="U39" i="10"/>
  <c r="BW38" i="10"/>
  <c r="U38" i="10"/>
  <c r="BW37" i="10"/>
  <c r="BW36" i="10"/>
  <c r="BW35" i="10"/>
  <c r="CO34" i="10"/>
  <c r="CO35" i="10" s="1"/>
  <c r="CO36" i="10" s="1"/>
  <c r="CO37" i="10" s="1"/>
  <c r="CO38" i="10" s="1"/>
  <c r="CO39" i="10" s="1"/>
  <c r="CO40" i="10" s="1"/>
  <c r="CO41" i="10" s="1"/>
  <c r="CO42" i="10" s="1"/>
  <c r="CO43" i="10" s="1"/>
  <c r="BW34" i="10"/>
  <c r="C34" i="10"/>
  <c r="C35" i="10" l="1"/>
  <c r="C36" i="10" s="1"/>
  <c r="C37" i="10" s="1"/>
  <c r="C38" i="10" s="1"/>
  <c r="C39" i="10" s="1"/>
  <c r="C40" i="10" s="1"/>
  <c r="C41" i="10" s="1"/>
  <c r="C42"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BE34" i="10"/>
  <c r="BE35" i="10" s="1"/>
  <c r="BE36" i="10" s="1"/>
  <c r="BE37" i="10" s="1"/>
  <c r="BE38" i="10" s="1"/>
  <c r="BE39" i="10" s="1"/>
  <c r="BE40" i="10" s="1"/>
  <c r="BE41" i="10" s="1"/>
  <c r="BE42" i="10" s="1"/>
</calcChain>
</file>

<file path=xl/sharedStrings.xml><?xml version="1.0" encoding="utf-8"?>
<sst xmlns="http://schemas.openxmlformats.org/spreadsheetml/2006/main" count="1175" uniqueCount="628">
  <si>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</si>
  <si>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</si>
  <si>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</si>
  <si>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</si>
  <si>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</si>
  <si>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</si>
  <si>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</si>
  <si>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</si>
  <si>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</si>
  <si>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</si>
  <si>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</si>
  <si>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</si>
  <si>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</si>
  <si>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</si>
  <si>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</si>
  <si>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</si>
  <si>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</si>
  <si>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</si>
  <si>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</si>
  <si>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</si>
  <si>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</si>
  <si>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</si>
  <si>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</si>
  <si>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</si>
  <si>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</si>
  <si>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</si>
  <si>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</si>
  <si>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</si>
  <si>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</si>
  <si>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</si>
  <si>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</si>
  <si>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</si>
  <si>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</si>
  <si>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</si>
  <si>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</si>
  <si>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</si>
  <si>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</si>
  <si>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</si>
  <si>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</si>
  <si>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</si>
  <si>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</si>
  <si>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</si>
  <si>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</si>
  <si>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</si>
  <si>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</si>
  <si>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</si>
  <si>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</si>
  <si>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</si>
  <si>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</si>
  <si>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</si>
  <si>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</si>
  <si>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</si>
  <si>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</si>
  <si>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</si>
  <si>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</si>
  <si>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</si>
  <si>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</si>
  <si>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</si>
  <si>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</si>
  <si>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</si>
  <si>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</si>
  <si>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</si>
  <si>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</si>
  <si>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</si>
  <si>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</si>
  <si>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</si>
  <si>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</si>
  <si>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</si>
  <si>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</si>
  <si>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</si>
  <si>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</si>
  <si>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</si>
  <si>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</si>
  <si>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</si>
  <si>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</si>
  <si>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</si>
  <si>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</si>
  <si>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</si>
  <si>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</si>
  <si>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</si>
  <si>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</si>
  <si>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</si>
  <si>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</si>
  <si>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</si>
  <si>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</si>
  <si>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</si>
  <si>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</si>
  <si>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</si>
  <si>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</si>
  <si>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</si>
  <si>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</si>
  <si>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</si>
  <si>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</si>
  <si>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</si>
  <si>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</si>
  <si>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</si>
  <si>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</si>
  <si>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</si>
  <si>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</si>
  <si>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</si>
  <si>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</si>
  <si>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</si>
  <si>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</si>
  <si>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</si>
  <si>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</si>
  <si>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</si>
  <si>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</si>
  <si>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</si>
  <si>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</si>
  <si>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</si>
  <si>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</si>
  <si>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</si>
  <si>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</si>
  <si>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</si>
  <si>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</si>
  <si>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</si>
  <si>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</si>
  <si>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</si>
  <si>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</si>
  <si>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</si>
  <si>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</si>
  <si>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</si>
  <si>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</si>
  <si>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</si>
  <si>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</si>
  <si>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</si>
  <si>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</si>
  <si>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</si>
  <si>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</si>
  <si>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</si>
  <si>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</si>
  <si>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</si>
  <si>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</si>
  <si>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</si>
  <si>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</si>
  <si>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</si>
  <si>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</si>
  <si>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</si>
  <si>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</si>
  <si>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</si>
  <si>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</si>
  <si>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</si>
  <si>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</si>
  <si>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</si>
  <si>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</si>
  <si>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</si>
  <si>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</si>
  <si>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</si>
  <si>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</si>
  <si>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</si>
  <si>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</si>
  <si>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</si>
  <si>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</si>
  <si>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</si>
  <si>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</si>
  <si>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</si>
  <si>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</si>
  <si>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</si>
  <si>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</si>
  <si>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</si>
  <si>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</si>
  <si>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</si>
  <si>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</si>
  <si>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</si>
  <si>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</si>
  <si>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</si>
  <si>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</si>
  <si>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</si>
  <si>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</si>
  <si>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</si>
  <si>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</si>
  <si>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</si>
  <si>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</si>
  <si>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</si>
  <si>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</si>
  <si>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</si>
  <si>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</si>
  <si>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</si>
  <si>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</si>
  <si>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</si>
  <si>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</si>
  <si>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</si>
  <si>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</si>
  <si>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</si>
  <si>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</si>
  <si>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</si>
  <si>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</si>
  <si>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</si>
  <si>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</si>
  <si>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</si>
  <si>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</si>
  <si>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</si>
  <si>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</si>
  <si>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</si>
  <si>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</si>
  <si>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</si>
  <si>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</si>
  <si>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</si>
  <si>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</si>
  <si>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</si>
  <si>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</si>
  <si>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</si>
  <si>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</si>
  <si>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</si>
  <si>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</si>
  <si>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</si>
  <si>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</si>
  <si>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</si>
  <si>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</si>
  <si>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</si>
  <si>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</si>
  <si>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</si>
  <si>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</si>
  <si>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</si>
  <si>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</si>
  <si>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</si>
  <si>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</si>
  <si>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</si>
  <si>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</si>
  <si>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</si>
  <si>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</si>
  <si>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福岡県北九州市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</si>
  <si>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</si>
  <si>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</si>
  <si>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</si>
  <si>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</si>
  <si>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</si>
  <si>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</si>
  <si>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</si>
  <si>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</si>
  <si>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</si>
  <si>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</si>
  <si>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</si>
  <si>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</si>
  <si>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</si>
  <si>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</si>
  <si>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</si>
  <si>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</si>
  <si>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</si>
  <si>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</si>
  <si>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</si>
  <si>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</si>
  <si>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</si>
  <si>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</si>
  <si>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</si>
  <si>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</si>
  <si>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</si>
  <si>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</si>
  <si>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</si>
  <si>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</si>
  <si>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</si>
  <si>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</si>
  <si>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</si>
  <si>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</si>
  <si>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</si>
  <si>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</si>
  <si>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</si>
  <si>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</si>
  <si>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</si>
  <si>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</si>
  <si>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</si>
  <si>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</si>
  <si>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</si>
  <si>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</si>
  <si>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</si>
  <si>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</si>
  <si>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</si>
  <si>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</si>
  <si>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</si>
  <si>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</si>
  <si>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</si>
  <si>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</si>
  <si>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</si>
  <si>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</si>
  <si>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</si>
  <si>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</si>
  <si>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</si>
  <si>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</si>
  <si>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</si>
  <si>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</si>
  <si>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</si>
  <si>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</si>
  <si>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</si>
  <si>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</si>
  <si>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</si>
  <si>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</si>
  <si>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</si>
  <si>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</si>
  <si>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</si>
  <si>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</si>
  <si>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</si>
  <si>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</si>
  <si>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</si>
  <si>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</si>
  <si>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</si>
  <si>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</si>
  <si>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</si>
  <si>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</si>
  <si>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</si>
  <si>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</si>
  <si>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</si>
  <si>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</si>
  <si>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</si>
  <si>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</si>
  <si>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</si>
  <si>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</si>
  <si>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</si>
  <si>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</si>
  <si>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</si>
  <si>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</si>
  <si>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</si>
  <si>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</si>
  <si>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</si>
  <si>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</si>
  <si>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</si>
  <si>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</si>
  <si>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</si>
  <si>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</si>
  <si>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</si>
  <si>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</si>
  <si>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</si>
  <si>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</si>
  <si>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</si>
  <si>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</si>
  <si>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</si>
  <si>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</si>
  <si>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</si>
  <si>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</si>
  <si>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</si>
  <si>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</si>
  <si>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</si>
  <si>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</si>
  <si>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</si>
  <si>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</si>
  <si>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</si>
  <si>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</si>
  <si>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</si>
  <si>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</si>
  <si>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</si>
  <si>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</si>
  <si>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</si>
  <si>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</si>
  <si>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</si>
  <si>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</si>
  <si>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</si>
  <si>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</si>
  <si>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交通</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</si>
  <si>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</si>
  <si>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</si>
  <si>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</si>
  <si>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</si>
  <si>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</si>
  <si>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</si>
  <si>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</si>
  <si>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</si>
  <si>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</si>
  <si>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</si>
  <si>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</si>
  <si>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</si>
  <si>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</si>
  <si>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</si>
  <si>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</si>
  <si>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</si>
  <si>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</si>
  <si>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</si>
  <si>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</si>
  <si>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</si>
  <si>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</si>
  <si>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</si>
  <si>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</si>
  <si>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</si>
  <si>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</si>
  <si>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</si>
  <si>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福岡県北九州市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</si>
  <si>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</si>
  <si>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</si>
  <si>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</si>
  <si>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</si>
  <si>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</si>
  <si>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</si>
  <si>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</si>
  <si>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</si>
  <si>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</si>
  <si>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</si>
  <si>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</si>
  <si>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</si>
  <si>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</si>
  <si>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</si>
  <si>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</si>
  <si>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</si>
  <si>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</si>
  <si>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</si>
  <si>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</si>
  <si>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</si>
  <si>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</si>
  <si>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</si>
  <si>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</si>
  <si>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住宅新築資金等貸付特別会計</t>
    <phoneticPr fontId="5"/>
  </si>
  <si>
    <t>土地取得特別会計</t>
    <phoneticPr fontId="5"/>
  </si>
  <si>
    <t>母子父子寡婦福祉資金特別会計</t>
    <phoneticPr fontId="5"/>
  </si>
  <si>
    <t>臨海部産業用地貸付特別会計</t>
    <phoneticPr fontId="5"/>
  </si>
  <si>
    <t>市立病院機構病院事業債管理特別会計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</si>
  <si>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</si>
  <si>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</si>
  <si>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</si>
  <si>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</si>
  <si>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</si>
  <si>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</si>
  <si>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</si>
  <si>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</si>
  <si>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</si>
  <si>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</si>
  <si>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</si>
  <si>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</si>
  <si>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</si>
  <si>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</si>
  <si>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</si>
  <si>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</si>
  <si>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</si>
  <si>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</si>
  <si>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上水道事業会計</t>
    <phoneticPr fontId="5"/>
  </si>
  <si>
    <t>法適用企業</t>
    <phoneticPr fontId="5"/>
  </si>
  <si>
    <t>工業用水道事業会計</t>
    <phoneticPr fontId="5"/>
  </si>
  <si>
    <t>交通事業会計</t>
    <phoneticPr fontId="5"/>
  </si>
  <si>
    <t>病院事業会計</t>
    <phoneticPr fontId="5"/>
  </si>
  <si>
    <t>下水道事業会計</t>
    <phoneticPr fontId="5"/>
  </si>
  <si>
    <t>公営競技事業会計</t>
    <phoneticPr fontId="5"/>
  </si>
  <si>
    <t>食肉センター特別会計</t>
    <phoneticPr fontId="5"/>
  </si>
  <si>
    <t>法非適用企業</t>
    <phoneticPr fontId="5"/>
  </si>
  <si>
    <t>卸売市場特別会計</t>
    <phoneticPr fontId="5"/>
  </si>
  <si>
    <t>渡船特別会計</t>
    <phoneticPr fontId="5"/>
  </si>
  <si>
    <t>漁業集落排水特別会計</t>
    <phoneticPr fontId="5"/>
  </si>
  <si>
    <t>港湾整備特別会計</t>
    <phoneticPr fontId="5"/>
  </si>
  <si>
    <t>市民太陽光発電所特別会計</t>
    <phoneticPr fontId="5"/>
  </si>
  <si>
    <t>産業用地整備特別会計</t>
    <phoneticPr fontId="5"/>
  </si>
  <si>
    <t>空港関連用地整備特別会計</t>
    <phoneticPr fontId="5"/>
  </si>
  <si>
    <t>学術研究都市土地区画整理特別会計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</si>
  <si>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</si>
  <si>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</si>
  <si>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</si>
  <si>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</si>
  <si>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</si>
  <si>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</si>
  <si>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</si>
  <si>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</si>
  <si>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</si>
  <si>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</si>
  <si>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</si>
  <si>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</si>
  <si>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</si>
  <si>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</si>
  <si>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</si>
  <si>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</si>
  <si>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</si>
  <si>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</si>
  <si>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</si>
  <si>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</si>
  <si>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</si>
  <si>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</si>
  <si>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</si>
  <si>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</si>
  <si>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</si>
  <si>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</si>
  <si>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</si>
  <si>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</si>
  <si>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</si>
  <si>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</si>
  <si>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</si>
  <si>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</si>
  <si>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</si>
  <si>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</si>
  <si>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</si>
  <si>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</si>
  <si>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</si>
  <si>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</si>
  <si>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</si>
  <si>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</si>
  <si>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</si>
  <si>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</si>
  <si>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</si>
  <si>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</si>
  <si>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</si>
  <si>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</si>
  <si>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</si>
  <si>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</si>
  <si>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</si>
  <si>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</si>
  <si>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</si>
  <si>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</si>
  <si>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</si>
  <si>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</si>
  <si>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</si>
  <si>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</si>
  <si>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</si>
  <si>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学術研究都市土地区画整理特別会計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</si>
  <si>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</si>
  <si>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</si>
  <si>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</si>
  <si>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</si>
  <si>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</si>
  <si>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</si>
  <si>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</si>
  <si>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</si>
  <si>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</si>
  <si>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</si>
  <si>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</si>
  <si>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</si>
  <si>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</si>
  <si>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</si>
  <si>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</si>
  <si>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</si>
  <si>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</si>
  <si>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</si>
  <si>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</si>
  <si>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</si>
  <si>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</si>
  <si>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</si>
  <si>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</si>
  <si>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</si>
  <si>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</si>
  <si>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</si>
  <si>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</si>
  <si>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</si>
  <si>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</si>
  <si>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</si>
  <si>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</si>
  <si>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</si>
  <si>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</si>
  <si>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</si>
  <si>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</si>
  <si>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</si>
  <si>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</si>
  <si>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</si>
  <si>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</si>
  <si>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</si>
  <si>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</si>
  <si>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</si>
  <si>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</si>
  <si>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</si>
  <si>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</si>
  <si>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</si>
  <si>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</si>
  <si>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</si>
  <si>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</si>
  <si>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</si>
  <si>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</si>
  <si>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</si>
  <si>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</si>
  <si>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</si>
  <si>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</si>
  <si>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</si>
  <si>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</si>
  <si>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</si>
  <si>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</si>
  <si>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</si>
  <si>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</si>
  <si>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</si>
  <si>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</si>
  <si>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</si>
  <si>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</si>
  <si>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</si>
  <si>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</si>
  <si>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</si>
  <si>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</si>
  <si>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</si>
  <si>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</si>
  <si>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</si>
  <si>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</si>
  <si>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</si>
  <si>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</si>
  <si>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</si>
  <si>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</si>
  <si>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</si>
  <si>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</si>
  <si>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</si>
  <si>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</si>
  <si>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</si>
  <si>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</si>
  <si>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</si>
  <si>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0.46</t>
  </si>
  <si>
    <t>▲ 0.10</t>
  </si>
  <si>
    <t>▲ 0.84</t>
  </si>
  <si>
    <t>公営競技事業会計</t>
  </si>
  <si>
    <t>介護保険特別会計</t>
  </si>
  <si>
    <t>上水道事業会計</t>
  </si>
  <si>
    <t>港湾整備特別会計</t>
  </si>
  <si>
    <t>下水道事業会計</t>
  </si>
  <si>
    <t>工業用水道事業会計</t>
  </si>
  <si>
    <t>国民健康保険特別会計</t>
  </si>
  <si>
    <t>一般会計</t>
  </si>
  <si>
    <t>その他会計（赤字）</t>
  </si>
  <si>
    <t>その他会計（黒字）</t>
  </si>
  <si>
    <t>（百万円）</t>
    <phoneticPr fontId="5"/>
  </si>
  <si>
    <t>H30</t>
    <phoneticPr fontId="5"/>
  </si>
  <si>
    <t>R01</t>
    <phoneticPr fontId="5"/>
  </si>
  <si>
    <t>R02</t>
    <phoneticPr fontId="5"/>
  </si>
  <si>
    <t>R03</t>
    <phoneticPr fontId="5"/>
  </si>
  <si>
    <t>R04</t>
    <phoneticPr fontId="5"/>
  </si>
  <si>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</si>
  <si>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</si>
  <si>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</si>
  <si>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</si>
  <si>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</si>
  <si>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</si>
  <si>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</si>
  <si>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</si>
  <si>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</si>
  <si>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</si>
  <si>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rPh sb="7" eb="10">
      <t>キタキュウシュウ</t>
    </rPh>
    <rPh sb="10" eb="12">
      <t>カンコウ</t>
    </rPh>
    <phoneticPr fontId="3"/>
  </si>
  <si>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</si>
  <si>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</si>
  <si>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</si>
  <si>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</si>
  <si>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</si>
  <si>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</si>
  <si>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</si>
  <si>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</si>
  <si>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</si>
  <si>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</si>
  <si>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</si>
  <si>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北九州ウォーターサービス</t>
  </si>
  <si>
    <t>北九州紫川開発株式会社</t>
  </si>
  <si>
    <t>地方独立行政法人　北九州市立病院機構</t>
    <rPh sb="0" eb="2">
      <t>チホウ</t>
    </rPh>
    <rPh sb="2" eb="4">
      <t>ドクリツ</t>
    </rPh>
    <rPh sb="4" eb="6">
      <t>ギョウセイ</t>
    </rPh>
    <rPh sb="6" eb="8">
      <t>ホウジン</t>
    </rPh>
    <rPh sb="9" eb="13">
      <t>キタキュウシュウシ</t>
    </rPh>
    <rPh sb="13" eb="14">
      <t>リツ</t>
    </rPh>
    <rPh sb="14" eb="16">
      <t>ビョウイン</t>
    </rPh>
    <rPh sb="16" eb="18">
      <t>キコウ</t>
    </rPh>
    <phoneticPr fontId="2"/>
  </si>
  <si>
    <t>都市高速鉄道等整備基金</t>
  </si>
  <si>
    <t>ＳＤＧｓ未来基金</t>
  </si>
  <si>
    <t>農業用施設維持管理基金</t>
    <rPh sb="0" eb="5">
      <t>ノウギョウヨウシセツ</t>
    </rPh>
    <rPh sb="5" eb="9">
      <t>イジカンリ</t>
    </rPh>
    <rPh sb="9" eb="11">
      <t>キキン</t>
    </rPh>
    <phoneticPr fontId="2"/>
  </si>
  <si>
    <t>未来人材育成基金</t>
    <rPh sb="0" eb="2">
      <t>ミライ</t>
    </rPh>
    <rPh sb="2" eb="4">
      <t>ジンザイ</t>
    </rPh>
    <rPh sb="4" eb="6">
      <t>イクセイ</t>
    </rPh>
    <rPh sb="6" eb="8">
      <t>キキン</t>
    </rPh>
    <phoneticPr fontId="2"/>
  </si>
  <si>
    <t>筑前海区漁業振興基金</t>
    <rPh sb="0" eb="2">
      <t>チクゼン</t>
    </rPh>
    <rPh sb="2" eb="3">
      <t>カイ</t>
    </rPh>
    <rPh sb="3" eb="4">
      <t>ク</t>
    </rPh>
    <rPh sb="4" eb="6">
      <t>ギョギョウ</t>
    </rPh>
    <rPh sb="6" eb="8">
      <t>シンコウ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</si>
</sst>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54945</c:v>
                </c:pt>
                <c:pt idx="1">
                  <c:v>57132</c:v>
                </c:pt>
                <c:pt idx="2">
                  <c:v>58766</c:v>
                </c:pt>
                <c:pt idx="3">
                  <c:v>62482</c:v>
                </c:pt>
                <c:pt idx="4">
                  <c:v>59288</c:v>
                </c:pt>
              </c:numCache>
            </c:numRef>
          </c:val>
          <c:smooth val="0"/>
          <c:extLst>
            <c:ext xmlns:c16="http://schemas.microsoft.com/office/drawing/2014/chart" uri="{C3380CC4-5D6E-409C-BE32-E72D297353CC}">
              <c16:uniqueId val="{00000000-1997-49F8-969D-84EB86F574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71923</c:v>
                </c:pt>
                <c:pt idx="1">
                  <c:v>67063</c:v>
                </c:pt>
                <c:pt idx="2">
                  <c:v>72921</c:v>
                </c:pt>
                <c:pt idx="3">
                  <c:v>72741</c:v>
                </c:pt>
                <c:pt idx="4">
                  <c:v>58990</c:v>
                </c:pt>
              </c:numCache>
            </c:numRef>
          </c:val>
          <c:smooth val="0"/>
          <c:extLst>
            <c:ext xmlns:c16="http://schemas.microsoft.com/office/drawing/2014/chart" uri="{C3380CC4-5D6E-409C-BE32-E72D297353CC}">
              <c16:uniqueId val="{00000001-1997-49F8-969D-84EB86F574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0.68</c:v>
                </c:pt>
                <c:pt idx="1">
                  <c:v>0.76</c:v>
                </c:pt>
                <c:pt idx="2">
                  <c:v>1.04</c:v>
                </c:pt>
                <c:pt idx="3">
                  <c:v>1.74</c:v>
                </c:pt>
                <c:pt idx="4">
                  <c:v>0.62</c:v>
                </c:pt>
              </c:numCache>
            </c:numRef>
          </c:val>
          <c:extLst>
            <c:ext xmlns:c16="http://schemas.microsoft.com/office/drawing/2014/chart" uri="{C3380CC4-5D6E-409C-BE32-E72D297353CC}">
              <c16:uniqueId val="{00000000-803C-4861-9607-F0523A7996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3.09</c:v>
                </c:pt>
                <c:pt idx="1">
                  <c:v>2.91</c:v>
                </c:pt>
                <c:pt idx="2">
                  <c:v>2.83</c:v>
                </c:pt>
                <c:pt idx="3">
                  <c:v>4.99</c:v>
                </c:pt>
                <c:pt idx="4">
                  <c:v>5.5</c:v>
                </c:pt>
              </c:numCache>
            </c:numRef>
          </c:val>
          <c:extLst>
            <c:ext xmlns:c16="http://schemas.microsoft.com/office/drawing/2014/chart" uri="{C3380CC4-5D6E-409C-BE32-E72D297353CC}">
              <c16:uniqueId val="{00000001-803C-4861-9607-F0523A7996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-0.46</c:v>
                </c:pt>
                <c:pt idx="1">
                  <c:v>-0.1</c:v>
                </c:pt>
                <c:pt idx="2">
                  <c:v>0.25</c:v>
                </c:pt>
                <c:pt idx="3">
                  <c:v>2.99</c:v>
                </c:pt>
                <c:pt idx="4">
                  <c:v>-0.84</c:v>
                </c:pt>
              </c:numCache>
            </c:numRef>
          </c:val>
          <c:smooth val="0"/>
          <c:extLst>
            <c:ext xmlns:c16="http://schemas.microsoft.com/office/drawing/2014/chart" uri="{C3380CC4-5D6E-409C-BE32-E72D297353CC}">
              <c16:uniqueId val="{00000002-803C-4861-9607-F0523A7996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1.72</c:v>
                </c:pt>
                <c:pt idx="2">
                  <c:v>#N/A</c:v>
                </c:pt>
                <c:pt idx="3">
                  <c:v>1.07</c:v>
                </c:pt>
                <c:pt idx="4">
                  <c:v>#N/A</c:v>
                </c:pt>
                <c:pt idx="5">
                  <c:v>1.02</c:v>
                </c:pt>
                <c:pt idx="6">
                  <c:v>#N/A</c:v>
                </c:pt>
                <c:pt idx="7">
                  <c:v>0.85</c:v>
                </c:pt>
                <c:pt idx="8">
                  <c:v>#N/A</c:v>
                </c:pt>
                <c:pt idx="9">
                  <c:v>0.8</c:v>
                </c:pt>
              </c:numCache>
            </c:numRef>
          </c:val>
          <c:extLst>
            <c:ext xmlns:c16="http://schemas.microsoft.com/office/drawing/2014/chart" uri="{C3380CC4-5D6E-409C-BE32-E72D297353CC}">
              <c16:uniqueId val="{00000000-F973-4881-BC20-97E79B13E5F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73-4881-BC20-97E79B13E5F6}"/>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0.56000000000000005</c:v>
                </c:pt>
                <c:pt idx="2">
                  <c:v>#N/A</c:v>
                </c:pt>
                <c:pt idx="3">
                  <c:v>0.57999999999999996</c:v>
                </c:pt>
                <c:pt idx="4">
                  <c:v>#N/A</c:v>
                </c:pt>
                <c:pt idx="5">
                  <c:v>0.41</c:v>
                </c:pt>
                <c:pt idx="6">
                  <c:v>#N/A</c:v>
                </c:pt>
                <c:pt idx="7">
                  <c:v>1.67</c:v>
                </c:pt>
                <c:pt idx="8">
                  <c:v>#N/A</c:v>
                </c:pt>
                <c:pt idx="9">
                  <c:v>0.56999999999999995</c:v>
                </c:pt>
              </c:numCache>
            </c:numRef>
          </c:val>
          <c:extLst>
            <c:ext xmlns:c16="http://schemas.microsoft.com/office/drawing/2014/chart" uri="{C3380CC4-5D6E-409C-BE32-E72D297353CC}">
              <c16:uniqueId val="{00000002-F973-4881-BC20-97E79B13E5F6}"/>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1.63</c:v>
                </c:pt>
                <c:pt idx="2">
                  <c:v>#N/A</c:v>
                </c:pt>
                <c:pt idx="3">
                  <c:v>1.44</c:v>
                </c:pt>
                <c:pt idx="4">
                  <c:v>#N/A</c:v>
                </c:pt>
                <c:pt idx="5">
                  <c:v>1.2</c:v>
                </c:pt>
                <c:pt idx="6">
                  <c:v>#N/A</c:v>
                </c:pt>
                <c:pt idx="7">
                  <c:v>1.2</c:v>
                </c:pt>
                <c:pt idx="8">
                  <c:v>#N/A</c:v>
                </c:pt>
                <c:pt idx="9">
                  <c:v>0.62</c:v>
                </c:pt>
              </c:numCache>
            </c:numRef>
          </c:val>
          <c:extLst>
            <c:ext xmlns:c16="http://schemas.microsoft.com/office/drawing/2014/chart" uri="{C3380CC4-5D6E-409C-BE32-E72D297353CC}">
              <c16:uniqueId val="{00000003-F973-4881-BC20-97E79B13E5F6}"/>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0.69</c:v>
                </c:pt>
                <c:pt idx="4">
                  <c:v>#N/A</c:v>
                </c:pt>
                <c:pt idx="5">
                  <c:v>0.74</c:v>
                </c:pt>
                <c:pt idx="6">
                  <c:v>#N/A</c:v>
                </c:pt>
                <c:pt idx="7">
                  <c:v>0.68</c:v>
                </c:pt>
                <c:pt idx="8">
                  <c:v>#N/A</c:v>
                </c:pt>
                <c:pt idx="9">
                  <c:v>0.66</c:v>
                </c:pt>
              </c:numCache>
            </c:numRef>
          </c:val>
          <c:extLst>
            <c:ext xmlns:c16="http://schemas.microsoft.com/office/drawing/2014/chart" uri="{C3380CC4-5D6E-409C-BE32-E72D297353CC}">
              <c16:uniqueId val="{00000004-F973-4881-BC20-97E79B13E5F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0.93</c:v>
                </c:pt>
                <c:pt idx="2">
                  <c:v>#N/A</c:v>
                </c:pt>
                <c:pt idx="3">
                  <c:v>0.7</c:v>
                </c:pt>
                <c:pt idx="4">
                  <c:v>#N/A</c:v>
                </c:pt>
                <c:pt idx="5">
                  <c:v>1.2</c:v>
                </c:pt>
                <c:pt idx="6">
                  <c:v>#N/A</c:v>
                </c:pt>
                <c:pt idx="7">
                  <c:v>1.1299999999999999</c:v>
                </c:pt>
                <c:pt idx="8">
                  <c:v>#N/A</c:v>
                </c:pt>
                <c:pt idx="9">
                  <c:v>1.1499999999999999</c:v>
                </c:pt>
              </c:numCache>
            </c:numRef>
          </c:val>
          <c:extLst>
            <c:ext xmlns:c16="http://schemas.microsoft.com/office/drawing/2014/chart" uri="{C3380CC4-5D6E-409C-BE32-E72D297353CC}">
              <c16:uniqueId val="{00000005-F973-4881-BC20-97E79B13E5F6}"/>
            </c:ext>
          </c:extLst>
        </c:ser>
        <c:ser>
          <c:idx val="6"/>
          <c:order val="6"/>
          <c:tx>
            <c:strRef>
              <c:f>データシート!$A$33</c:f>
              <c:strCache>
                <c:ptCount val="1"/>
                <c:pt idx="0">
                  <c:v>港湾整備特別会計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0.92</c:v>
                </c:pt>
                <c:pt idx="4">
                  <c:v>#N/A</c:v>
                </c:pt>
                <c:pt idx="5">
                  <c:v>0.97</c:v>
                </c:pt>
                <c:pt idx="6">
                  <c:v>#N/A</c:v>
                </c:pt>
                <c:pt idx="7">
                  <c:v>1.1499999999999999</c:v>
                </c:pt>
                <c:pt idx="8">
                  <c:v>#N/A</c:v>
                </c:pt>
                <c:pt idx="9">
                  <c:v>1.38</c:v>
                </c:pt>
              </c:numCache>
            </c:numRef>
          </c:val>
          <c:extLst>
            <c:ext xmlns:c16="http://schemas.microsoft.com/office/drawing/2014/chart" uri="{C3380CC4-5D6E-409C-BE32-E72D297353CC}">
              <c16:uniqueId val="{00000006-F973-4881-BC20-97E79B13E5F6}"/>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2.08</c:v>
                </c:pt>
                <c:pt idx="2">
                  <c:v>#N/A</c:v>
                </c:pt>
                <c:pt idx="3">
                  <c:v>1.94</c:v>
                </c:pt>
                <c:pt idx="4">
                  <c:v>#N/A</c:v>
                </c:pt>
                <c:pt idx="5">
                  <c:v>1.85</c:v>
                </c:pt>
                <c:pt idx="6">
                  <c:v>#N/A</c:v>
                </c:pt>
                <c:pt idx="7">
                  <c:v>1.76</c:v>
                </c:pt>
                <c:pt idx="8">
                  <c:v>#N/A</c:v>
                </c:pt>
                <c:pt idx="9">
                  <c:v>1.55</c:v>
                </c:pt>
              </c:numCache>
            </c:numRef>
          </c:val>
          <c:extLst>
            <c:ext xmlns:c16="http://schemas.microsoft.com/office/drawing/2014/chart" uri="{C3380CC4-5D6E-409C-BE32-E72D297353CC}">
              <c16:uniqueId val="{00000007-F973-4881-BC20-97E79B13E5F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0.78</c:v>
                </c:pt>
                <c:pt idx="2">
                  <c:v>#N/A</c:v>
                </c:pt>
                <c:pt idx="3">
                  <c:v>0.67</c:v>
                </c:pt>
                <c:pt idx="4">
                  <c:v>#N/A</c:v>
                </c:pt>
                <c:pt idx="5">
                  <c:v>1.57</c:v>
                </c:pt>
                <c:pt idx="6">
                  <c:v>#N/A</c:v>
                </c:pt>
                <c:pt idx="7">
                  <c:v>1.61</c:v>
                </c:pt>
                <c:pt idx="8">
                  <c:v>#N/A</c:v>
                </c:pt>
                <c:pt idx="9">
                  <c:v>1.93</c:v>
                </c:pt>
              </c:numCache>
            </c:numRef>
          </c:val>
          <c:extLst>
            <c:ext xmlns:c16="http://schemas.microsoft.com/office/drawing/2014/chart" uri="{C3380CC4-5D6E-409C-BE32-E72D297353CC}">
              <c16:uniqueId val="{00000008-F973-4881-BC20-97E79B13E5F6}"/>
            </c:ext>
          </c:extLst>
        </c:ser>
        <c:ser>
          <c:idx val="9"/>
          <c:order val="9"/>
          <c:tx>
            <c:strRef>
              <c:f>データシート!$A$36</c:f>
              <c:strCache>
                <c:ptCount val="1"/>
                <c:pt idx="0">
                  <c:v>公営競技事業会計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1.67</c:v>
                </c:pt>
                <c:pt idx="2">
                  <c:v>#N/A</c:v>
                </c:pt>
                <c:pt idx="3">
                  <c:v>3.16</c:v>
                </c:pt>
                <c:pt idx="4">
                  <c:v>#N/A</c:v>
                </c:pt>
                <c:pt idx="5">
                  <c:v>6.5</c:v>
                </c:pt>
                <c:pt idx="6">
                  <c:v>#N/A</c:v>
                </c:pt>
                <c:pt idx="7">
                  <c:v>10.25</c:v>
                </c:pt>
                <c:pt idx="8">
                  <c:v>#N/A</c:v>
                </c:pt>
                <c:pt idx="9">
                  <c:v>13.8</c:v>
                </c:pt>
              </c:numCache>
            </c:numRef>
          </c:val>
          <c:extLst>
            <c:ext xmlns:c16="http://schemas.microsoft.com/office/drawing/2014/chart" uri="{C3380CC4-5D6E-409C-BE32-E72D297353CC}">
              <c16:uniqueId val="{00000009-F973-4881-BC20-97E79B13E5F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56283</c:v>
                </c:pt>
                <c:pt idx="5">
                  <c:v>56787</c:v>
                </c:pt>
                <c:pt idx="8">
                  <c:v>54715</c:v>
                </c:pt>
                <c:pt idx="11">
                  <c:v>54420</c:v>
                </c:pt>
                <c:pt idx="14">
                  <c:v>51440</c:v>
                </c:pt>
              </c:numCache>
            </c:numRef>
          </c:val>
          <c:extLst>
            <c:ext xmlns:c16="http://schemas.microsoft.com/office/drawing/2014/chart" uri="{C3380CC4-5D6E-409C-BE32-E72D297353CC}">
              <c16:uniqueId val="{00000000-7428-4D90-B9AB-B4911CAD5F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428-4D90-B9AB-B4911CAD5F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211</c:v>
                </c:pt>
                <c:pt idx="3">
                  <c:v>211</c:v>
                </c:pt>
                <c:pt idx="6">
                  <c:v>211</c:v>
                </c:pt>
                <c:pt idx="9">
                  <c:v>473</c:v>
                </c:pt>
                <c:pt idx="12">
                  <c:v>188</c:v>
                </c:pt>
              </c:numCache>
            </c:numRef>
          </c:val>
          <c:extLst>
            <c:ext xmlns:c16="http://schemas.microsoft.com/office/drawing/2014/chart" uri="{C3380CC4-5D6E-409C-BE32-E72D297353CC}">
              <c16:uniqueId val="{00000002-7428-4D90-B9AB-B4911CAD5F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28-4D90-B9AB-B4911CAD5F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6761</c:v>
                </c:pt>
                <c:pt idx="3">
                  <c:v>5616</c:v>
                </c:pt>
                <c:pt idx="6">
                  <c:v>5570</c:v>
                </c:pt>
                <c:pt idx="9">
                  <c:v>5313</c:v>
                </c:pt>
                <c:pt idx="12">
                  <c:v>5071</c:v>
                </c:pt>
              </c:numCache>
            </c:numRef>
          </c:val>
          <c:extLst>
            <c:ext xmlns:c16="http://schemas.microsoft.com/office/drawing/2014/chart" uri="{C3380CC4-5D6E-409C-BE32-E72D297353CC}">
              <c16:uniqueId val="{00000004-7428-4D90-B9AB-B4911CAD5F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34859</c:v>
                </c:pt>
                <c:pt idx="3">
                  <c:v>34690</c:v>
                </c:pt>
                <c:pt idx="6">
                  <c:v>34444</c:v>
                </c:pt>
                <c:pt idx="9">
                  <c:v>35999</c:v>
                </c:pt>
                <c:pt idx="12">
                  <c:v>36712</c:v>
                </c:pt>
              </c:numCache>
            </c:numRef>
          </c:val>
          <c:extLst>
            <c:ext xmlns:c16="http://schemas.microsoft.com/office/drawing/2014/chart" uri="{C3380CC4-5D6E-409C-BE32-E72D297353CC}">
              <c16:uniqueId val="{00000005-7428-4D90-B9AB-B4911CAD5F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5841</c:v>
                </c:pt>
                <c:pt idx="3">
                  <c:v>5787</c:v>
                </c:pt>
                <c:pt idx="6">
                  <c:v>5608</c:v>
                </c:pt>
                <c:pt idx="9">
                  <c:v>2794</c:v>
                </c:pt>
                <c:pt idx="12">
                  <c:v>1792</c:v>
                </c:pt>
              </c:numCache>
            </c:numRef>
          </c:val>
          <c:extLst>
            <c:ext xmlns:c16="http://schemas.microsoft.com/office/drawing/2014/chart" uri="{C3380CC4-5D6E-409C-BE32-E72D297353CC}">
              <c16:uniqueId val="{00000006-7428-4D90-B9AB-B4911CAD5F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33682</c:v>
                </c:pt>
                <c:pt idx="3">
                  <c:v>35007</c:v>
                </c:pt>
                <c:pt idx="6">
                  <c:v>36590</c:v>
                </c:pt>
                <c:pt idx="9">
                  <c:v>34026</c:v>
                </c:pt>
                <c:pt idx="12">
                  <c:v>34086</c:v>
                </c:pt>
              </c:numCache>
            </c:numRef>
          </c:val>
          <c:extLst>
            <c:ext xmlns:c16="http://schemas.microsoft.com/office/drawing/2014/chart" uri="{C3380CC4-5D6E-409C-BE32-E72D297353CC}">
              <c16:uniqueId val="{00000007-7428-4D90-B9AB-B4911CAD5F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25071</c:v>
                </c:pt>
                <c:pt idx="2">
                  <c:v>#N/A</c:v>
                </c:pt>
                <c:pt idx="3">
                  <c:v>#N/A</c:v>
                </c:pt>
                <c:pt idx="4">
                  <c:v>24524</c:v>
                </c:pt>
                <c:pt idx="5">
                  <c:v>#N/A</c:v>
                </c:pt>
                <c:pt idx="6">
                  <c:v>#N/A</c:v>
                </c:pt>
                <c:pt idx="7">
                  <c:v>27708</c:v>
                </c:pt>
                <c:pt idx="8">
                  <c:v>#N/A</c:v>
                </c:pt>
                <c:pt idx="9">
                  <c:v>#N/A</c:v>
                </c:pt>
                <c:pt idx="10">
                  <c:v>24185</c:v>
                </c:pt>
                <c:pt idx="11">
                  <c:v>#N/A</c:v>
                </c:pt>
                <c:pt idx="12">
                  <c:v>#N/A</c:v>
                </c:pt>
                <c:pt idx="13">
                  <c:v>26409</c:v>
                </c:pt>
                <c:pt idx="14">
                  <c:v>#N/A</c:v>
                </c:pt>
              </c:numCache>
            </c:numRef>
          </c:val>
          <c:smooth val="0"/>
          <c:extLst>
            <c:ext xmlns:c16="http://schemas.microsoft.com/office/drawing/2014/chart" uri="{C3380CC4-5D6E-409C-BE32-E72D297353CC}">
              <c16:uniqueId val="{00000008-7428-4D90-B9AB-B4911CAD5F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534851</c:v>
                </c:pt>
                <c:pt idx="5">
                  <c:v>547605</c:v>
                </c:pt>
                <c:pt idx="8">
                  <c:v>553133</c:v>
                </c:pt>
                <c:pt idx="11">
                  <c:v>556892</c:v>
                </c:pt>
                <c:pt idx="14">
                  <c:v>550937</c:v>
                </c:pt>
              </c:numCache>
            </c:numRef>
          </c:val>
          <c:extLst>
            <c:ext xmlns:c16="http://schemas.microsoft.com/office/drawing/2014/chart" uri="{C3380CC4-5D6E-409C-BE32-E72D297353CC}">
              <c16:uniqueId val="{00000000-7572-4B83-848E-2D0601374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185575</c:v>
                </c:pt>
                <c:pt idx="5">
                  <c:v>189826</c:v>
                </c:pt>
                <c:pt idx="8">
                  <c:v>191652</c:v>
                </c:pt>
                <c:pt idx="11">
                  <c:v>188417</c:v>
                </c:pt>
                <c:pt idx="14">
                  <c:v>200899</c:v>
                </c:pt>
              </c:numCache>
            </c:numRef>
          </c:val>
          <c:extLst>
            <c:ext xmlns:c16="http://schemas.microsoft.com/office/drawing/2014/chart" uri="{C3380CC4-5D6E-409C-BE32-E72D297353CC}">
              <c16:uniqueId val="{00000001-7572-4B83-848E-2D0601374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172727</c:v>
                </c:pt>
                <c:pt idx="5">
                  <c:v>184818</c:v>
                </c:pt>
                <c:pt idx="8">
                  <c:v>196291</c:v>
                </c:pt>
                <c:pt idx="11">
                  <c:v>223706</c:v>
                </c:pt>
                <c:pt idx="14">
                  <c:v>237701</c:v>
                </c:pt>
              </c:numCache>
            </c:numRef>
          </c:val>
          <c:extLst>
            <c:ext xmlns:c16="http://schemas.microsoft.com/office/drawing/2014/chart" uri="{C3380CC4-5D6E-409C-BE32-E72D297353CC}">
              <c16:uniqueId val="{00000002-7572-4B83-848E-2D0601374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72-4B83-848E-2D0601374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72-4B83-848E-2D0601374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853</c:v>
                </c:pt>
                <c:pt idx="3">
                  <c:v>2891</c:v>
                </c:pt>
                <c:pt idx="6">
                  <c:v>1867</c:v>
                </c:pt>
                <c:pt idx="9">
                  <c:v>885</c:v>
                </c:pt>
                <c:pt idx="12">
                  <c:v>699</c:v>
                </c:pt>
              </c:numCache>
            </c:numRef>
          </c:val>
          <c:extLst>
            <c:ext xmlns:c16="http://schemas.microsoft.com/office/drawing/2014/chart" uri="{C3380CC4-5D6E-409C-BE32-E72D297353CC}">
              <c16:uniqueId val="{00000005-7572-4B83-848E-2D0601374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80023</c:v>
                </c:pt>
                <c:pt idx="3">
                  <c:v>76790</c:v>
                </c:pt>
                <c:pt idx="6">
                  <c:v>74163</c:v>
                </c:pt>
                <c:pt idx="9">
                  <c:v>73880</c:v>
                </c:pt>
                <c:pt idx="12">
                  <c:v>68825</c:v>
                </c:pt>
              </c:numCache>
            </c:numRef>
          </c:val>
          <c:extLst>
            <c:ext xmlns:c16="http://schemas.microsoft.com/office/drawing/2014/chart" uri="{C3380CC4-5D6E-409C-BE32-E72D297353CC}">
              <c16:uniqueId val="{00000006-7572-4B83-848E-2D0601374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572-4B83-848E-2D0601374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81223</c:v>
                </c:pt>
                <c:pt idx="3">
                  <c:v>69970</c:v>
                </c:pt>
                <c:pt idx="6">
                  <c:v>61841</c:v>
                </c:pt>
                <c:pt idx="9">
                  <c:v>60034</c:v>
                </c:pt>
                <c:pt idx="12">
                  <c:v>64149</c:v>
                </c:pt>
              </c:numCache>
            </c:numRef>
          </c:val>
          <c:extLst>
            <c:ext xmlns:c16="http://schemas.microsoft.com/office/drawing/2014/chart" uri="{C3380CC4-5D6E-409C-BE32-E72D297353CC}">
              <c16:uniqueId val="{00000008-7572-4B83-848E-2D0601374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1574</c:v>
                </c:pt>
                <c:pt idx="3">
                  <c:v>1363</c:v>
                </c:pt>
                <c:pt idx="6">
                  <c:v>1152</c:v>
                </c:pt>
                <c:pt idx="9">
                  <c:v>898</c:v>
                </c:pt>
                <c:pt idx="12">
                  <c:v>711</c:v>
                </c:pt>
              </c:numCache>
            </c:numRef>
          </c:val>
          <c:extLst>
            <c:ext xmlns:c16="http://schemas.microsoft.com/office/drawing/2014/chart" uri="{C3380CC4-5D6E-409C-BE32-E72D297353CC}">
              <c16:uniqueId val="{00000009-7572-4B83-848E-2D0601374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1142443</c:v>
                </c:pt>
                <c:pt idx="3">
                  <c:v>1182941</c:v>
                </c:pt>
                <c:pt idx="6">
                  <c:v>1199143</c:v>
                </c:pt>
                <c:pt idx="9">
                  <c:v>1217167</c:v>
                </c:pt>
                <c:pt idx="12">
                  <c:v>1219024</c:v>
                </c:pt>
              </c:numCache>
            </c:numRef>
          </c:val>
          <c:extLst>
            <c:ext xmlns:c16="http://schemas.microsoft.com/office/drawing/2014/chart" uri="{C3380CC4-5D6E-409C-BE32-E72D297353CC}">
              <c16:uniqueId val="{0000000A-7572-4B83-848E-2D0601374DF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412963</c:v>
                </c:pt>
                <c:pt idx="2">
                  <c:v>#N/A</c:v>
                </c:pt>
                <c:pt idx="3">
                  <c:v>#N/A</c:v>
                </c:pt>
                <c:pt idx="4">
                  <c:v>411707</c:v>
                </c:pt>
                <c:pt idx="5">
                  <c:v>#N/A</c:v>
                </c:pt>
                <c:pt idx="6">
                  <c:v>#N/A</c:v>
                </c:pt>
                <c:pt idx="7">
                  <c:v>397089</c:v>
                </c:pt>
                <c:pt idx="8">
                  <c:v>#N/A</c:v>
                </c:pt>
                <c:pt idx="9">
                  <c:v>#N/A</c:v>
                </c:pt>
                <c:pt idx="10">
                  <c:v>383850</c:v>
                </c:pt>
                <c:pt idx="11">
                  <c:v>#N/A</c:v>
                </c:pt>
                <c:pt idx="12">
                  <c:v>#N/A</c:v>
                </c:pt>
                <c:pt idx="13">
                  <c:v>363871</c:v>
                </c:pt>
                <c:pt idx="14">
                  <c:v>#N/A</c:v>
                </c:pt>
              </c:numCache>
            </c:numRef>
          </c:val>
          <c:smooth val="0"/>
          <c:extLst>
            <c:ext xmlns:c16="http://schemas.microsoft.com/office/drawing/2014/chart" uri="{C3380CC4-5D6E-409C-BE32-E72D297353CC}">
              <c16:uniqueId val="{0000000B-7572-4B83-848E-2D0601374DF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8025</c:v>
                </c:pt>
                <c:pt idx="1">
                  <c:v>14617</c:v>
                </c:pt>
                <c:pt idx="2">
                  <c:v>15576</c:v>
                </c:pt>
              </c:numCache>
            </c:numRef>
          </c:val>
          <c:extLst>
            <c:ext xmlns:c16="http://schemas.microsoft.com/office/drawing/2014/chart" uri="{C3380CC4-5D6E-409C-BE32-E72D297353CC}">
              <c16:uniqueId val="{00000000-6818-4A43-8FE4-C6BCBFDB76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10874</c:v>
                </c:pt>
                <c:pt idx="1">
                  <c:v>10833</c:v>
                </c:pt>
                <c:pt idx="2">
                  <c:v>10139</c:v>
                </c:pt>
              </c:numCache>
            </c:numRef>
          </c:val>
          <c:extLst>
            <c:ext xmlns:c16="http://schemas.microsoft.com/office/drawing/2014/chart" uri="{C3380CC4-5D6E-409C-BE32-E72D297353CC}">
              <c16:uniqueId val="{00000001-6818-4A43-8FE4-C6BCBFDB76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16889</c:v>
                </c:pt>
                <c:pt idx="1">
                  <c:v>17634</c:v>
                </c:pt>
                <c:pt idx="2">
                  <c:v>19792</c:v>
                </c:pt>
              </c:numCache>
            </c:numRef>
          </c:val>
          <c:extLst>
            <c:ext xmlns:c16="http://schemas.microsoft.com/office/drawing/2014/chart" uri="{C3380CC4-5D6E-409C-BE32-E72D297353CC}">
              <c16:uniqueId val="{00000002-6818-4A43-8FE4-C6BCBFDB76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令和４年度の実質公債費比率の分子は、公債費の償還の財源に充てることができる土地売払収入が減少したことなどにより、前年度を上回る水準となりました。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今後も適切な市債管理を行い、健全な財政運営に努めます。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減債基金の積立ルールが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としているのに対して、本市においては</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年据置）で毎年度の発行額の積立額を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として設定しているため（平成</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年度以前は、最初の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年据置）、次の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年間は、発行額の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3.48</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年据置）、最後の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年間は残額の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年間積立）、減債基金残高と減債基金積立相当額に乖離が生じています。</a:t>
          </a:r>
          <a:endParaRPr lang="ja-JP" altLang="ja-JP" sz="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将来負担額（Ａ）は、平成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3,534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将来負担額の大部分を占める「一般会計等に係る地方債の現在高」が、地方交付税の振替である臨時財政対策債の発行額の増に伴い、増加していることなどによるものです。（なお、臨時財政対策債の償還については、後年度、その全額が地方交付税で措置されるため、実質的に将来負担額としてはカウントされていません）。</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一方、充当可能財源等（Ｂ）は、平成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億円でしたが、臨時財政対策債発行額の増による基準財政需要額算入見込額が増加していることや充当可能基金が増加していることなどにより、令和４年度には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億円増加しています。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結果として、将来負担比率の分子である（Ａ）－（Ｂ）は、平成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億円でしたが、令和４年度には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億円減少しており、将来負担比率も平成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ポイント減少し、令和４年度は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147.2%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となっています。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今後については、将来負担額の大部分を地方債の残高が占めることから、投資的経費の選択と集中により事業量を縮減し、地方債残高の抑制を図ることで、さらなる比率の改善に努めます。</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１０億円の増、減債基金は６．９憶円の減となりました。また、特定目的基金は都市高速鉄道等整備基金の増などにより２１．６億円の増となりました。基金全体としては、２４億円の増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公共施設の老朽化に伴う維持補修費の増加や高齢化に伴う福祉・医療関係経費の増加等により、一定の基金取り崩しが想定されます。今後も、歳入、歳出の状況をみて取り崩しを検討することとなりますが、それぞれの基金の設置の趣旨に即して、適正な管理・運営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・都市高速鉄道等整備基金：都市高速鉄道及び総合展示場の建設並びに市長が特に必要と定める都市改造事業その他都市機能の整備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・ＳＤＧｓ未来基金：ＳＤＧｓ未来都市計画に掲げたビジョンの推進に資する事業、又は、市民や企業のＳＤＧｓ達成を支援する事業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・都市高速鉄道等整備基金：条例に基づき、法人市民税の超過課税相当額分を積み立ている基金で、法人市民税の増収により、Ｒ４は２５．６憶円積み立てました（Ｒ３積立額：１０．６憶円）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その結果、特定目的基金では、２１．６憶円の増となっています。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・都市高速鉄道等整備基金：毎年度の法人市民税の税収及び収支の状況を踏まえて、積立・取崩を行います。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４年度は、新型コロナウイルス感染症の影響からの回復等により市税収入が増となったものの、義務的経費の高止まり等により、１５億円の基金取り崩しを行いましたが、令和２年度に比べて大幅に増加していた令和３年度の決算剰余金の影響により、２５億円（前年度実質収支２分の１）の積み立てを行ったため、基金残高は１０億円増加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毎年度の予算編成において、財源不足を基金の取り崩しで補う状況が続いており、令和５年度当初編成では５０億円の取り崩しを行いました。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物価高騰や国際情勢悪化などによる歳入への影響や、新たな財政需要などを考慮するとともに、安定的な財政運営を行っていくため、今後も基金残高の確保に努めていきます。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令和４年度は、低金利環境下であった事から基金運用収入が減少し積立額が減少したこと等により、基金残高は減少しました。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毎年度の収支の状況などを踏まえて取崩を行います。</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19050</xdr:colOff>
      <xdr:row>35</xdr:row>
      <xdr:rowOff>95250</xdr:rowOff>
    </xdr:from>
    <xdr:to>
      <xdr:col>57</xdr:col>
      <xdr:colOff>120650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43550" y="5873750"/>
          <a:ext cx="5435600" cy="1955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令和４年度は、基準財政需要額が増加したものの、市町村民税や固定資産税の増により、基準財政収入額が増加したため、財政力指数は、前年度と同じ</a:t>
          </a:r>
          <a:r>
            <a:rPr kumimoji="1" lang="en-US" altLang="ja-JP" sz="1100" baseline="0">
              <a:solidFill>
                <a:schemeClr val="dk1"/>
              </a:solidFill>
              <a:effectLst/>
              <a:latin typeface="+mn-lt"/>
              <a:ea typeface="+mn-ea"/>
              <a:cs typeface="+mn-cs"/>
            </a:rPr>
            <a:t>0.70</a:t>
          </a:r>
          <a:r>
            <a:rPr kumimoji="1" lang="ja-JP" altLang="ja-JP" sz="1100" baseline="0">
              <a:solidFill>
                <a:schemeClr val="dk1"/>
              </a:solidFill>
              <a:effectLst/>
              <a:latin typeface="+mn-lt"/>
              <a:ea typeface="+mn-ea"/>
              <a:cs typeface="+mn-cs"/>
            </a:rPr>
            <a:t>となっています。</a:t>
          </a:r>
          <a:endParaRPr lang="ja-JP" altLang="ja-JP" sz="1400">
            <a:effectLst/>
          </a:endParaRPr>
        </a:p>
        <a:p>
          <a:r>
            <a:rPr kumimoji="1" lang="ja-JP" altLang="ja-JP" sz="1100" baseline="0">
              <a:solidFill>
                <a:schemeClr val="dk1"/>
              </a:solidFill>
              <a:effectLst/>
              <a:latin typeface="+mn-lt"/>
              <a:ea typeface="+mn-ea"/>
              <a:cs typeface="+mn-cs"/>
            </a:rPr>
            <a:t>　類似団体との比較では、人口の減少や高い高齢化率などの影響により、市民一人当たりの市税収入が類似団体の平均を下回っていることから、依然として低い水準となっています。</a:t>
          </a:r>
          <a:endParaRPr lang="ja-JP" altLang="ja-JP" sz="1400">
            <a:effectLst/>
          </a:endParaRPr>
        </a:p>
        <a:p>
          <a:r>
            <a:rPr kumimoji="1" lang="ja-JP" altLang="ja-JP" sz="1100" baseline="0">
              <a:solidFill>
                <a:schemeClr val="dk1"/>
              </a:solidFill>
              <a:effectLst/>
              <a:latin typeface="+mn-lt"/>
              <a:ea typeface="+mn-ea"/>
              <a:cs typeface="+mn-cs"/>
            </a:rPr>
            <a:t>　企業誘致など、税源の涵養に繋がる取組みを強化し、歳入の確保に努めます。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4233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103310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86783</xdr:rowOff>
    </xdr:from>
    <xdr:to>
      <xdr:col>19</xdr:col>
      <xdr:colOff>184150</xdr:colOff>
      <xdr:row>40</xdr:row>
      <xdr:rowOff>16933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146050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28</xdr:col>
      <xdr:colOff>184150</xdr:colOff>
      <xdr:row>56</xdr:row>
      <xdr:rowOff>139700</xdr:rowOff>
    </xdr:from>
    <xdr:to>
      <xdr:col>57</xdr:col>
      <xdr:colOff>120650</xdr:colOff>
      <xdr:row>70</xdr:row>
      <xdr:rowOff>95250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18150" y="9385300"/>
          <a:ext cx="5461000" cy="22669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経常収支比率は、平成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年度は公債費の増加等により</a:t>
          </a:r>
          <a:r>
            <a:rPr kumimoji="1" lang="en-US" altLang="ja-JP" sz="1000">
              <a:solidFill>
                <a:schemeClr val="dk1"/>
              </a:solidFill>
              <a:effectLst/>
              <a:latin typeface="+mn-lt"/>
              <a:ea typeface="+mn-ea"/>
              <a:cs typeface="+mn-cs"/>
            </a:rPr>
            <a:t>99.8</a:t>
          </a:r>
          <a:r>
            <a:rPr kumimoji="1" lang="ja-JP" altLang="ja-JP" sz="1000">
              <a:solidFill>
                <a:schemeClr val="dk1"/>
              </a:solidFill>
              <a:effectLst/>
              <a:latin typeface="+mn-lt"/>
              <a:ea typeface="+mn-ea"/>
              <a:cs typeface="+mn-cs"/>
            </a:rPr>
            <a:t>％となりましたが、物件費の減少や地方消費税交付金等の増加により、令和元年度は</a:t>
          </a:r>
          <a:r>
            <a:rPr kumimoji="1" lang="en-US" altLang="ja-JP" sz="1000">
              <a:solidFill>
                <a:schemeClr val="dk1"/>
              </a:solidFill>
              <a:effectLst/>
              <a:latin typeface="+mn-lt"/>
              <a:ea typeface="+mn-ea"/>
              <a:cs typeface="+mn-cs"/>
            </a:rPr>
            <a:t>99.6</a:t>
          </a:r>
          <a:r>
            <a:rPr kumimoji="1" lang="ja-JP" altLang="ja-JP" sz="1000">
              <a:solidFill>
                <a:schemeClr val="dk1"/>
              </a:solidFill>
              <a:effectLst/>
              <a:latin typeface="+mn-lt"/>
              <a:ea typeface="+mn-ea"/>
              <a:cs typeface="+mn-cs"/>
            </a:rPr>
            <a:t>％、令和２年度は</a:t>
          </a:r>
          <a:r>
            <a:rPr kumimoji="1" lang="en-US" altLang="ja-JP" sz="1000">
              <a:solidFill>
                <a:schemeClr val="dk1"/>
              </a:solidFill>
              <a:effectLst/>
              <a:latin typeface="+mn-lt"/>
              <a:ea typeface="+mn-ea"/>
              <a:cs typeface="+mn-cs"/>
            </a:rPr>
            <a:t>99.4</a:t>
          </a:r>
          <a:r>
            <a:rPr kumimoji="1" lang="ja-JP" altLang="ja-JP" sz="1000">
              <a:solidFill>
                <a:schemeClr val="dk1"/>
              </a:solidFill>
              <a:effectLst/>
              <a:latin typeface="+mn-lt"/>
              <a:ea typeface="+mn-ea"/>
              <a:cs typeface="+mn-cs"/>
            </a:rPr>
            <a:t>％まで改善し、令和３年度には地方交付税等の経常一般財源が大きく増加したことにより、</a:t>
          </a:r>
          <a:r>
            <a:rPr kumimoji="1" lang="en-US" altLang="ja-JP" sz="1000">
              <a:solidFill>
                <a:schemeClr val="dk1"/>
              </a:solidFill>
              <a:effectLst/>
              <a:latin typeface="+mn-lt"/>
              <a:ea typeface="+mn-ea"/>
              <a:cs typeface="+mn-cs"/>
            </a:rPr>
            <a:t>96.3</a:t>
          </a:r>
          <a:r>
            <a:rPr kumimoji="1" lang="ja-JP" altLang="ja-JP" sz="1000">
              <a:solidFill>
                <a:schemeClr val="dk1"/>
              </a:solidFill>
              <a:effectLst/>
              <a:latin typeface="+mn-lt"/>
              <a:ea typeface="+mn-ea"/>
              <a:cs typeface="+mn-cs"/>
            </a:rPr>
            <a:t>％まで改善しているものの、令和４年度については、地方交付税や臨時財政対策債が大きく減少したことや、退職手当に係る人件費や障害福祉サービスに係る扶助費の増加により</a:t>
          </a:r>
          <a:r>
            <a:rPr kumimoji="1" lang="en-US" altLang="ja-JP" sz="1000">
              <a:solidFill>
                <a:schemeClr val="dk1"/>
              </a:solidFill>
              <a:effectLst/>
              <a:latin typeface="+mn-lt"/>
              <a:ea typeface="+mn-ea"/>
              <a:cs typeface="+mn-cs"/>
            </a:rPr>
            <a:t>99.3</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市税や地方交付税等の主要な</a:t>
          </a:r>
          <a:r>
            <a:rPr kumimoji="1" lang="ja-JP" altLang="ja-JP" sz="1100">
              <a:solidFill>
                <a:schemeClr val="dk1"/>
              </a:solidFill>
              <a:effectLst/>
              <a:latin typeface="+mn-lt"/>
              <a:ea typeface="+mn-ea"/>
              <a:cs typeface="+mn-cs"/>
            </a:rPr>
            <a:t>一般</a:t>
          </a:r>
          <a:r>
            <a:rPr kumimoji="1" lang="ja-JP" altLang="ja-JP" sz="1000">
              <a:solidFill>
                <a:schemeClr val="dk1"/>
              </a:solidFill>
              <a:effectLst/>
              <a:latin typeface="+mn-lt"/>
              <a:ea typeface="+mn-ea"/>
              <a:cs typeface="+mn-cs"/>
            </a:rPr>
            <a:t>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67</xdr:row>
      <xdr:rowOff>165805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896828"/>
          <a:ext cx="0" cy="1756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137882</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6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165805</xdr:rowOff>
    </xdr:from>
    <xdr:to>
      <xdr:col>24</xdr:col>
      <xdr:colOff>12700</xdr:colOff>
      <xdr:row>67</xdr:row>
      <xdr:rowOff>165805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65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33867</xdr:rowOff>
    </xdr:from>
    <xdr:to>
      <xdr:col>23</xdr:col>
      <xdr:colOff>133350</xdr:colOff>
      <xdr:row>65</xdr:row>
      <xdr:rowOff>93133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35217"/>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144232</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0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65</xdr:row>
      <xdr:rowOff>106539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35217"/>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14817</xdr:rowOff>
    </xdr:from>
    <xdr:to>
      <xdr:col>19</xdr:col>
      <xdr:colOff>184150</xdr:colOff>
      <xdr:row>60</xdr:row>
      <xdr:rowOff>116417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126594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07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106539</xdr:rowOff>
    </xdr:from>
    <xdr:to>
      <xdr:col>15</xdr:col>
      <xdr:colOff>82550</xdr:colOff>
      <xdr:row>65</xdr:row>
      <xdr:rowOff>133350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507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117122</xdr:rowOff>
    </xdr:from>
    <xdr:to>
      <xdr:col>15</xdr:col>
      <xdr:colOff>133350</xdr:colOff>
      <xdr:row>64</xdr:row>
      <xdr:rowOff>47272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57449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65</xdr:row>
      <xdr:rowOff>160161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27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57449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8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36689</xdr:rowOff>
    </xdr:from>
    <xdr:to>
      <xdr:col>7</xdr:col>
      <xdr:colOff>31750</xdr:colOff>
      <xdr:row>63</xdr:row>
      <xdr:rowOff>138289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148466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42333</xdr:rowOff>
    </xdr:from>
    <xdr:to>
      <xdr:col>23</xdr:col>
      <xdr:colOff>184150</xdr:colOff>
      <xdr:row>65</xdr:row>
      <xdr:rowOff>143933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14410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55739</xdr:rowOff>
    </xdr:from>
    <xdr:to>
      <xdr:col>15</xdr:col>
      <xdr:colOff>133350</xdr:colOff>
      <xdr:row>65</xdr:row>
      <xdr:rowOff>157339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142116</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8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82550</xdr:rowOff>
    </xdr:from>
    <xdr:to>
      <xdr:col>11</xdr:col>
      <xdr:colOff>82550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168927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109361</xdr:rowOff>
    </xdr:from>
    <xdr:to>
      <xdr:col>7</xdr:col>
      <xdr:colOff>31750</xdr:colOff>
      <xdr:row>66</xdr:row>
      <xdr:rowOff>39511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24288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33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28</xdr:col>
      <xdr:colOff>120650</xdr:colOff>
      <xdr:row>79</xdr:row>
      <xdr:rowOff>19050</xdr:rowOff>
    </xdr:from>
    <xdr:to>
      <xdr:col>57</xdr:col>
      <xdr:colOff>171450</xdr:colOff>
      <xdr:row>94</xdr:row>
      <xdr:rowOff>57150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454650" y="13061950"/>
          <a:ext cx="5575300" cy="25146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人件費、物件費及び維持補修費の合計額の人口一人当たりの金額が、例年、類似団体平均を大きく上回っている要因としては、本市が他の類似団体に比べ、人口一人当たりの公共施設の保有量が多いこと等が挙げられます。</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令和３年度までの主な増加要因は物件費によるもので、令和２年度は、特別定額給付金事業により物件費が増加、令和３年度は、新型コロナウイルスワクチン接種体制確保事業により物件費が増加しました。</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令和４年度の主な増加要因については、退職者数が多かったことによる退職手当に係る人件費の増加によるものです。</a:t>
          </a:r>
          <a:endParaRPr lang="ja-JP" altLang="ja-JP" sz="900">
            <a:effectLst/>
            <a:latin typeface="游ゴシック" panose="020B0400000000000000" pitchFamily="50" charset="-128"/>
            <a:ea typeface="游ゴシック" panose="020B0400000000000000" pitchFamily="50" charset="-128"/>
          </a:endParaRPr>
        </a:p>
        <a:p>
          <a:r>
            <a:rPr kumimoji="1" lang="ja-JP" altLang="ja-JP" sz="900">
              <a:solidFill>
                <a:schemeClr val="dk1"/>
              </a:solidFill>
              <a:effectLst/>
              <a:latin typeface="游ゴシック" panose="020B0400000000000000" pitchFamily="50" charset="-128"/>
              <a:ea typeface="游ゴシック" panose="020B0400000000000000" pitchFamily="50" charset="-128"/>
              <a:cs typeface="+mn-cs"/>
            </a:rPr>
            <a:t>　物件費については、真に必要な施設を安全に保有し続ける運営体制を確立し、施設に関する将来的な財政負担を軽減するため、選択と集中による公共施設マネジメントに取り組み、施設の複合化等を含めた総量抑制、民間活力の導入等による維持管理コストの縮減、施設の長寿命化による資産の有効活用等に努めます。</a:t>
          </a:r>
          <a:endParaRPr lang="ja-JP" altLang="ja-JP" sz="900">
            <a:effectLst/>
            <a:latin typeface="游ゴシック" panose="020B0400000000000000" pitchFamily="50" charset="-128"/>
            <a:ea typeface="游ゴシック" panose="020B0400000000000000"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142182</xdr:rowOff>
    </xdr:from>
    <xdr:to>
      <xdr:col>23</xdr:col>
      <xdr:colOff>133350</xdr:colOff>
      <xdr:row>89</xdr:row>
      <xdr:rowOff>131671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372532"/>
          <a:ext cx="0" cy="1018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103748</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131671</xdr:rowOff>
    </xdr:from>
    <xdr:to>
      <xdr:col>24</xdr:col>
      <xdr:colOff>12700</xdr:colOff>
      <xdr:row>89</xdr:row>
      <xdr:rowOff>131671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57109</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11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142182</xdr:rowOff>
    </xdr:from>
    <xdr:to>
      <xdr:col>24</xdr:col>
      <xdr:colOff>12700</xdr:colOff>
      <xdr:row>83</xdr:row>
      <xdr:rowOff>142182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3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106366</xdr:rowOff>
    </xdr:from>
    <xdr:to>
      <xdr:col>23</xdr:col>
      <xdr:colOff>133350</xdr:colOff>
      <xdr:row>89</xdr:row>
      <xdr:rowOff>52862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193966"/>
          <a:ext cx="838200" cy="1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15882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891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170805</xdr:rowOff>
    </xdr:from>
    <xdr:to>
      <xdr:col>23</xdr:col>
      <xdr:colOff>184150</xdr:colOff>
      <xdr:row>86</xdr:row>
      <xdr:rowOff>100955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74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85770</xdr:rowOff>
    </xdr:from>
    <xdr:to>
      <xdr:col>19</xdr:col>
      <xdr:colOff>133350</xdr:colOff>
      <xdr:row>88</xdr:row>
      <xdr:rowOff>106366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830470"/>
          <a:ext cx="889000" cy="3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57105</xdr:rowOff>
    </xdr:from>
    <xdr:to>
      <xdr:col>19</xdr:col>
      <xdr:colOff>184150</xdr:colOff>
      <xdr:row>85</xdr:row>
      <xdr:rowOff>158705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63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168882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399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79504</xdr:rowOff>
    </xdr:from>
    <xdr:to>
      <xdr:col>15</xdr:col>
      <xdr:colOff>82550</xdr:colOff>
      <xdr:row>86</xdr:row>
      <xdr:rowOff>85770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52754"/>
          <a:ext cx="889000" cy="17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90343</xdr:rowOff>
    </xdr:from>
    <xdr:to>
      <xdr:col>15</xdr:col>
      <xdr:colOff>133350</xdr:colOff>
      <xdr:row>84</xdr:row>
      <xdr:rowOff>20493</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30670</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24729</xdr:rowOff>
    </xdr:from>
    <xdr:to>
      <xdr:col>11</xdr:col>
      <xdr:colOff>31750</xdr:colOff>
      <xdr:row>85</xdr:row>
      <xdr:rowOff>79504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7979"/>
          <a:ext cx="889000" cy="5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84534</xdr:rowOff>
    </xdr:from>
    <xdr:to>
      <xdr:col>11</xdr:col>
      <xdr:colOff>82550</xdr:colOff>
      <xdr:row>83</xdr:row>
      <xdr:rowOff>14684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4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24861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1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29663</xdr:rowOff>
    </xdr:from>
    <xdr:to>
      <xdr:col>7</xdr:col>
      <xdr:colOff>31750</xdr:colOff>
      <xdr:row>82</xdr:row>
      <xdr:rowOff>131263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141440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2062</xdr:rowOff>
    </xdr:from>
    <xdr:to>
      <xdr:col>23</xdr:col>
      <xdr:colOff>184150</xdr:colOff>
      <xdr:row>89</xdr:row>
      <xdr:rowOff>103662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2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69389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1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55566</xdr:rowOff>
    </xdr:from>
    <xdr:to>
      <xdr:col>19</xdr:col>
      <xdr:colOff>184150</xdr:colOff>
      <xdr:row>88</xdr:row>
      <xdr:rowOff>157166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1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141943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229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34970</xdr:rowOff>
    </xdr:from>
    <xdr:to>
      <xdr:col>15</xdr:col>
      <xdr:colOff>133350</xdr:colOff>
      <xdr:row>86</xdr:row>
      <xdr:rowOff>136570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77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121347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86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28704</xdr:rowOff>
    </xdr:from>
    <xdr:to>
      <xdr:col>11</xdr:col>
      <xdr:colOff>82550</xdr:colOff>
      <xdr:row>85</xdr:row>
      <xdr:rowOff>130304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115081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8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145379</xdr:rowOff>
    </xdr:from>
    <xdr:to>
      <xdr:col>7</xdr:col>
      <xdr:colOff>31750</xdr:colOff>
      <xdr:row>85</xdr:row>
      <xdr:rowOff>75529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60306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游ゴシック" panose="020B0400000000000000" pitchFamily="50" charset="-128"/>
              <a:ea typeface="游ゴシック" panose="020B0400000000000000" pitchFamily="50" charset="-128"/>
              <a:cs typeface="+mn-cs"/>
            </a:rPr>
            <a:t>　本市の令和４年のラスパイレス指数については、令和３年度において国・本市ともに俸給表や給料表の改定は行っていないことから、変動はありません。</a:t>
          </a:r>
          <a:endParaRPr lang="ja-JP" altLang="ja-JP" sz="1400">
            <a:effectLst/>
            <a:latin typeface="游ゴシック" panose="020B0400000000000000" pitchFamily="50" charset="-128"/>
            <a:ea typeface="游ゴシック" panose="020B0400000000000000" pitchFamily="50" charset="-128"/>
          </a:endParaRPr>
        </a:p>
        <a:p>
          <a:r>
            <a:rPr lang="ja-JP" altLang="ja-JP" sz="1100">
              <a:solidFill>
                <a:schemeClr val="dk1"/>
              </a:solidFill>
              <a:effectLst/>
              <a:latin typeface="游ゴシック" panose="020B0400000000000000" pitchFamily="50" charset="-128"/>
              <a:ea typeface="游ゴシック" panose="020B0400000000000000" pitchFamily="50" charset="-128"/>
              <a:cs typeface="+mn-cs"/>
            </a:rPr>
            <a:t>　本市職員の給与水準は、毎年、人事委員会勧告に基づき、市内民間企業の給与水準との均衡を図っています。今後も人事委員会勧告を尊重することを基本とし、引き続き給与水準の適正化に努めます。</a:t>
          </a:r>
          <a:endParaRPr lang="ja-JP" altLang="ja-JP" sz="1400">
            <a:effectLst/>
            <a:latin typeface="游ゴシック" panose="020B0400000000000000" pitchFamily="50" charset="-128"/>
            <a:ea typeface="游ゴシック" panose="020B0400000000000000"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134409</xdr:rowOff>
    </xdr:from>
    <xdr:to>
      <xdr:col>81</xdr:col>
      <xdr:colOff>44450</xdr:colOff>
      <xdr:row>88</xdr:row>
      <xdr:rowOff>60325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1859"/>
          <a:ext cx="0" cy="1126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49336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6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134409</xdr:rowOff>
    </xdr:from>
    <xdr:to>
      <xdr:col>81</xdr:col>
      <xdr:colOff>133350</xdr:colOff>
      <xdr:row>81</xdr:row>
      <xdr:rowOff>134409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1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87</xdr:row>
      <xdr:rowOff>50800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468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88</xdr:row>
      <xdr:rowOff>60325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468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153052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本市の職員数は、児童相談所や新型コロナウイルス感染症関連業務、市役所のＤ</a:t>
          </a:r>
          <a:r>
            <a:rPr kumimoji="1" lang="en-US" altLang="ja-JP" sz="1100" baseline="0">
              <a:solidFill>
                <a:schemeClr val="dk1"/>
              </a:solidFill>
              <a:effectLst/>
              <a:latin typeface="+mn-lt"/>
              <a:ea typeface="+mn-ea"/>
              <a:cs typeface="+mn-cs"/>
            </a:rPr>
            <a:t>Ⅹ</a:t>
          </a:r>
          <a:r>
            <a:rPr kumimoji="1" lang="ja-JP" altLang="ja-JP" sz="1100" baseline="0">
              <a:solidFill>
                <a:schemeClr val="dk1"/>
              </a:solidFill>
              <a:effectLst/>
              <a:latin typeface="+mn-lt"/>
              <a:ea typeface="+mn-ea"/>
              <a:cs typeface="+mn-cs"/>
            </a:rPr>
            <a:t>推進に係る体制強化等により、普通会計ベースでは令和４年４月１日現在で</a:t>
          </a:r>
          <a:r>
            <a:rPr kumimoji="1" lang="en-US" altLang="ja-JP" sz="1100" baseline="0">
              <a:solidFill>
                <a:schemeClr val="dk1"/>
              </a:solidFill>
              <a:effectLst/>
              <a:latin typeface="+mn-lt"/>
              <a:ea typeface="+mn-ea"/>
              <a:cs typeface="+mn-cs"/>
            </a:rPr>
            <a:t>11,564</a:t>
          </a:r>
          <a:r>
            <a:rPr kumimoji="1" lang="ja-JP" altLang="ja-JP" sz="1100" baseline="0">
              <a:solidFill>
                <a:schemeClr val="dk1"/>
              </a:solidFill>
              <a:effectLst/>
              <a:latin typeface="+mn-lt"/>
              <a:ea typeface="+mn-ea"/>
              <a:cs typeface="+mn-cs"/>
            </a:rPr>
            <a:t>人となり、人口</a:t>
          </a:r>
          <a:r>
            <a:rPr kumimoji="1" lang="en-US" altLang="ja-JP" sz="1100" baseline="0">
              <a:solidFill>
                <a:schemeClr val="dk1"/>
              </a:solidFill>
              <a:effectLst/>
              <a:latin typeface="+mn-lt"/>
              <a:ea typeface="+mn-ea"/>
              <a:cs typeface="+mn-cs"/>
            </a:rPr>
            <a:t>1,000</a:t>
          </a:r>
          <a:r>
            <a:rPr kumimoji="1" lang="ja-JP" altLang="ja-JP" sz="1100" baseline="0">
              <a:solidFill>
                <a:schemeClr val="dk1"/>
              </a:solidFill>
              <a:effectLst/>
              <a:latin typeface="+mn-lt"/>
              <a:ea typeface="+mn-ea"/>
              <a:cs typeface="+mn-cs"/>
            </a:rPr>
            <a:t>人当たり職員数は類似団体の平均を上回りました。</a:t>
          </a:r>
          <a:endParaRPr lang="ja-JP" altLang="ja-JP" sz="1400">
            <a:effectLst/>
          </a:endParaRPr>
        </a:p>
        <a:p>
          <a:r>
            <a:rPr kumimoji="1" lang="ja-JP" altLang="ja-JP" sz="1100" baseline="0">
              <a:solidFill>
                <a:schemeClr val="dk1"/>
              </a:solidFill>
              <a:effectLst/>
              <a:latin typeface="+mn-lt"/>
              <a:ea typeface="+mn-ea"/>
              <a:cs typeface="+mn-cs"/>
            </a:rPr>
            <a:t>　今後も引き続き、北九州市行財政改革大綱に基づき、民営化や民間委託化、事務事業の見直し等に取り組み、簡素で効率的な組織体制を構築するとともに、職員の適正配置にも務めます。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88392</xdr:rowOff>
    </xdr:from>
    <xdr:to>
      <xdr:col>81</xdr:col>
      <xdr:colOff>44450</xdr:colOff>
      <xdr:row>65</xdr:row>
      <xdr:rowOff>143002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32492"/>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115079</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143002</xdr:rowOff>
    </xdr:from>
    <xdr:to>
      <xdr:col>81</xdr:col>
      <xdr:colOff>133350</xdr:colOff>
      <xdr:row>65</xdr:row>
      <xdr:rowOff>143002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3319</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88392</xdr:rowOff>
    </xdr:from>
    <xdr:to>
      <xdr:col>81</xdr:col>
      <xdr:colOff>133350</xdr:colOff>
      <xdr:row>58</xdr:row>
      <xdr:rowOff>88392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85090</xdr:rowOff>
    </xdr:from>
    <xdr:to>
      <xdr:col>81</xdr:col>
      <xdr:colOff>44450</xdr:colOff>
      <xdr:row>65</xdr:row>
      <xdr:rowOff>104394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2934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36830</xdr:rowOff>
    </xdr:from>
    <xdr:to>
      <xdr:col>77</xdr:col>
      <xdr:colOff>44450</xdr:colOff>
      <xdr:row>65</xdr:row>
      <xdr:rowOff>85090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18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22606</xdr:rowOff>
    </xdr:from>
    <xdr:to>
      <xdr:col>77</xdr:col>
      <xdr:colOff>95250</xdr:colOff>
      <xdr:row>62</xdr:row>
      <xdr:rowOff>124206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134383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56388</xdr:rowOff>
    </xdr:from>
    <xdr:to>
      <xdr:col>72</xdr:col>
      <xdr:colOff>203200</xdr:colOff>
      <xdr:row>65</xdr:row>
      <xdr:rowOff>36830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5773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8128</xdr:rowOff>
    </xdr:from>
    <xdr:to>
      <xdr:col>73</xdr:col>
      <xdr:colOff>44450</xdr:colOff>
      <xdr:row>62</xdr:row>
      <xdr:rowOff>109728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119905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136144</xdr:rowOff>
    </xdr:from>
    <xdr:to>
      <xdr:col>68</xdr:col>
      <xdr:colOff>152400</xdr:colOff>
      <xdr:row>63</xdr:row>
      <xdr:rowOff>56388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76604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162814</xdr:rowOff>
    </xdr:from>
    <xdr:to>
      <xdr:col>68</xdr:col>
      <xdr:colOff>203200</xdr:colOff>
      <xdr:row>61</xdr:row>
      <xdr:rowOff>92964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103141</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90424</xdr:rowOff>
    </xdr:from>
    <xdr:to>
      <xdr:col>64</xdr:col>
      <xdr:colOff>152400</xdr:colOff>
      <xdr:row>61</xdr:row>
      <xdr:rowOff>20574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30751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53594</xdr:rowOff>
    </xdr:from>
    <xdr:to>
      <xdr:col>81</xdr:col>
      <xdr:colOff>95250</xdr:colOff>
      <xdr:row>65</xdr:row>
      <xdr:rowOff>155194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120921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34290</xdr:rowOff>
    </xdr:from>
    <xdr:to>
      <xdr:col>77</xdr:col>
      <xdr:colOff>95250</xdr:colOff>
      <xdr:row>65</xdr:row>
      <xdr:rowOff>135890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120667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157480</xdr:rowOff>
    </xdr:from>
    <xdr:to>
      <xdr:col>73</xdr:col>
      <xdr:colOff>44450</xdr:colOff>
      <xdr:row>65</xdr:row>
      <xdr:rowOff>87630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72407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5588</xdr:rowOff>
    </xdr:from>
    <xdr:to>
      <xdr:col>68</xdr:col>
      <xdr:colOff>203200</xdr:colOff>
      <xdr:row>63</xdr:row>
      <xdr:rowOff>107188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91965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85344</xdr:rowOff>
    </xdr:from>
    <xdr:to>
      <xdr:col>64</xdr:col>
      <xdr:colOff>152400</xdr:colOff>
      <xdr:row>63</xdr:row>
      <xdr:rowOff>15494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実質公債費比率は、令和４年度は</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ポイント増加しており、これは公債費の償還の財源に充てることができる土地売払収入が減少したことなどによるものです。</a:t>
          </a:r>
          <a:endParaRPr lang="ja-JP" altLang="ja-JP" sz="1400">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11289</xdr:rowOff>
    </xdr:from>
    <xdr:to>
      <xdr:col>81</xdr:col>
      <xdr:colOff>44450</xdr:colOff>
      <xdr:row>45</xdr:row>
      <xdr:rowOff>60678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354939"/>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97666</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11289</xdr:rowOff>
    </xdr:from>
    <xdr:to>
      <xdr:col>81</xdr:col>
      <xdr:colOff>133350</xdr:colOff>
      <xdr:row>37</xdr:row>
      <xdr:rowOff>11289</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17639</xdr:rowOff>
    </xdr:from>
    <xdr:to>
      <xdr:col>81</xdr:col>
      <xdr:colOff>44450</xdr:colOff>
      <xdr:row>44</xdr:row>
      <xdr:rowOff>31045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75614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28522</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11995</xdr:rowOff>
    </xdr:from>
    <xdr:to>
      <xdr:col>81</xdr:col>
      <xdr:colOff>95250</xdr:colOff>
      <xdr:row>41</xdr:row>
      <xdr:rowOff>113595</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17639</xdr:rowOff>
    </xdr:from>
    <xdr:to>
      <xdr:col>77</xdr:col>
      <xdr:colOff>44450</xdr:colOff>
      <xdr:row>44</xdr:row>
      <xdr:rowOff>57855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5614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52211</xdr:rowOff>
    </xdr:from>
    <xdr:to>
      <xdr:col>77</xdr:col>
      <xdr:colOff>95250</xdr:colOff>
      <xdr:row>41</xdr:row>
      <xdr:rowOff>153811</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163988</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135467</xdr:rowOff>
    </xdr:from>
    <xdr:to>
      <xdr:col>72</xdr:col>
      <xdr:colOff>203200</xdr:colOff>
      <xdr:row>44</xdr:row>
      <xdr:rowOff>57855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507817"/>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19349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135467</xdr:rowOff>
    </xdr:from>
    <xdr:to>
      <xdr:col>68</xdr:col>
      <xdr:colOff>152400</xdr:colOff>
      <xdr:row>44</xdr:row>
      <xdr:rowOff>138289</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507817"/>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151695</xdr:rowOff>
    </xdr:from>
    <xdr:to>
      <xdr:col>81</xdr:col>
      <xdr:colOff>95250</xdr:colOff>
      <xdr:row>44</xdr:row>
      <xdr:rowOff>81845</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123772</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138289</xdr:rowOff>
    </xdr:from>
    <xdr:to>
      <xdr:col>77</xdr:col>
      <xdr:colOff>95250</xdr:colOff>
      <xdr:row>44</xdr:row>
      <xdr:rowOff>68439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53216</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59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7055</xdr:rowOff>
    </xdr:from>
    <xdr:to>
      <xdr:col>73</xdr:col>
      <xdr:colOff>44450</xdr:colOff>
      <xdr:row>44</xdr:row>
      <xdr:rowOff>108655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93432</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84667</xdr:rowOff>
    </xdr:from>
    <xdr:to>
      <xdr:col>68</xdr:col>
      <xdr:colOff>203200</xdr:colOff>
      <xdr:row>44</xdr:row>
      <xdr:rowOff>14817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171044</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87489</xdr:rowOff>
    </xdr:from>
    <xdr:to>
      <xdr:col>64</xdr:col>
      <xdr:colOff>152400</xdr:colOff>
      <xdr:row>45</xdr:row>
      <xdr:rowOff>17639</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2416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令和４年度の将来負担比率は、標準財政規模は縮小したものの、基金の残高が増加したこと等により、前年度に比べ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147.2%</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しかし、類似団体平均と比較すると、依然として高い水準にあります。</a:t>
          </a:r>
          <a:endParaRPr lang="ja-JP" altLang="ja-JP" sz="1400">
            <a:effectLst/>
          </a:endParaRPr>
        </a:p>
        <a:p>
          <a:r>
            <a:rPr kumimoji="1" lang="ja-JP" altLang="ja-JP" sz="1100">
              <a:solidFill>
                <a:schemeClr val="dk1"/>
              </a:solidFill>
              <a:effectLst/>
              <a:latin typeface="+mn-lt"/>
              <a:ea typeface="+mn-ea"/>
              <a:cs typeface="+mn-cs"/>
            </a:rPr>
            <a:t>　将来負担額の大部分を地方債の残高が占めることから、投資的経費の選択と集中により事業量を縮減し、地方債残高の抑制を図ることで、さらなる比率の改善に努めます。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125645</xdr:rowOff>
    </xdr:from>
    <xdr:to>
      <xdr:col>81</xdr:col>
      <xdr:colOff>44450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554645"/>
          <a:ext cx="8382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136923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120396</xdr:rowOff>
    </xdr:from>
    <xdr:to>
      <xdr:col>81</xdr:col>
      <xdr:colOff>95250</xdr:colOff>
      <xdr:row>17</xdr:row>
      <xdr:rowOff>50546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148167</xdr:rowOff>
    </xdr:from>
    <xdr:to>
      <xdr:col>77</xdr:col>
      <xdr:colOff>44450</xdr:colOff>
      <xdr:row>21</xdr:row>
      <xdr:rowOff>70019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577167"/>
          <a:ext cx="8890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162221</xdr:rowOff>
    </xdr:from>
    <xdr:to>
      <xdr:col>77</xdr:col>
      <xdr:colOff>95250</xdr:colOff>
      <xdr:row>17</xdr:row>
      <xdr:rowOff>92371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90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102548</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67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70019</xdr:rowOff>
    </xdr:from>
    <xdr:to>
      <xdr:col>72</xdr:col>
      <xdr:colOff>203200</xdr:colOff>
      <xdr:row>21</xdr:row>
      <xdr:rowOff>144018</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670469"/>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97748</xdr:rowOff>
    </xdr:from>
    <xdr:to>
      <xdr:col>73</xdr:col>
      <xdr:colOff>44450</xdr:colOff>
      <xdr:row>18</xdr:row>
      <xdr:rowOff>27898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301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38075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144018</xdr:rowOff>
    </xdr:from>
    <xdr:to>
      <xdr:col>68</xdr:col>
      <xdr:colOff>152400</xdr:colOff>
      <xdr:row>21</xdr:row>
      <xdr:rowOff>151257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7444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144399</xdr:rowOff>
    </xdr:from>
    <xdr:to>
      <xdr:col>68</xdr:col>
      <xdr:colOff>203200</xdr:colOff>
      <xdr:row>18</xdr:row>
      <xdr:rowOff>74549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305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84726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82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18796</xdr:rowOff>
    </xdr:from>
    <xdr:to>
      <xdr:col>64</xdr:col>
      <xdr:colOff>152400</xdr:colOff>
      <xdr:row>18</xdr:row>
      <xdr:rowOff>120396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130573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74845</xdr:rowOff>
    </xdr:from>
    <xdr:to>
      <xdr:col>81</xdr:col>
      <xdr:colOff>95250</xdr:colOff>
      <xdr:row>21</xdr:row>
      <xdr:rowOff>4995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5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46922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4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97367</xdr:rowOff>
    </xdr:from>
    <xdr:to>
      <xdr:col>77</xdr:col>
      <xdr:colOff>95250</xdr:colOff>
      <xdr:row>21</xdr:row>
      <xdr:rowOff>27517</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12294</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1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19219</xdr:rowOff>
    </xdr:from>
    <xdr:to>
      <xdr:col>73</xdr:col>
      <xdr:colOff>44450</xdr:colOff>
      <xdr:row>21</xdr:row>
      <xdr:rowOff>120819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6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105596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93218</xdr:rowOff>
    </xdr:from>
    <xdr:to>
      <xdr:col>68</xdr:col>
      <xdr:colOff>203200</xdr:colOff>
      <xdr:row>22</xdr:row>
      <xdr:rowOff>23368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8145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100457</xdr:rowOff>
    </xdr:from>
    <xdr:to>
      <xdr:col>64</xdr:col>
      <xdr:colOff>152400</xdr:colOff>
      <xdr:row>22</xdr:row>
      <xdr:rowOff>30607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7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15384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78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0</xdr:rowOff>
    </xdr:from>
    <xdr:to>
      <xdr:col>54</xdr:col>
      <xdr:colOff>95250</xdr:colOff>
      <xdr:row>44</xdr:row>
      <xdr:rowOff>50800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283200"/>
          <a:ext cx="4683125" cy="20320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人件費の経常収支比率は、令和元年度は、退職手当債の減少等による経常経費充当一般財源の増により、前年度</a:t>
          </a:r>
          <a:r>
            <a:rPr kumimoji="1" lang="en-US" altLang="ja-JP" sz="1000">
              <a:solidFill>
                <a:schemeClr val="dk1"/>
              </a:solidFill>
              <a:effectLst/>
              <a:latin typeface="+mn-lt"/>
              <a:ea typeface="+mn-ea"/>
              <a:cs typeface="+mn-cs"/>
            </a:rPr>
            <a:t>0.1%</a:t>
          </a:r>
          <a:r>
            <a:rPr kumimoji="1" lang="ja-JP" altLang="ja-JP" sz="1000">
              <a:solidFill>
                <a:schemeClr val="dk1"/>
              </a:solidFill>
              <a:effectLst/>
              <a:latin typeface="+mn-lt"/>
              <a:ea typeface="+mn-ea"/>
              <a:cs typeface="+mn-cs"/>
            </a:rPr>
            <a:t>増加の</a:t>
          </a:r>
          <a:r>
            <a:rPr kumimoji="1" lang="en-US" altLang="ja-JP" sz="1000">
              <a:solidFill>
                <a:schemeClr val="dk1"/>
              </a:solidFill>
              <a:effectLst/>
              <a:latin typeface="+mn-lt"/>
              <a:ea typeface="+mn-ea"/>
              <a:cs typeface="+mn-cs"/>
            </a:rPr>
            <a:t>32.7%</a:t>
          </a:r>
          <a:r>
            <a:rPr kumimoji="1" lang="ja-JP" altLang="ja-JP" sz="1000">
              <a:solidFill>
                <a:schemeClr val="dk1"/>
              </a:solidFill>
              <a:effectLst/>
              <a:latin typeface="+mn-lt"/>
              <a:ea typeface="+mn-ea"/>
              <a:cs typeface="+mn-cs"/>
            </a:rPr>
            <a:t>、令和２年度は、期末勤勉手当や退職手当の減等により、前年度</a:t>
          </a:r>
          <a:r>
            <a:rPr kumimoji="1" lang="en-US" altLang="ja-JP" sz="1000">
              <a:solidFill>
                <a:schemeClr val="dk1"/>
              </a:solidFill>
              <a:effectLst/>
              <a:latin typeface="+mn-lt"/>
              <a:ea typeface="+mn-ea"/>
              <a:cs typeface="+mn-cs"/>
            </a:rPr>
            <a:t>0.5</a:t>
          </a:r>
          <a:r>
            <a:rPr kumimoji="1" lang="ja-JP" altLang="ja-JP" sz="1000">
              <a:solidFill>
                <a:schemeClr val="dk1"/>
              </a:solidFill>
              <a:effectLst/>
              <a:latin typeface="+mn-lt"/>
              <a:ea typeface="+mn-ea"/>
              <a:cs typeface="+mn-cs"/>
            </a:rPr>
            <a:t>ポイント減少の</a:t>
          </a:r>
          <a:r>
            <a:rPr kumimoji="1" lang="en-US" altLang="ja-JP" sz="1000">
              <a:solidFill>
                <a:schemeClr val="dk1"/>
              </a:solidFill>
              <a:effectLst/>
              <a:latin typeface="+mn-lt"/>
              <a:ea typeface="+mn-ea"/>
              <a:cs typeface="+mn-cs"/>
            </a:rPr>
            <a:t>32.2</a:t>
          </a:r>
          <a:r>
            <a:rPr kumimoji="1" lang="ja-JP" altLang="ja-JP" sz="1000">
              <a:solidFill>
                <a:schemeClr val="dk1"/>
              </a:solidFill>
              <a:effectLst/>
              <a:latin typeface="+mn-lt"/>
              <a:ea typeface="+mn-ea"/>
              <a:cs typeface="+mn-cs"/>
            </a:rPr>
            <a:t>％、令和３年度も同様に、期末勤勉手当や退職手当の減等により、全年度</a:t>
          </a:r>
          <a:r>
            <a:rPr kumimoji="1" lang="en-US" altLang="ja-JP" sz="1000">
              <a:solidFill>
                <a:schemeClr val="dk1"/>
              </a:solidFill>
              <a:effectLst/>
              <a:latin typeface="+mn-lt"/>
              <a:ea typeface="+mn-ea"/>
              <a:cs typeface="+mn-cs"/>
            </a:rPr>
            <a:t>1.2</a:t>
          </a:r>
          <a:r>
            <a:rPr kumimoji="1" lang="ja-JP" altLang="ja-JP" sz="1000">
              <a:solidFill>
                <a:schemeClr val="dk1"/>
              </a:solidFill>
              <a:effectLst/>
              <a:latin typeface="+mn-lt"/>
              <a:ea typeface="+mn-ea"/>
              <a:cs typeface="+mn-cs"/>
            </a:rPr>
            <a:t>ポイント減少の</a:t>
          </a:r>
          <a:r>
            <a:rPr kumimoji="1" lang="en-US" altLang="ja-JP" sz="1000">
              <a:solidFill>
                <a:schemeClr val="dk1"/>
              </a:solidFill>
              <a:effectLst/>
              <a:latin typeface="+mn-lt"/>
              <a:ea typeface="+mn-ea"/>
              <a:cs typeface="+mn-cs"/>
            </a:rPr>
            <a:t>31.0</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令和４年度は、退職手当の増加等により、前年度</a:t>
          </a:r>
          <a:r>
            <a:rPr kumimoji="1" lang="en-US" altLang="ja-JP" sz="1000">
              <a:solidFill>
                <a:schemeClr val="dk1"/>
              </a:solidFill>
              <a:effectLst/>
              <a:latin typeface="+mn-lt"/>
              <a:ea typeface="+mn-ea"/>
              <a:cs typeface="+mn-cs"/>
            </a:rPr>
            <a:t>1.1</a:t>
          </a:r>
          <a:r>
            <a:rPr kumimoji="1" lang="ja-JP" altLang="ja-JP" sz="1000">
              <a:solidFill>
                <a:schemeClr val="dk1"/>
              </a:solidFill>
              <a:effectLst/>
              <a:latin typeface="+mn-lt"/>
              <a:ea typeface="+mn-ea"/>
              <a:cs typeface="+mn-cs"/>
            </a:rPr>
            <a:t>ポイント増加の</a:t>
          </a:r>
          <a:r>
            <a:rPr kumimoji="1" lang="en-US" altLang="ja-JP" sz="1000">
              <a:solidFill>
                <a:schemeClr val="dk1"/>
              </a:solidFill>
              <a:effectLst/>
              <a:latin typeface="+mn-lt"/>
              <a:ea typeface="+mn-ea"/>
              <a:cs typeface="+mn-cs"/>
            </a:rPr>
            <a:t>32.1</a:t>
          </a:r>
          <a:r>
            <a:rPr kumimoji="1" lang="ja-JP" altLang="ja-JP" sz="1000">
              <a:solidFill>
                <a:schemeClr val="dk1"/>
              </a:solidFill>
              <a:effectLst/>
              <a:latin typeface="+mn-lt"/>
              <a:ea typeface="+mn-ea"/>
              <a:cs typeface="+mn-cs"/>
            </a:rPr>
            <a:t>％となりました。</a:t>
          </a:r>
          <a:endParaRPr lang="ja-JP" altLang="ja-JP" sz="1100">
            <a:effectLst/>
          </a:endParaRPr>
        </a:p>
        <a:p>
          <a:r>
            <a:rPr kumimoji="1" lang="ja-JP" altLang="ja-JP" sz="1000">
              <a:solidFill>
                <a:schemeClr val="dk1"/>
              </a:solidFill>
              <a:effectLst/>
              <a:latin typeface="+mn-lt"/>
              <a:ea typeface="+mn-ea"/>
              <a:cs typeface="+mn-cs"/>
            </a:rPr>
            <a:t>　今後も行財政改革大綱に基づく取組みにより、簡素で効率的な組織体制・行政運営を図り、総人件費の抑制に努めます。</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84138</xdr:rowOff>
    </xdr:from>
    <xdr:to>
      <xdr:col>24</xdr:col>
      <xdr:colOff>25400</xdr:colOff>
      <xdr:row>41</xdr:row>
      <xdr:rowOff>84138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1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56215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84138</xdr:rowOff>
    </xdr:from>
    <xdr:to>
      <xdr:col>24</xdr:col>
      <xdr:colOff>114300</xdr:colOff>
      <xdr:row>41</xdr:row>
      <xdr:rowOff>84138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170515</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8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84138</xdr:rowOff>
    </xdr:from>
    <xdr:to>
      <xdr:col>24</xdr:col>
      <xdr:colOff>114300</xdr:colOff>
      <xdr:row>33</xdr:row>
      <xdr:rowOff>84138</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41275</xdr:rowOff>
    </xdr:from>
    <xdr:to>
      <xdr:col>24</xdr:col>
      <xdr:colOff>25400</xdr:colOff>
      <xdr:row>39</xdr:row>
      <xdr:rowOff>26988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56375"/>
          <a:ext cx="8382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149877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41275</xdr:rowOff>
    </xdr:from>
    <xdr:to>
      <xdr:col>19</xdr:col>
      <xdr:colOff>187325</xdr:colOff>
      <xdr:row>39</xdr:row>
      <xdr:rowOff>41275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563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161925</xdr:rowOff>
    </xdr:from>
    <xdr:to>
      <xdr:col>20</xdr:col>
      <xdr:colOff>38100</xdr:colOff>
      <xdr:row>37</xdr:row>
      <xdr:rowOff>92075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102252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03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41275</xdr:rowOff>
    </xdr:from>
    <xdr:to>
      <xdr:col>15</xdr:col>
      <xdr:colOff>98425</xdr:colOff>
      <xdr:row>39</xdr:row>
      <xdr:rowOff>112713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7278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104775</xdr:rowOff>
    </xdr:from>
    <xdr:to>
      <xdr:col>15</xdr:col>
      <xdr:colOff>149225</xdr:colOff>
      <xdr:row>39</xdr:row>
      <xdr:rowOff>34925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45102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98425</xdr:rowOff>
    </xdr:from>
    <xdr:to>
      <xdr:col>11</xdr:col>
      <xdr:colOff>9525</xdr:colOff>
      <xdr:row>39</xdr:row>
      <xdr:rowOff>112713</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67849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47625</xdr:rowOff>
    </xdr:from>
    <xdr:to>
      <xdr:col>11</xdr:col>
      <xdr:colOff>60325</xdr:colOff>
      <xdr:row>38</xdr:row>
      <xdr:rowOff>149225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159402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47625</xdr:rowOff>
    </xdr:from>
    <xdr:to>
      <xdr:col>6</xdr:col>
      <xdr:colOff>171450</xdr:colOff>
      <xdr:row>38</xdr:row>
      <xdr:rowOff>149225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159402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147638</xdr:rowOff>
    </xdr:from>
    <xdr:to>
      <xdr:col>24</xdr:col>
      <xdr:colOff>76200</xdr:colOff>
      <xdr:row>39</xdr:row>
      <xdr:rowOff>77788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119715</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63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161925</xdr:rowOff>
    </xdr:from>
    <xdr:to>
      <xdr:col>20</xdr:col>
      <xdr:colOff>38100</xdr:colOff>
      <xdr:row>38</xdr:row>
      <xdr:rowOff>92075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76852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161925</xdr:rowOff>
    </xdr:from>
    <xdr:to>
      <xdr:col>15</xdr:col>
      <xdr:colOff>149225</xdr:colOff>
      <xdr:row>39</xdr:row>
      <xdr:rowOff>92075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76852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61913</xdr:rowOff>
    </xdr:from>
    <xdr:to>
      <xdr:col>11</xdr:col>
      <xdr:colOff>60325</xdr:colOff>
      <xdr:row>39</xdr:row>
      <xdr:rowOff>163513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74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148290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83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47625</xdr:rowOff>
    </xdr:from>
    <xdr:to>
      <xdr:col>6</xdr:col>
      <xdr:colOff>171450</xdr:colOff>
      <xdr:row>39</xdr:row>
      <xdr:rowOff>149225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134002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111125</xdr:colOff>
      <xdr:row>11</xdr:row>
      <xdr:rowOff>127000</xdr:rowOff>
    </xdr:from>
    <xdr:to>
      <xdr:col>113</xdr:col>
      <xdr:colOff>6350</xdr:colOff>
      <xdr:row>24</xdr:row>
      <xdr:rowOff>95250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6132175" y="1943100"/>
          <a:ext cx="4683125" cy="211455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物件費の</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経常収支比率は、令和２年度は、定期予防接種事業の増加等により、前年度</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0.2</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ポイント増加の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11.6</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％、令和３年度は新型コロナウイルスの影響等による放課後児童クラブ利用児童の減等により</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0.6</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ポイント減少の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11.0</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％となりました。</a:t>
          </a:r>
          <a:endParaRPr lang="ja-JP" altLang="ja-JP" sz="1200">
            <a:effectLst/>
            <a:latin typeface="游ゴシック" panose="020B0400000000000000" pitchFamily="50" charset="-128"/>
            <a:ea typeface="游ゴシック" panose="020B0400000000000000" pitchFamily="50" charset="-128"/>
          </a:endParaRPr>
        </a:p>
        <a:p>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　令和４年度は、科学館の新設により管理運営費の増加等により、前年度</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0.2</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ポイント増加の</a:t>
          </a:r>
          <a:r>
            <a:rPr kumimoji="1" lang="en-US" altLang="ja-JP" sz="1050">
              <a:solidFill>
                <a:schemeClr val="dk1"/>
              </a:solidFill>
              <a:effectLst/>
              <a:latin typeface="游ゴシック" panose="020B0400000000000000" pitchFamily="50" charset="-128"/>
              <a:ea typeface="游ゴシック" panose="020B0400000000000000" pitchFamily="50" charset="-128"/>
              <a:cs typeface="+mn-cs"/>
            </a:rPr>
            <a:t>11.</a:t>
          </a:r>
          <a:r>
            <a:rPr kumimoji="1" lang="ja-JP" altLang="ja-JP" sz="1050">
              <a:solidFill>
                <a:schemeClr val="dk1"/>
              </a:solidFill>
              <a:effectLst/>
              <a:latin typeface="游ゴシック" panose="020B0400000000000000" pitchFamily="50" charset="-128"/>
              <a:ea typeface="游ゴシック" panose="020B0400000000000000" pitchFamily="50" charset="-128"/>
              <a:cs typeface="+mn-cs"/>
            </a:rPr>
            <a:t>２％</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今後も引き続き、行政サービス水準の維持・向上やコスト削減等を図り、民間委託等を進めながら、事業の有効性・経済性・効率性などを検証した上で、見直し・改善を図ります。</a:t>
          </a:r>
          <a:endParaRPr lang="ja-JP" altLang="ja-JP" sz="12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xdr:rowOff>
    </xdr:from>
    <xdr:to>
      <xdr:col>82</xdr:col>
      <xdr:colOff>107950</xdr:colOff>
      <xdr:row>20</xdr:row>
      <xdr:rowOff>143328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0701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99077</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181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xdr:rowOff>
    </xdr:from>
    <xdr:to>
      <xdr:col>82</xdr:col>
      <xdr:colOff>196850</xdr:colOff>
      <xdr:row>12</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102507</xdr:rowOff>
    </xdr:from>
    <xdr:to>
      <xdr:col>82</xdr:col>
      <xdr:colOff>107950</xdr:colOff>
      <xdr:row>13</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3313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97263</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497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125186</xdr:rowOff>
    </xdr:from>
    <xdr:to>
      <xdr:col>82</xdr:col>
      <xdr:colOff>158750</xdr:colOff>
      <xdr:row>15</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5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29029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331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13</xdr:row>
      <xdr:rowOff>149679</xdr:rowOff>
    </xdr:from>
    <xdr:to>
      <xdr:col>78</xdr:col>
      <xdr:colOff>120650</xdr:colOff>
      <xdr:row>14</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37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64606</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464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29029</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396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59871</xdr:rowOff>
    </xdr:from>
    <xdr:to>
      <xdr:col>74</xdr:col>
      <xdr:colOff>31750</xdr:colOff>
      <xdr:row>14</xdr:row>
      <xdr:rowOff>161471</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46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146248</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5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78014</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23966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43543</xdr:rowOff>
    </xdr:from>
    <xdr:to>
      <xdr:col>69</xdr:col>
      <xdr:colOff>142875</xdr:colOff>
      <xdr:row>14</xdr:row>
      <xdr:rowOff>145143</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129920</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4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84364</xdr:rowOff>
    </xdr:from>
    <xdr:to>
      <xdr:col>82</xdr:col>
      <xdr:colOff>158750</xdr:colOff>
      <xdr:row>14</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100891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117021</xdr:rowOff>
    </xdr:from>
    <xdr:to>
      <xdr:col>69</xdr:col>
      <xdr:colOff>142875</xdr:colOff>
      <xdr:row>14</xdr:row>
      <xdr:rowOff>47171</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57348</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27214</xdr:rowOff>
    </xdr:from>
    <xdr:to>
      <xdr:col>65</xdr:col>
      <xdr:colOff>53975</xdr:colOff>
      <xdr:row>14</xdr:row>
      <xdr:rowOff>128814</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4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113591</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51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28575</xdr:colOff>
      <xdr:row>52</xdr:row>
      <xdr:rowOff>12700</xdr:rowOff>
    </xdr:from>
    <xdr:to>
      <xdr:col>54</xdr:col>
      <xdr:colOff>107950</xdr:colOff>
      <xdr:row>64</xdr:row>
      <xdr:rowOff>25400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368925" y="8597900"/>
          <a:ext cx="4683125" cy="19939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扶助費の経常収支比率は、令和２年度は、受診控えによる生活保護費（医療扶助）等の減少により、前年度</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14.1</a:t>
          </a:r>
          <a:r>
            <a:rPr kumimoji="1" lang="ja-JP" altLang="ja-JP" sz="1050">
              <a:solidFill>
                <a:schemeClr val="dk1"/>
              </a:solidFill>
              <a:effectLst/>
              <a:latin typeface="+mn-lt"/>
              <a:ea typeface="+mn-ea"/>
              <a:cs typeface="+mn-cs"/>
            </a:rPr>
            <a:t>％となりましたが、令和３年度は、障害福祉サービス事業等の増加により前年度</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14.3%</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令和４年度も、障害福祉サービス事業等の増加により前年度</a:t>
          </a:r>
          <a:r>
            <a:rPr kumimoji="1" lang="en-US" altLang="ja-JP" sz="1050">
              <a:solidFill>
                <a:schemeClr val="dk1"/>
              </a:solidFill>
              <a:effectLst/>
              <a:latin typeface="+mn-lt"/>
              <a:ea typeface="+mn-ea"/>
              <a:cs typeface="+mn-cs"/>
            </a:rPr>
            <a:t>0.8</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15.1%</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今後の見通しについても、障害福祉サービス事業等により扶助費に係る経常収支比率は増加していく見込みです。</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90" name="扶助費グラフ枠">
          <a:extLst>
            <a:ext uri="{FF2B5EF4-FFF2-40B4-BE49-F238E27FC236}">
              <a16:creationId xmlns:a16="http://schemas.microsoft.com/office/drawing/2014/main" id="{00000000-0008-0000-0400-0000BE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92" name="扶助費最小値テキスト">
          <a:extLst>
            <a:ext uri="{FF2B5EF4-FFF2-40B4-BE49-F238E27FC236}">
              <a16:creationId xmlns:a16="http://schemas.microsoft.com/office/drawing/2014/main" id="{00000000-0008-0000-0400-0000C0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4" name="扶助費最大値テキスト">
          <a:extLst>
            <a:ext uri="{FF2B5EF4-FFF2-40B4-BE49-F238E27FC236}">
              <a16:creationId xmlns:a16="http://schemas.microsoft.com/office/drawing/2014/main" id="{00000000-0008-0000-0400-0000C2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987800" y="97282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7" name="扶助費平均値テキスト">
          <a:extLst>
            <a:ext uri="{FF2B5EF4-FFF2-40B4-BE49-F238E27FC236}">
              <a16:creationId xmlns:a16="http://schemas.microsoft.com/office/drawing/2014/main" id="{00000000-0008-0000-0400-0000C5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94343</xdr:rowOff>
    </xdr:from>
    <xdr:to>
      <xdr:col>19</xdr:col>
      <xdr:colOff>187325</xdr:colOff>
      <xdr:row>56</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3098800" y="9695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117022</xdr:rowOff>
    </xdr:from>
    <xdr:to>
      <xdr:col>20</xdr:col>
      <xdr:colOff>38100</xdr:colOff>
      <xdr:row>58</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937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31949</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94343</xdr:rowOff>
    </xdr:from>
    <xdr:to>
      <xdr:col>15</xdr:col>
      <xdr:colOff>98425</xdr:colOff>
      <xdr:row>57</xdr:row>
      <xdr:rowOff>53522</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flipV="1">
          <a:off x="2209800" y="96955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10885</xdr:rowOff>
    </xdr:from>
    <xdr:to>
      <xdr:col>15</xdr:col>
      <xdr:colOff>149225</xdr:colOff>
      <xdr:row>58</xdr:row>
      <xdr:rowOff>112485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53522</xdr:rowOff>
    </xdr:to>
    <xdr:cxnSp macro="">
      <xdr:nvCxnSpPr>
        <xdr:cNvPr id="205" name="直線コネクタ 204">
          <a:extLst>
            <a:ext uri="{FF2B5EF4-FFF2-40B4-BE49-F238E27FC236}">
              <a16:creationId xmlns:a16="http://schemas.microsoft.com/office/drawing/2014/main" id="{00000000-0008-0000-0400-0000CD000000}"/>
            </a:ext>
          </a:extLst>
        </xdr:cNvPr>
        <xdr:cNvCxnSpPr/>
      </xdr:nvCxnSpPr>
      <xdr:spPr>
        <a:xfrm>
          <a:off x="1320800" y="97771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8" name="フローチャート: 判断 207">
          <a:extLst>
            <a:ext uri="{FF2B5EF4-FFF2-40B4-BE49-F238E27FC236}">
              <a16:creationId xmlns:a16="http://schemas.microsoft.com/office/drawing/2014/main" id="{00000000-0008-0000-0400-0000D0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35378</xdr:rowOff>
    </xdr:from>
    <xdr:to>
      <xdr:col>24</xdr:col>
      <xdr:colOff>76200</xdr:colOff>
      <xdr:row>57</xdr:row>
      <xdr:rowOff>136978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51905</xdr:rowOff>
    </xdr:from>
    <xdr:ext cx="762000" cy="259045"/>
    <xdr:sp macro="" textlink="">
      <xdr:nvSpPr>
        <xdr:cNvPr id="216" name="扶助費該当値テキスト">
          <a:extLst>
            <a:ext uri="{FF2B5EF4-FFF2-40B4-BE49-F238E27FC236}">
              <a16:creationId xmlns:a16="http://schemas.microsoft.com/office/drawing/2014/main" id="{00000000-0008-0000-0400-0000D8000000}"/>
            </a:ext>
          </a:extLst>
        </xdr:cNvPr>
        <xdr:cNvSpPr txBox="1"/>
      </xdr:nvSpPr>
      <xdr:spPr>
        <a:xfrm>
          <a:off x="4914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43543</xdr:rowOff>
    </xdr:from>
    <xdr:to>
      <xdr:col>15</xdr:col>
      <xdr:colOff>149225</xdr:colOff>
      <xdr:row>56</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23" name="楕円 222">
          <a:extLst>
            <a:ext uri="{FF2B5EF4-FFF2-40B4-BE49-F238E27FC236}">
              <a16:creationId xmlns:a16="http://schemas.microsoft.com/office/drawing/2014/main" id="{00000000-0008-0000-0400-0000DF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3" name="正方形/長方形 232">
          <a:extLst>
            <a:ext uri="{FF2B5EF4-FFF2-40B4-BE49-F238E27FC236}">
              <a16:creationId xmlns:a16="http://schemas.microsoft.com/office/drawing/2014/main" id="{00000000-0008-0000-0400-0000E9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4" name="正方形/長方形 233">
          <a:extLst>
            <a:ext uri="{FF2B5EF4-FFF2-40B4-BE49-F238E27FC236}">
              <a16:creationId xmlns:a16="http://schemas.microsoft.com/office/drawing/2014/main" id="{00000000-0008-0000-0400-0000EA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その他の経常収支比率は、高齢化社会の進展に伴い、後期高齢者医療制度等の特別会計への繰出金等について、高い伸びが続いていることにより、</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年度から概ね増加傾向で、令和４年度については、前年度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ポイント増加の</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62</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948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95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54627</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4782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114300</xdr:rowOff>
    </xdr:from>
    <xdr:to>
      <xdr:col>78</xdr:col>
      <xdr:colOff>120650</xdr:colOff>
      <xdr:row>56</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54627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31750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57150</xdr:rowOff>
    </xdr:from>
    <xdr:to>
      <xdr:col>74</xdr:col>
      <xdr:colOff>31750</xdr:colOff>
      <xdr:row>56</xdr:row>
      <xdr:rowOff>158750</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168927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12700</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152400</xdr:rowOff>
    </xdr:from>
    <xdr:to>
      <xdr:col>69</xdr:col>
      <xdr:colOff>142875</xdr:colOff>
      <xdr:row>56</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92727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57150</xdr:rowOff>
    </xdr:from>
    <xdr:to>
      <xdr:col>82</xdr:col>
      <xdr:colOff>158750</xdr:colOff>
      <xdr:row>58</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29227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48277</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152400</xdr:rowOff>
    </xdr:from>
    <xdr:to>
      <xdr:col>74</xdr:col>
      <xdr:colOff>31750</xdr:colOff>
      <xdr:row>58</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67327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補助費等の経常収支比率は、令和３年度は、下水道事業（雨水）にかかる負担金が減少し、前年度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令和４年度は、市立病院機構への負担金が減少し、前年度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ポイント減少の</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補助金については、今後も引き続き必要性や有効性等の観点から、常に見直しを行っていきます。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24130</xdr:rowOff>
    </xdr:from>
    <xdr:to>
      <xdr:col>82</xdr:col>
      <xdr:colOff>107950</xdr:colOff>
      <xdr:row>42</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8198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156227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12700</xdr:rowOff>
    </xdr:from>
    <xdr:to>
      <xdr:col>82</xdr:col>
      <xdr:colOff>196850</xdr:colOff>
      <xdr:row>42</xdr:row>
      <xdr:rowOff>12700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110507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24130</xdr:rowOff>
    </xdr:from>
    <xdr:to>
      <xdr:col>82</xdr:col>
      <xdr:colOff>196850</xdr:colOff>
      <xdr:row>33</xdr:row>
      <xdr:rowOff>24130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115570</xdr:rowOff>
    </xdr:from>
    <xdr:to>
      <xdr:col>82</xdr:col>
      <xdr:colOff>107950</xdr:colOff>
      <xdr:row>35</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105427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44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162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37</xdr:row>
      <xdr:rowOff>1270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534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64770</xdr:rowOff>
    </xdr:from>
    <xdr:to>
      <xdr:col>82</xdr:col>
      <xdr:colOff>158750</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81297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投資的経費の水準が類似団体と比較して高い時期が長</a:t>
          </a:r>
          <a:r>
            <a:rPr kumimoji="1" lang="ja-JP" altLang="ja-JP" sz="1100">
              <a:solidFill>
                <a:schemeClr val="dk1"/>
              </a:solidFill>
              <a:effectLst/>
              <a:latin typeface="+mn-ea"/>
              <a:ea typeface="+mn-ea"/>
              <a:cs typeface="+mn-cs"/>
            </a:rPr>
            <a:t>く続いて</a:t>
          </a:r>
          <a:r>
            <a:rPr kumimoji="1" lang="ja-JP" altLang="ja-JP" sz="1100">
              <a:solidFill>
                <a:schemeClr val="dk1"/>
              </a:solidFill>
              <a:effectLst/>
              <a:latin typeface="+mn-lt"/>
              <a:ea typeface="+mn-ea"/>
              <a:cs typeface="+mn-cs"/>
            </a:rPr>
            <a:t>いたため、その財源である市債の残高が多くなっており、公債費にかかる経常収支比率は類似団体平均を</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ポイント上回っているなど、引き続き高い水準で推移しています。</a:t>
          </a:r>
          <a:endParaRPr lang="ja-JP" altLang="ja-JP" sz="1400">
            <a:effectLst/>
          </a:endParaRPr>
        </a:p>
        <a:p>
          <a:r>
            <a:rPr kumimoji="1" lang="ja-JP" altLang="ja-JP" sz="1100">
              <a:solidFill>
                <a:schemeClr val="dk1"/>
              </a:solidFill>
              <a:effectLst/>
              <a:latin typeface="+mn-lt"/>
              <a:ea typeface="+mn-ea"/>
              <a:cs typeface="+mn-cs"/>
            </a:rPr>
            <a:t>　今後も、地方債の活用にあたっては、事業の熟度や重要性を吟味した上で、施策の選択と集中により、適正な市債管理に努めます。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81</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5285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137177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165100</xdr:rowOff>
    </xdr:from>
    <xdr:to>
      <xdr:col>24</xdr:col>
      <xdr:colOff>114300</xdr:colOff>
      <xdr:row>81</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52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50800</xdr:rowOff>
    </xdr:from>
    <xdr:to>
      <xdr:col>24</xdr:col>
      <xdr:colOff>25400</xdr:colOff>
      <xdr:row>81</xdr:row>
      <xdr:rowOff>165100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987800" y="13938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149877</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133350</xdr:rowOff>
    </xdr:from>
    <xdr:to>
      <xdr:col>24</xdr:col>
      <xdr:colOff>76200</xdr:colOff>
      <xdr:row>77</xdr:row>
      <xdr:rowOff>63500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50800</xdr:rowOff>
    </xdr:from>
    <xdr:to>
      <xdr:col>19</xdr:col>
      <xdr:colOff>187325</xdr:colOff>
      <xdr:row>82</xdr:row>
      <xdr:rowOff>50800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93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88900</xdr:rowOff>
    </xdr:from>
    <xdr:to>
      <xdr:col>15</xdr:col>
      <xdr:colOff>98425</xdr:colOff>
      <xdr:row>82</xdr:row>
      <xdr:rowOff>50800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2209800" y="139763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76200</xdr:rowOff>
    </xdr:from>
    <xdr:to>
      <xdr:col>15</xdr:col>
      <xdr:colOff>149225</xdr:colOff>
      <xdr:row>78</xdr:row>
      <xdr:rowOff>6350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16527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957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114300</xdr:rowOff>
    </xdr:from>
    <xdr:to>
      <xdr:col>11</xdr:col>
      <xdr:colOff>60325</xdr:colOff>
      <xdr:row>78</xdr:row>
      <xdr:rowOff>44450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08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81</xdr:row>
      <xdr:rowOff>114300</xdr:rowOff>
    </xdr:from>
    <xdr:to>
      <xdr:col>24</xdr:col>
      <xdr:colOff>76200</xdr:colOff>
      <xdr:row>82</xdr:row>
      <xdr:rowOff>44450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400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22877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0</xdr:rowOff>
    </xdr:from>
    <xdr:to>
      <xdr:col>20</xdr:col>
      <xdr:colOff>38100</xdr:colOff>
      <xdr:row>81</xdr:row>
      <xdr:rowOff>101600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8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86377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97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82</xdr:row>
      <xdr:rowOff>0</xdr:rowOff>
    </xdr:from>
    <xdr:to>
      <xdr:col>15</xdr:col>
      <xdr:colOff>149225</xdr:colOff>
      <xdr:row>82</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86377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41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38100</xdr:rowOff>
    </xdr:from>
    <xdr:to>
      <xdr:col>11</xdr:col>
      <xdr:colOff>60325</xdr:colOff>
      <xdr:row>81</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9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124477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401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92075</xdr:colOff>
      <xdr:row>72</xdr:row>
      <xdr:rowOff>12700</xdr:rowOff>
    </xdr:from>
    <xdr:to>
      <xdr:col>112</xdr:col>
      <xdr:colOff>171450</xdr:colOff>
      <xdr:row>83</xdr:row>
      <xdr:rowOff>152400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6113125" y="11899900"/>
          <a:ext cx="4683125"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公債費以外の経常収支比率は、令和２年度は、扶助費の減少等により前年度</a:t>
          </a:r>
          <a:r>
            <a:rPr kumimoji="1" lang="en-US" altLang="ja-JP" sz="1050">
              <a:solidFill>
                <a:schemeClr val="dk1"/>
              </a:solidFill>
              <a:effectLst/>
              <a:latin typeface="+mn-lt"/>
              <a:ea typeface="+mn-ea"/>
              <a:cs typeface="+mn-cs"/>
            </a:rPr>
            <a:t>0.9</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77.0</a:t>
          </a:r>
          <a:r>
            <a:rPr kumimoji="1" lang="ja-JP" altLang="ja-JP" sz="1050">
              <a:solidFill>
                <a:schemeClr val="dk1"/>
              </a:solidFill>
              <a:effectLst/>
              <a:latin typeface="+mn-lt"/>
              <a:ea typeface="+mn-ea"/>
              <a:cs typeface="+mn-cs"/>
            </a:rPr>
            <a:t>％、令和３年度は、人件費、物件費、補助費等の減少等により前年度</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ポイント減少の</a:t>
          </a:r>
          <a:r>
            <a:rPr kumimoji="1" lang="en-US" altLang="ja-JP" sz="1050">
              <a:solidFill>
                <a:schemeClr val="dk1"/>
              </a:solidFill>
              <a:effectLst/>
              <a:latin typeface="+mn-lt"/>
              <a:ea typeface="+mn-ea"/>
              <a:cs typeface="+mn-cs"/>
            </a:rPr>
            <a:t>74.8</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令和４年度は、人件費、扶助費当の増加等により前年度</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ポイント増加の</a:t>
          </a:r>
          <a:r>
            <a:rPr kumimoji="1" lang="en-US" altLang="ja-JP" sz="1050">
              <a:solidFill>
                <a:schemeClr val="dk1"/>
              </a:solidFill>
              <a:effectLst/>
              <a:latin typeface="+mn-lt"/>
              <a:ea typeface="+mn-ea"/>
              <a:cs typeface="+mn-cs"/>
            </a:rPr>
            <a:t>77.2</a:t>
          </a:r>
          <a:r>
            <a:rPr kumimoji="1" lang="ja-JP" altLang="ja-JP" sz="1050">
              <a:solidFill>
                <a:schemeClr val="dk1"/>
              </a:solidFill>
              <a:effectLst/>
              <a:latin typeface="+mn-lt"/>
              <a:ea typeface="+mn-ea"/>
              <a:cs typeface="+mn-cs"/>
            </a:rPr>
            <a:t>％となりました。</a:t>
          </a:r>
          <a:endParaRPr lang="ja-JP" altLang="ja-JP" sz="1200">
            <a:effectLst/>
          </a:endParaRPr>
        </a:p>
        <a:p>
          <a:r>
            <a:rPr kumimoji="1" lang="ja-JP" altLang="ja-JP" sz="1050">
              <a:solidFill>
                <a:schemeClr val="dk1"/>
              </a:solidFill>
              <a:effectLst/>
              <a:latin typeface="+mn-lt"/>
              <a:ea typeface="+mn-ea"/>
              <a:cs typeface="+mn-cs"/>
            </a:rPr>
            <a:t>　今後も引き続き、より一層の「選択と集中」を行いながら、行財政改革大綱に掲げた取組みを推進し、持続可能で安定的な財政の確立、維持に努めていきます。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58964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07472"/>
          <a:ext cx="0" cy="133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31041</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58964</xdr:rowOff>
    </xdr:from>
    <xdr:to>
      <xdr:col>82</xdr:col>
      <xdr:colOff>196850</xdr:colOff>
      <xdr:row>81</xdr:row>
      <xdr:rowOff>58964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72572</xdr:rowOff>
    </xdr:from>
    <xdr:to>
      <xdr:col>82</xdr:col>
      <xdr:colOff>107950</xdr:colOff>
      <xdr:row>75</xdr:row>
      <xdr:rowOff>162379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5671800" y="12759872"/>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42834</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073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70757</xdr:rowOff>
    </xdr:from>
    <xdr:to>
      <xdr:col>82</xdr:col>
      <xdr:colOff>158750</xdr:colOff>
      <xdr:row>77</xdr:row>
      <xdr:rowOff>907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72572</xdr:rowOff>
    </xdr:from>
    <xdr:to>
      <xdr:col>78</xdr:col>
      <xdr:colOff>69850</xdr:colOff>
      <xdr:row>75</xdr:row>
      <xdr:rowOff>140607</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4782800" y="12759872"/>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54428</xdr:rowOff>
    </xdr:from>
    <xdr:to>
      <xdr:col>78</xdr:col>
      <xdr:colOff>120650</xdr:colOff>
      <xdr:row>74</xdr:row>
      <xdr:rowOff>156028</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274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140805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28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140607</xdr:rowOff>
    </xdr:from>
    <xdr:to>
      <xdr:col>73</xdr:col>
      <xdr:colOff>180975</xdr:colOff>
      <xdr:row>76</xdr:row>
      <xdr:rowOff>67129</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flipV="1">
          <a:off x="13893800" y="12999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50998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5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67129</xdr:rowOff>
    </xdr:from>
    <xdr:to>
      <xdr:col>69</xdr:col>
      <xdr:colOff>92075</xdr:colOff>
      <xdr:row>76</xdr:row>
      <xdr:rowOff>99786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flipV="1">
          <a:off x="13004800" y="13097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111578</xdr:rowOff>
    </xdr:from>
    <xdr:to>
      <xdr:col>82</xdr:col>
      <xdr:colOff>158750</xdr:colOff>
      <xdr:row>76</xdr:row>
      <xdr:rowOff>41728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128105</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21772</xdr:rowOff>
    </xdr:from>
    <xdr:to>
      <xdr:col>78</xdr:col>
      <xdr:colOff>120650</xdr:colOff>
      <xdr:row>74</xdr:row>
      <xdr:rowOff>123372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133549</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4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89807</xdr:rowOff>
    </xdr:from>
    <xdr:to>
      <xdr:col>74</xdr:col>
      <xdr:colOff>31750</xdr:colOff>
      <xdr:row>76</xdr:row>
      <xdr:rowOff>19957</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30134</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16329</xdr:rowOff>
    </xdr:from>
    <xdr:to>
      <xdr:col>69</xdr:col>
      <xdr:colOff>142875</xdr:colOff>
      <xdr:row>76</xdr:row>
      <xdr:rowOff>117929</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128105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48986</xdr:rowOff>
    </xdr:from>
    <xdr:to>
      <xdr:col>65</xdr:col>
      <xdr:colOff>53975</xdr:colOff>
      <xdr:row>76</xdr:row>
      <xdr:rowOff>150586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135363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33617</xdr:rowOff>
    </xdr:from>
    <xdr:to>
      <xdr:col>29</xdr:col>
      <xdr:colOff>127000</xdr:colOff>
      <xdr:row>20</xdr:row>
      <xdr:rowOff>6528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8642"/>
          <a:ext cx="0" cy="1344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150055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5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6528</xdr:rowOff>
    </xdr:from>
    <xdr:to>
      <xdr:col>30</xdr:col>
      <xdr:colOff>25400</xdr:colOff>
      <xdr:row>20</xdr:row>
      <xdr:rowOff>6528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831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119994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33617</xdr:rowOff>
    </xdr:from>
    <xdr:to>
      <xdr:col>30</xdr:col>
      <xdr:colOff>25400</xdr:colOff>
      <xdr:row>12</xdr:row>
      <xdr:rowOff>33617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8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151613</xdr:rowOff>
    </xdr:from>
    <xdr:to>
      <xdr:col>29</xdr:col>
      <xdr:colOff>127000</xdr:colOff>
      <xdr:row>14</xdr:row>
      <xdr:rowOff>6985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28088"/>
          <a:ext cx="647700" cy="26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141089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89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169012</xdr:rowOff>
    </xdr:from>
    <xdr:to>
      <xdr:col>29</xdr:col>
      <xdr:colOff>177800</xdr:colOff>
      <xdr:row>15</xdr:row>
      <xdr:rowOff>99162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16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166700</xdr:rowOff>
    </xdr:from>
    <xdr:to>
      <xdr:col>26</xdr:col>
      <xdr:colOff>50800</xdr:colOff>
      <xdr:row>14</xdr:row>
      <xdr:rowOff>6985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443175"/>
          <a:ext cx="6985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30937</xdr:rowOff>
    </xdr:from>
    <xdr:to>
      <xdr:col>26</xdr:col>
      <xdr:colOff>101600</xdr:colOff>
      <xdr:row>15</xdr:row>
      <xdr:rowOff>132537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5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117314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166700</xdr:rowOff>
    </xdr:from>
    <xdr:to>
      <xdr:col>22</xdr:col>
      <xdr:colOff>114300</xdr:colOff>
      <xdr:row>14</xdr:row>
      <xdr:rowOff>6604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43175"/>
          <a:ext cx="698500" cy="11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38138</xdr:rowOff>
    </xdr:from>
    <xdr:to>
      <xdr:col>22</xdr:col>
      <xdr:colOff>165100</xdr:colOff>
      <xdr:row>15</xdr:row>
      <xdr:rowOff>139738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575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124515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156108</xdr:rowOff>
    </xdr:from>
    <xdr:to>
      <xdr:col>18</xdr:col>
      <xdr:colOff>177800</xdr:colOff>
      <xdr:row>14</xdr:row>
      <xdr:rowOff>6604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432583"/>
          <a:ext cx="698500" cy="2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71285</xdr:rowOff>
    </xdr:from>
    <xdr:to>
      <xdr:col>19</xdr:col>
      <xdr:colOff>38100</xdr:colOff>
      <xdr:row>16</xdr:row>
      <xdr:rowOff>1435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90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157662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77686</xdr:rowOff>
    </xdr:from>
    <xdr:to>
      <xdr:col>15</xdr:col>
      <xdr:colOff>101600</xdr:colOff>
      <xdr:row>16</xdr:row>
      <xdr:rowOff>7836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97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164063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100813</xdr:rowOff>
    </xdr:from>
    <xdr:to>
      <xdr:col>29</xdr:col>
      <xdr:colOff>177800</xdr:colOff>
      <xdr:row>14</xdr:row>
      <xdr:rowOff>30963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77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117340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2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127635</xdr:rowOff>
    </xdr:from>
    <xdr:to>
      <xdr:col>26</xdr:col>
      <xdr:colOff>101600</xdr:colOff>
      <xdr:row>14</xdr:row>
      <xdr:rowOff>57785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04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67962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7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115900</xdr:rowOff>
    </xdr:from>
    <xdr:to>
      <xdr:col>22</xdr:col>
      <xdr:colOff>165100</xdr:colOff>
      <xdr:row>14</xdr:row>
      <xdr:rowOff>46050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392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56227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6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127254</xdr:rowOff>
    </xdr:from>
    <xdr:to>
      <xdr:col>19</xdr:col>
      <xdr:colOff>38100</xdr:colOff>
      <xdr:row>14</xdr:row>
      <xdr:rowOff>57404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0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67581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105308</xdr:rowOff>
    </xdr:from>
    <xdr:to>
      <xdr:col>15</xdr:col>
      <xdr:colOff>101600</xdr:colOff>
      <xdr:row>14</xdr:row>
      <xdr:rowOff>35458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45635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340474</xdr:rowOff>
    </xdr:from>
    <xdr:to>
      <xdr:col>29</xdr:col>
      <xdr:colOff>127000</xdr:colOff>
      <xdr:row>38</xdr:row>
      <xdr:rowOff>8357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65024"/>
          <a:ext cx="0" cy="12109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323334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8357</xdr:rowOff>
    </xdr:from>
    <xdr:to>
      <xdr:col>30</xdr:col>
      <xdr:colOff>25400</xdr:colOff>
      <xdr:row>38</xdr:row>
      <xdr:rowOff>8357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83951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0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340474</xdr:rowOff>
    </xdr:from>
    <xdr:to>
      <xdr:col>30</xdr:col>
      <xdr:colOff>25400</xdr:colOff>
      <xdr:row>33</xdr:row>
      <xdr:rowOff>340474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65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206477</xdr:rowOff>
    </xdr:from>
    <xdr:to>
      <xdr:col>29</xdr:col>
      <xdr:colOff>127000</xdr:colOff>
      <xdr:row>34</xdr:row>
      <xdr:rowOff>305156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73927"/>
          <a:ext cx="647700" cy="98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246245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56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274168</xdr:rowOff>
    </xdr:from>
    <xdr:to>
      <xdr:col>29</xdr:col>
      <xdr:colOff>177800</xdr:colOff>
      <xdr:row>36</xdr:row>
      <xdr:rowOff>32868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4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164033</xdr:rowOff>
    </xdr:from>
    <xdr:to>
      <xdr:col>26</xdr:col>
      <xdr:colOff>50800</xdr:colOff>
      <xdr:row>34</xdr:row>
      <xdr:rowOff>305156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431483"/>
          <a:ext cx="698500" cy="14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230239</xdr:rowOff>
    </xdr:from>
    <xdr:to>
      <xdr:col>26</xdr:col>
      <xdr:colOff>101600</xdr:colOff>
      <xdr:row>35</xdr:row>
      <xdr:rowOff>331839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40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316616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26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164033</xdr:rowOff>
    </xdr:from>
    <xdr:to>
      <xdr:col>22</xdr:col>
      <xdr:colOff>114300</xdr:colOff>
      <xdr:row>34</xdr:row>
      <xdr:rowOff>306146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431483"/>
          <a:ext cx="698500" cy="14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222352</xdr:rowOff>
    </xdr:from>
    <xdr:to>
      <xdr:col>22</xdr:col>
      <xdr:colOff>165100</xdr:colOff>
      <xdr:row>35</xdr:row>
      <xdr:rowOff>323952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3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308729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1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289801</xdr:rowOff>
    </xdr:from>
    <xdr:to>
      <xdr:col>18</xdr:col>
      <xdr:colOff>177800</xdr:colOff>
      <xdr:row>34</xdr:row>
      <xdr:rowOff>306146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557251"/>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237668</xdr:rowOff>
    </xdr:from>
    <xdr:to>
      <xdr:col>19</xdr:col>
      <xdr:colOff>38100</xdr:colOff>
      <xdr:row>35</xdr:row>
      <xdr:rowOff>339268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8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324045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226505</xdr:rowOff>
    </xdr:from>
    <xdr:to>
      <xdr:col>15</xdr:col>
      <xdr:colOff>101600</xdr:colOff>
      <xdr:row>35</xdr:row>
      <xdr:rowOff>328105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36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312882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2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155677</xdr:rowOff>
    </xdr:from>
    <xdr:to>
      <xdr:col>29</xdr:col>
      <xdr:colOff>177800</xdr:colOff>
      <xdr:row>34</xdr:row>
      <xdr:rowOff>257277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23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68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254356</xdr:rowOff>
    </xdr:from>
    <xdr:to>
      <xdr:col>26</xdr:col>
      <xdr:colOff>101600</xdr:colOff>
      <xdr:row>35</xdr:row>
      <xdr:rowOff>13056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21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23233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9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113233</xdr:rowOff>
    </xdr:from>
    <xdr:to>
      <xdr:col>22</xdr:col>
      <xdr:colOff>165100</xdr:colOff>
      <xdr:row>34</xdr:row>
      <xdr:rowOff>214833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380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225010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543300" y="599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255346</xdr:rowOff>
    </xdr:from>
    <xdr:to>
      <xdr:col>19</xdr:col>
      <xdr:colOff>38100</xdr:colOff>
      <xdr:row>35</xdr:row>
      <xdr:rowOff>14046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2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24223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239001</xdr:rowOff>
    </xdr:from>
    <xdr:to>
      <xdr:col>15</xdr:col>
      <xdr:colOff>101600</xdr:colOff>
      <xdr:row>34</xdr:row>
      <xdr:rowOff>340601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06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7878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27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7988</xdr:rowOff>
    </xdr:from>
    <xdr:to>
      <xdr:col>24</xdr:col>
      <xdr:colOff>62865</xdr:colOff>
      <xdr:row>38</xdr:row>
      <xdr:rowOff>19266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1488"/>
          <a:ext cx="1270" cy="1382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23093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19266</xdr:rowOff>
    </xdr:from>
    <xdr:to>
      <xdr:col>24</xdr:col>
      <xdr:colOff>152400</xdr:colOff>
      <xdr:row>38</xdr:row>
      <xdr:rowOff>19266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34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126115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7988</xdr:rowOff>
    </xdr:from>
    <xdr:to>
      <xdr:col>24</xdr:col>
      <xdr:colOff>152400</xdr:colOff>
      <xdr:row>30</xdr:row>
      <xdr:rowOff>7988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157683</xdr:rowOff>
    </xdr:from>
    <xdr:to>
      <xdr:col>24</xdr:col>
      <xdr:colOff>63500</xdr:colOff>
      <xdr:row>31</xdr:row>
      <xdr:rowOff>73597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01183"/>
          <a:ext cx="838200" cy="8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1947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6597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68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55118</xdr:rowOff>
    </xdr:from>
    <xdr:to>
      <xdr:col>19</xdr:col>
      <xdr:colOff>177800</xdr:colOff>
      <xdr:row>31</xdr:row>
      <xdr:rowOff>73597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370068"/>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53543</xdr:rowOff>
    </xdr:from>
    <xdr:to>
      <xdr:col>20</xdr:col>
      <xdr:colOff>38100</xdr:colOff>
      <xdr:row>33</xdr:row>
      <xdr:rowOff>155143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71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146270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55118</xdr:rowOff>
    </xdr:from>
    <xdr:to>
      <xdr:col>15</xdr:col>
      <xdr:colOff>50800</xdr:colOff>
      <xdr:row>31</xdr:row>
      <xdr:rowOff>75616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70068"/>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64592</xdr:rowOff>
    </xdr:from>
    <xdr:to>
      <xdr:col>15</xdr:col>
      <xdr:colOff>101600</xdr:colOff>
      <xdr:row>33</xdr:row>
      <xdr:rowOff>166192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72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157319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66624</xdr:rowOff>
    </xdr:from>
    <xdr:to>
      <xdr:col>10</xdr:col>
      <xdr:colOff>114300</xdr:colOff>
      <xdr:row>31</xdr:row>
      <xdr:rowOff>75616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381574"/>
          <a:ext cx="8890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136030</xdr:rowOff>
    </xdr:from>
    <xdr:to>
      <xdr:col>10</xdr:col>
      <xdr:colOff>165100</xdr:colOff>
      <xdr:row>34</xdr:row>
      <xdr:rowOff>66180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79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57307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8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141364</xdr:rowOff>
    </xdr:from>
    <xdr:to>
      <xdr:col>6</xdr:col>
      <xdr:colOff>38100</xdr:colOff>
      <xdr:row>34</xdr:row>
      <xdr:rowOff>71514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79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62641</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89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106883</xdr:rowOff>
    </xdr:from>
    <xdr:to>
      <xdr:col>24</xdr:col>
      <xdr:colOff>114300</xdr:colOff>
      <xdr:row>31</xdr:row>
      <xdr:rowOff>37033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5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129760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22797</xdr:rowOff>
    </xdr:from>
    <xdr:to>
      <xdr:col>20</xdr:col>
      <xdr:colOff>38100</xdr:colOff>
      <xdr:row>31</xdr:row>
      <xdr:rowOff>124397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3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140924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11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4318</xdr:rowOff>
    </xdr:from>
    <xdr:to>
      <xdr:col>15</xdr:col>
      <xdr:colOff>101600</xdr:colOff>
      <xdr:row>31</xdr:row>
      <xdr:rowOff>105918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31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122445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09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24816</xdr:rowOff>
    </xdr:from>
    <xdr:to>
      <xdr:col>10</xdr:col>
      <xdr:colOff>165100</xdr:colOff>
      <xdr:row>31</xdr:row>
      <xdr:rowOff>126416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3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142943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114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15824</xdr:rowOff>
    </xdr:from>
    <xdr:to>
      <xdr:col>6</xdr:col>
      <xdr:colOff>38100</xdr:colOff>
      <xdr:row>31</xdr:row>
      <xdr:rowOff>117424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133951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10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71871</xdr:rowOff>
    </xdr:from>
    <xdr:to>
      <xdr:col>24</xdr:col>
      <xdr:colOff>62865</xdr:colOff>
      <xdr:row>56</xdr:row>
      <xdr:rowOff>67430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44371"/>
          <a:ext cx="1270" cy="102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71257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6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67430</xdr:rowOff>
    </xdr:from>
    <xdr:to>
      <xdr:col>24</xdr:col>
      <xdr:colOff>152400</xdr:colOff>
      <xdr:row>56</xdr:row>
      <xdr:rowOff>67430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66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18548</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71871</xdr:rowOff>
    </xdr:from>
    <xdr:to>
      <xdr:col>24</xdr:col>
      <xdr:colOff>152400</xdr:colOff>
      <xdr:row>50</xdr:row>
      <xdr:rowOff>71871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4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35230</xdr:rowOff>
    </xdr:from>
    <xdr:to>
      <xdr:col>24</xdr:col>
      <xdr:colOff>63500</xdr:colOff>
      <xdr:row>51</xdr:row>
      <xdr:rowOff>157008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779180"/>
          <a:ext cx="838200" cy="12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75230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62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96803</xdr:rowOff>
    </xdr:from>
    <xdr:to>
      <xdr:col>24</xdr:col>
      <xdr:colOff>114300</xdr:colOff>
      <xdr:row>54</xdr:row>
      <xdr:rowOff>26953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18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157008</xdr:rowOff>
    </xdr:from>
    <xdr:to>
      <xdr:col>19</xdr:col>
      <xdr:colOff>177800</xdr:colOff>
      <xdr:row>54</xdr:row>
      <xdr:rowOff>142411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900958"/>
          <a:ext cx="889000" cy="49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43343</xdr:rowOff>
    </xdr:from>
    <xdr:to>
      <xdr:col>20</xdr:col>
      <xdr:colOff>38100</xdr:colOff>
      <xdr:row>54</xdr:row>
      <xdr:rowOff>144943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136070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142411</xdr:rowOff>
    </xdr:from>
    <xdr:to>
      <xdr:col>15</xdr:col>
      <xdr:colOff>50800</xdr:colOff>
      <xdr:row>55</xdr:row>
      <xdr:rowOff>170593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00711"/>
          <a:ext cx="889000" cy="19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108429</xdr:rowOff>
    </xdr:from>
    <xdr:to>
      <xdr:col>15</xdr:col>
      <xdr:colOff>101600</xdr:colOff>
      <xdr:row>57</xdr:row>
      <xdr:rowOff>38579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29706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0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170593</xdr:rowOff>
    </xdr:from>
    <xdr:to>
      <xdr:col>10</xdr:col>
      <xdr:colOff>114300</xdr:colOff>
      <xdr:row>56</xdr:row>
      <xdr:rowOff>76411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034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86353</xdr:rowOff>
    </xdr:from>
    <xdr:to>
      <xdr:col>10</xdr:col>
      <xdr:colOff>165100</xdr:colOff>
      <xdr:row>58</xdr:row>
      <xdr:rowOff>16503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7630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158068</xdr:rowOff>
    </xdr:from>
    <xdr:to>
      <xdr:col>6</xdr:col>
      <xdr:colOff>38100</xdr:colOff>
      <xdr:row>58</xdr:row>
      <xdr:rowOff>88218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3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79345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155880</xdr:rowOff>
    </xdr:from>
    <xdr:to>
      <xdr:col>24</xdr:col>
      <xdr:colOff>114300</xdr:colOff>
      <xdr:row>51</xdr:row>
      <xdr:rowOff>86030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7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7307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106208</xdr:rowOff>
    </xdr:from>
    <xdr:to>
      <xdr:col>20</xdr:col>
      <xdr:colOff>38100</xdr:colOff>
      <xdr:row>52</xdr:row>
      <xdr:rowOff>36358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85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52885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86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91611</xdr:rowOff>
    </xdr:from>
    <xdr:to>
      <xdr:col>15</xdr:col>
      <xdr:colOff>101600</xdr:colOff>
      <xdr:row>55</xdr:row>
      <xdr:rowOff>21761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4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38288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2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119793</xdr:rowOff>
    </xdr:from>
    <xdr:to>
      <xdr:col>10</xdr:col>
      <xdr:colOff>165100</xdr:colOff>
      <xdr:row>56</xdr:row>
      <xdr:rowOff>49943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66470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25611</xdr:rowOff>
    </xdr:from>
    <xdr:to>
      <xdr:col>6</xdr:col>
      <xdr:colOff>38100</xdr:colOff>
      <xdr:row>56</xdr:row>
      <xdr:rowOff>127211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143738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0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a:extLst>
            <a:ext uri="{FF2B5EF4-FFF2-40B4-BE49-F238E27FC236}">
              <a16:creationId xmlns:a16="http://schemas.microsoft.com/office/drawing/2014/main" id="{00000000-0008-0000-06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133931</xdr:rowOff>
    </xdr:from>
    <xdr:to>
      <xdr:col>24</xdr:col>
      <xdr:colOff>62865</xdr:colOff>
      <xdr:row>79</xdr:row>
      <xdr:rowOff>19957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4633595" y="12135431"/>
          <a:ext cx="1270" cy="1429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23784</xdr:rowOff>
    </xdr:from>
    <xdr:ext cx="469744" cy="259045"/>
    <xdr:sp macro="" textlink="">
      <xdr:nvSpPr>
        <xdr:cNvPr id="177" name="維持補修費最小値テキスト">
          <a:extLst>
            <a:ext uri="{FF2B5EF4-FFF2-40B4-BE49-F238E27FC236}">
              <a16:creationId xmlns:a16="http://schemas.microsoft.com/office/drawing/2014/main" id="{00000000-0008-0000-0600-0000B1000000}"/>
            </a:ext>
          </a:extLst>
        </xdr:cNvPr>
        <xdr:cNvSpPr txBox="1"/>
      </xdr:nvSpPr>
      <xdr:spPr>
        <a:xfrm>
          <a:off x="4686300" y="135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19957</xdr:rowOff>
    </xdr:from>
    <xdr:to>
      <xdr:col>24</xdr:col>
      <xdr:colOff>152400</xdr:colOff>
      <xdr:row>79</xdr:row>
      <xdr:rowOff>19957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356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80608</xdr:rowOff>
    </xdr:from>
    <xdr:ext cx="534377" cy="259045"/>
    <xdr:sp macro="" textlink="">
      <xdr:nvSpPr>
        <xdr:cNvPr id="179" name="維持補修費最大値テキスト">
          <a:extLst>
            <a:ext uri="{FF2B5EF4-FFF2-40B4-BE49-F238E27FC236}">
              <a16:creationId xmlns:a16="http://schemas.microsoft.com/office/drawing/2014/main" id="{00000000-0008-0000-0600-0000B3000000}"/>
            </a:ext>
          </a:extLst>
        </xdr:cNvPr>
        <xdr:cNvSpPr txBox="1"/>
      </xdr:nvSpPr>
      <xdr:spPr>
        <a:xfrm>
          <a:off x="4686300" y="119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133931</xdr:rowOff>
    </xdr:from>
    <xdr:to>
      <xdr:col>24</xdr:col>
      <xdr:colOff>152400</xdr:colOff>
      <xdr:row>70</xdr:row>
      <xdr:rowOff>133931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4546600" y="1213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46845</xdr:rowOff>
    </xdr:from>
    <xdr:to>
      <xdr:col>24</xdr:col>
      <xdr:colOff>63500</xdr:colOff>
      <xdr:row>76</xdr:row>
      <xdr:rowOff>82006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3797300" y="13077045"/>
          <a:ext cx="838200" cy="3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36085</xdr:rowOff>
    </xdr:from>
    <xdr:ext cx="469744" cy="259045"/>
    <xdr:sp macro="" textlink="">
      <xdr:nvSpPr>
        <xdr:cNvPr id="182" name="維持補修費平均値テキスト">
          <a:extLst>
            <a:ext uri="{FF2B5EF4-FFF2-40B4-BE49-F238E27FC236}">
              <a16:creationId xmlns:a16="http://schemas.microsoft.com/office/drawing/2014/main" id="{00000000-0008-0000-0600-0000B6000000}"/>
            </a:ext>
          </a:extLst>
        </xdr:cNvPr>
        <xdr:cNvSpPr txBox="1"/>
      </xdr:nvSpPr>
      <xdr:spPr>
        <a:xfrm>
          <a:off x="4686300" y="1306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57658</xdr:rowOff>
    </xdr:from>
    <xdr:to>
      <xdr:col>24</xdr:col>
      <xdr:colOff>114300</xdr:colOff>
      <xdr:row>76</xdr:row>
      <xdr:rowOff>159258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4584700" y="130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82006</xdr:rowOff>
    </xdr:from>
    <xdr:to>
      <xdr:col>19</xdr:col>
      <xdr:colOff>177800</xdr:colOff>
      <xdr:row>76</xdr:row>
      <xdr:rowOff>88537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908300" y="131122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73986</xdr:rowOff>
    </xdr:from>
    <xdr:to>
      <xdr:col>20</xdr:col>
      <xdr:colOff>38100</xdr:colOff>
      <xdr:row>77</xdr:row>
      <xdr:rowOff>4136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3746500" y="1310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166713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562428" y="131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75583</xdr:rowOff>
    </xdr:from>
    <xdr:to>
      <xdr:col>15</xdr:col>
      <xdr:colOff>50800</xdr:colOff>
      <xdr:row>76</xdr:row>
      <xdr:rowOff>88537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2019300" y="13105783"/>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84110</xdr:rowOff>
    </xdr:from>
    <xdr:to>
      <xdr:col>15</xdr:col>
      <xdr:colOff>101600</xdr:colOff>
      <xdr:row>77</xdr:row>
      <xdr:rowOff>14260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28575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5387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673428" y="1320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47389</xdr:rowOff>
    </xdr:from>
    <xdr:to>
      <xdr:col>10</xdr:col>
      <xdr:colOff>114300</xdr:colOff>
      <xdr:row>76</xdr:row>
      <xdr:rowOff>75583</xdr:rowOff>
    </xdr:to>
    <xdr:cxnSp macro="">
      <xdr:nvCxnSpPr>
        <xdr:cNvPr id="190" name="直線コネクタ 189">
          <a:extLst>
            <a:ext uri="{FF2B5EF4-FFF2-40B4-BE49-F238E27FC236}">
              <a16:creationId xmlns:a16="http://schemas.microsoft.com/office/drawing/2014/main" id="{00000000-0008-0000-0600-0000BE000000}"/>
            </a:ext>
          </a:extLst>
        </xdr:cNvPr>
        <xdr:cNvCxnSpPr/>
      </xdr:nvCxnSpPr>
      <xdr:spPr>
        <a:xfrm>
          <a:off x="1130300" y="13077589"/>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130048</xdr:rowOff>
    </xdr:from>
    <xdr:to>
      <xdr:col>10</xdr:col>
      <xdr:colOff>165100</xdr:colOff>
      <xdr:row>77</xdr:row>
      <xdr:rowOff>60198</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968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117856</xdr:rowOff>
    </xdr:from>
    <xdr:to>
      <xdr:col>6</xdr:col>
      <xdr:colOff>38100</xdr:colOff>
      <xdr:row>77</xdr:row>
      <xdr:rowOff>48006</xdr:rowOff>
    </xdr:to>
    <xdr:sp macro="" textlink="">
      <xdr:nvSpPr>
        <xdr:cNvPr id="193" name="フローチャート: 判断 192">
          <a:extLst>
            <a:ext uri="{FF2B5EF4-FFF2-40B4-BE49-F238E27FC236}">
              <a16:creationId xmlns:a16="http://schemas.microsoft.com/office/drawing/2014/main" id="{00000000-0008-0000-0600-0000C1000000}"/>
            </a:ext>
          </a:extLst>
        </xdr:cNvPr>
        <xdr:cNvSpPr/>
      </xdr:nvSpPr>
      <xdr:spPr>
        <a:xfrm>
          <a:off x="1079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39133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95428" y="1324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167495</xdr:rowOff>
    </xdr:from>
    <xdr:to>
      <xdr:col>24</xdr:col>
      <xdr:colOff>114300</xdr:colOff>
      <xdr:row>76</xdr:row>
      <xdr:rowOff>97645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4584700" y="1302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18922</xdr:rowOff>
    </xdr:from>
    <xdr:ext cx="469744" cy="259045"/>
    <xdr:sp macro="" textlink="">
      <xdr:nvSpPr>
        <xdr:cNvPr id="201" name="維持補修費該当値テキスト">
          <a:extLst>
            <a:ext uri="{FF2B5EF4-FFF2-40B4-BE49-F238E27FC236}">
              <a16:creationId xmlns:a16="http://schemas.microsoft.com/office/drawing/2014/main" id="{00000000-0008-0000-0600-0000C9000000}"/>
            </a:ext>
          </a:extLst>
        </xdr:cNvPr>
        <xdr:cNvSpPr txBox="1"/>
      </xdr:nvSpPr>
      <xdr:spPr>
        <a:xfrm>
          <a:off x="4686300" y="128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31206</xdr:rowOff>
    </xdr:from>
    <xdr:to>
      <xdr:col>20</xdr:col>
      <xdr:colOff>38100</xdr:colOff>
      <xdr:row>76</xdr:row>
      <xdr:rowOff>132806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3746500" y="130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149333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3562428" y="128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37737</xdr:rowOff>
    </xdr:from>
    <xdr:to>
      <xdr:col>15</xdr:col>
      <xdr:colOff>101600</xdr:colOff>
      <xdr:row>76</xdr:row>
      <xdr:rowOff>139337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2857500" y="130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155864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2673428" y="128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24783</xdr:rowOff>
    </xdr:from>
    <xdr:to>
      <xdr:col>10</xdr:col>
      <xdr:colOff>165100</xdr:colOff>
      <xdr:row>76</xdr:row>
      <xdr:rowOff>126383</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968500" y="1305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142910</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784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168039</xdr:rowOff>
    </xdr:from>
    <xdr:to>
      <xdr:col>6</xdr:col>
      <xdr:colOff>38100</xdr:colOff>
      <xdr:row>76</xdr:row>
      <xdr:rowOff>98189</xdr:rowOff>
    </xdr:to>
    <xdr:sp macro="" textlink="">
      <xdr:nvSpPr>
        <xdr:cNvPr id="208" name="楕円 207">
          <a:extLst>
            <a:ext uri="{FF2B5EF4-FFF2-40B4-BE49-F238E27FC236}">
              <a16:creationId xmlns:a16="http://schemas.microsoft.com/office/drawing/2014/main" id="{00000000-0008-0000-0600-0000D0000000}"/>
            </a:ext>
          </a:extLst>
        </xdr:cNvPr>
        <xdr:cNvSpPr/>
      </xdr:nvSpPr>
      <xdr:spPr>
        <a:xfrm>
          <a:off x="1079500" y="1302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114716</xdr:rowOff>
    </xdr:from>
    <xdr:ext cx="469744"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895428" y="1280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扶助費グラフ枠">
          <a:extLst>
            <a:ext uri="{FF2B5EF4-FFF2-40B4-BE49-F238E27FC236}">
              <a16:creationId xmlns:a16="http://schemas.microsoft.com/office/drawing/2014/main" id="{00000000-0008-0000-06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19369</xdr:rowOff>
    </xdr:from>
    <xdr:to>
      <xdr:col>24</xdr:col>
      <xdr:colOff>62865</xdr:colOff>
      <xdr:row>98</xdr:row>
      <xdr:rowOff>63533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4633595" y="15449869"/>
          <a:ext cx="1270" cy="1415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67360</xdr:rowOff>
    </xdr:from>
    <xdr:ext cx="599010" cy="259045"/>
    <xdr:sp macro="" textlink="">
      <xdr:nvSpPr>
        <xdr:cNvPr id="237" name="扶助費最小値テキスト">
          <a:extLst>
            <a:ext uri="{FF2B5EF4-FFF2-40B4-BE49-F238E27FC236}">
              <a16:creationId xmlns:a16="http://schemas.microsoft.com/office/drawing/2014/main" id="{00000000-0008-0000-0600-0000ED000000}"/>
            </a:ext>
          </a:extLst>
        </xdr:cNvPr>
        <xdr:cNvSpPr txBox="1"/>
      </xdr:nvSpPr>
      <xdr:spPr>
        <a:xfrm>
          <a:off x="4686300" y="16869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63533</xdr:rowOff>
    </xdr:from>
    <xdr:to>
      <xdr:col>24</xdr:col>
      <xdr:colOff>152400</xdr:colOff>
      <xdr:row>98</xdr:row>
      <xdr:rowOff>63533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6865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137496</xdr:rowOff>
    </xdr:from>
    <xdr:ext cx="599010" cy="259045"/>
    <xdr:sp macro="" textlink="">
      <xdr:nvSpPr>
        <xdr:cNvPr id="239" name="扶助費最大値テキスト">
          <a:extLst>
            <a:ext uri="{FF2B5EF4-FFF2-40B4-BE49-F238E27FC236}">
              <a16:creationId xmlns:a16="http://schemas.microsoft.com/office/drawing/2014/main" id="{00000000-0008-0000-0600-0000EF000000}"/>
            </a:ext>
          </a:extLst>
        </xdr:cNvPr>
        <xdr:cNvSpPr txBox="1"/>
      </xdr:nvSpPr>
      <xdr:spPr>
        <a:xfrm>
          <a:off x="4686300" y="1522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19369</xdr:rowOff>
    </xdr:from>
    <xdr:to>
      <xdr:col>24</xdr:col>
      <xdr:colOff>152400</xdr:colOff>
      <xdr:row>90</xdr:row>
      <xdr:rowOff>19369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4546600" y="1544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115315</xdr:rowOff>
    </xdr:from>
    <xdr:to>
      <xdr:col>24</xdr:col>
      <xdr:colOff>63500</xdr:colOff>
      <xdr:row>94</xdr:row>
      <xdr:rowOff>52267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3797300" y="16060165"/>
          <a:ext cx="838200" cy="10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81718</xdr:rowOff>
    </xdr:from>
    <xdr:ext cx="599010" cy="259045"/>
    <xdr:sp macro="" textlink="">
      <xdr:nvSpPr>
        <xdr:cNvPr id="242" name="扶助費平均値テキスト">
          <a:extLst>
            <a:ext uri="{FF2B5EF4-FFF2-40B4-BE49-F238E27FC236}">
              <a16:creationId xmlns:a16="http://schemas.microsoft.com/office/drawing/2014/main" id="{00000000-0008-0000-0600-0000F2000000}"/>
            </a:ext>
          </a:extLst>
        </xdr:cNvPr>
        <xdr:cNvSpPr txBox="1"/>
      </xdr:nvSpPr>
      <xdr:spPr>
        <a:xfrm>
          <a:off x="4686300" y="161980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103291</xdr:rowOff>
    </xdr:from>
    <xdr:to>
      <xdr:col>24</xdr:col>
      <xdr:colOff>114300</xdr:colOff>
      <xdr:row>95</xdr:row>
      <xdr:rowOff>33441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4584700" y="1621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115315</xdr:rowOff>
    </xdr:from>
    <xdr:to>
      <xdr:col>19</xdr:col>
      <xdr:colOff>177800</xdr:colOff>
      <xdr:row>95</xdr:row>
      <xdr:rowOff>129609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908300" y="16060165"/>
          <a:ext cx="889000" cy="35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26122</xdr:rowOff>
    </xdr:from>
    <xdr:to>
      <xdr:col>20</xdr:col>
      <xdr:colOff>38100</xdr:colOff>
      <xdr:row>94</xdr:row>
      <xdr:rowOff>127722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3746500" y="1614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118849</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497795" y="16235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129609</xdr:rowOff>
    </xdr:from>
    <xdr:to>
      <xdr:col>15</xdr:col>
      <xdr:colOff>50800</xdr:colOff>
      <xdr:row>95</xdr:row>
      <xdr:rowOff>170790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2019300" y="16417359"/>
          <a:ext cx="889000" cy="4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146724</xdr:rowOff>
    </xdr:from>
    <xdr:to>
      <xdr:col>15</xdr:col>
      <xdr:colOff>101600</xdr:colOff>
      <xdr:row>96</xdr:row>
      <xdr:rowOff>76874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2857500" y="1643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68001</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08795" y="1652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170790</xdr:rowOff>
    </xdr:from>
    <xdr:to>
      <xdr:col>10</xdr:col>
      <xdr:colOff>114300</xdr:colOff>
      <xdr:row>96</xdr:row>
      <xdr:rowOff>74462</xdr:rowOff>
    </xdr:to>
    <xdr:cxnSp macro="">
      <xdr:nvCxnSpPr>
        <xdr:cNvPr id="250" name="直線コネクタ 249">
          <a:extLst>
            <a:ext uri="{FF2B5EF4-FFF2-40B4-BE49-F238E27FC236}">
              <a16:creationId xmlns:a16="http://schemas.microsoft.com/office/drawing/2014/main" id="{00000000-0008-0000-0600-0000FA000000}"/>
            </a:ext>
          </a:extLst>
        </xdr:cNvPr>
        <xdr:cNvCxnSpPr/>
      </xdr:nvCxnSpPr>
      <xdr:spPr>
        <a:xfrm flipV="1">
          <a:off x="1130300" y="16458540"/>
          <a:ext cx="889000" cy="7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32077</xdr:rowOff>
    </xdr:from>
    <xdr:to>
      <xdr:col>10</xdr:col>
      <xdr:colOff>165100</xdr:colOff>
      <xdr:row>96</xdr:row>
      <xdr:rowOff>133677</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968500" y="1649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124804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719795" y="16584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95475</xdr:rowOff>
    </xdr:from>
    <xdr:to>
      <xdr:col>6</xdr:col>
      <xdr:colOff>38100</xdr:colOff>
      <xdr:row>97</xdr:row>
      <xdr:rowOff>25625</xdr:rowOff>
    </xdr:to>
    <xdr:sp macro="" textlink="">
      <xdr:nvSpPr>
        <xdr:cNvPr id="253" name="フローチャート: 判断 252">
          <a:extLst>
            <a:ext uri="{FF2B5EF4-FFF2-40B4-BE49-F238E27FC236}">
              <a16:creationId xmlns:a16="http://schemas.microsoft.com/office/drawing/2014/main" id="{00000000-0008-0000-0600-0000FD000000}"/>
            </a:ext>
          </a:extLst>
        </xdr:cNvPr>
        <xdr:cNvSpPr/>
      </xdr:nvSpPr>
      <xdr:spPr>
        <a:xfrm>
          <a:off x="1079500" y="1655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16752</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30795" y="1664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1467</xdr:rowOff>
    </xdr:from>
    <xdr:to>
      <xdr:col>24</xdr:col>
      <xdr:colOff>114300</xdr:colOff>
      <xdr:row>94</xdr:row>
      <xdr:rowOff>103067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4584700" y="16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24344</xdr:rowOff>
    </xdr:from>
    <xdr:ext cx="599010" cy="259045"/>
    <xdr:sp macro="" textlink="">
      <xdr:nvSpPr>
        <xdr:cNvPr id="261" name="扶助費該当値テキスト">
          <a:extLst>
            <a:ext uri="{FF2B5EF4-FFF2-40B4-BE49-F238E27FC236}">
              <a16:creationId xmlns:a16="http://schemas.microsoft.com/office/drawing/2014/main" id="{00000000-0008-0000-0600-000005010000}"/>
            </a:ext>
          </a:extLst>
        </xdr:cNvPr>
        <xdr:cNvSpPr txBox="1"/>
      </xdr:nvSpPr>
      <xdr:spPr>
        <a:xfrm>
          <a:off x="4686300" y="1596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64515</xdr:rowOff>
    </xdr:from>
    <xdr:to>
      <xdr:col>20</xdr:col>
      <xdr:colOff>38100</xdr:colOff>
      <xdr:row>93</xdr:row>
      <xdr:rowOff>166115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3746500" y="160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11192</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3497795" y="1578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78809</xdr:rowOff>
    </xdr:from>
    <xdr:to>
      <xdr:col>15</xdr:col>
      <xdr:colOff>101600</xdr:colOff>
      <xdr:row>96</xdr:row>
      <xdr:rowOff>8959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2857500" y="16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25486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2608795" y="161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119990</xdr:rowOff>
    </xdr:from>
    <xdr:to>
      <xdr:col>10</xdr:col>
      <xdr:colOff>165100</xdr:colOff>
      <xdr:row>96</xdr:row>
      <xdr:rowOff>50140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968500" y="16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66667</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1719795" y="1618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23662</xdr:rowOff>
    </xdr:from>
    <xdr:to>
      <xdr:col>6</xdr:col>
      <xdr:colOff>38100</xdr:colOff>
      <xdr:row>96</xdr:row>
      <xdr:rowOff>125262</xdr:rowOff>
    </xdr:to>
    <xdr:sp macro="" textlink="">
      <xdr:nvSpPr>
        <xdr:cNvPr id="268" name="楕円 267">
          <a:extLst>
            <a:ext uri="{FF2B5EF4-FFF2-40B4-BE49-F238E27FC236}">
              <a16:creationId xmlns:a16="http://schemas.microsoft.com/office/drawing/2014/main" id="{00000000-0008-0000-0600-00000C010000}"/>
            </a:ext>
          </a:extLst>
        </xdr:cNvPr>
        <xdr:cNvSpPr/>
      </xdr:nvSpPr>
      <xdr:spPr>
        <a:xfrm>
          <a:off x="1079500" y="164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141789</xdr:rowOff>
    </xdr:from>
    <xdr:ext cx="599010"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830795" y="1625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54534</xdr:rowOff>
    </xdr:from>
    <xdr:to>
      <xdr:col>54</xdr:col>
      <xdr:colOff>189865</xdr:colOff>
      <xdr:row>39</xdr:row>
      <xdr:rowOff>82029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6398184"/>
          <a:ext cx="1270" cy="37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85856</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7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82029</xdr:rowOff>
    </xdr:from>
    <xdr:to>
      <xdr:col>55</xdr:col>
      <xdr:colOff>88900</xdr:colOff>
      <xdr:row>39</xdr:row>
      <xdr:rowOff>82029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76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1211</xdr:rowOff>
    </xdr:from>
    <xdr:ext cx="534377"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61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54534</xdr:rowOff>
    </xdr:from>
    <xdr:to>
      <xdr:col>55</xdr:col>
      <xdr:colOff>88900</xdr:colOff>
      <xdr:row>37</xdr:row>
      <xdr:rowOff>54534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639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113246</xdr:rowOff>
    </xdr:from>
    <xdr:to>
      <xdr:col>55</xdr:col>
      <xdr:colOff>0</xdr:colOff>
      <xdr:row>39</xdr:row>
      <xdr:rowOff>10833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6628346"/>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5313</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348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153886</xdr:rowOff>
    </xdr:from>
    <xdr:to>
      <xdr:col>55</xdr:col>
      <xdr:colOff>50800</xdr:colOff>
      <xdr:row>38</xdr:row>
      <xdr:rowOff>84036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49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22923</xdr:rowOff>
    </xdr:from>
    <xdr:to>
      <xdr:col>50</xdr:col>
      <xdr:colOff>114300</xdr:colOff>
      <xdr:row>38</xdr:row>
      <xdr:rowOff>113246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8750300" y="5337873"/>
          <a:ext cx="889000" cy="1290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135153</xdr:rowOff>
    </xdr:from>
    <xdr:to>
      <xdr:col>50</xdr:col>
      <xdr:colOff>165100</xdr:colOff>
      <xdr:row>38</xdr:row>
      <xdr:rowOff>65303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4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81830</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25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22923</xdr:rowOff>
    </xdr:from>
    <xdr:to>
      <xdr:col>45</xdr:col>
      <xdr:colOff>177800</xdr:colOff>
      <xdr:row>39</xdr:row>
      <xdr:rowOff>43879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5337873"/>
          <a:ext cx="889000" cy="139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113246</xdr:rowOff>
    </xdr:from>
    <xdr:to>
      <xdr:col>46</xdr:col>
      <xdr:colOff>38100</xdr:colOff>
      <xdr:row>31</xdr:row>
      <xdr:rowOff>43396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525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59923</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03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33807</xdr:rowOff>
    </xdr:from>
    <xdr:to>
      <xdr:col>41</xdr:col>
      <xdr:colOff>50800</xdr:colOff>
      <xdr:row>39</xdr:row>
      <xdr:rowOff>43879</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a:off x="6972300" y="6720357"/>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91072</xdr:rowOff>
    </xdr:from>
    <xdr:to>
      <xdr:col>41</xdr:col>
      <xdr:colOff>101600</xdr:colOff>
      <xdr:row>39</xdr:row>
      <xdr:rowOff>21222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6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37749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97015</xdr:rowOff>
    </xdr:from>
    <xdr:to>
      <xdr:col>36</xdr:col>
      <xdr:colOff>165100</xdr:colOff>
      <xdr:row>39</xdr:row>
      <xdr:rowOff>27165</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6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43692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131483</xdr:rowOff>
    </xdr:from>
    <xdr:to>
      <xdr:col>55</xdr:col>
      <xdr:colOff>50800</xdr:colOff>
      <xdr:row>39</xdr:row>
      <xdr:rowOff>61633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64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46410</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56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62446</xdr:rowOff>
    </xdr:from>
    <xdr:to>
      <xdr:col>50</xdr:col>
      <xdr:colOff>165100</xdr:colOff>
      <xdr:row>38</xdr:row>
      <xdr:rowOff>164046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5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155173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67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143573</xdr:rowOff>
    </xdr:from>
    <xdr:to>
      <xdr:col>46</xdr:col>
      <xdr:colOff>38100</xdr:colOff>
      <xdr:row>31</xdr:row>
      <xdr:rowOff>73723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52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64850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50795" y="537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164529</xdr:rowOff>
    </xdr:from>
    <xdr:to>
      <xdr:col>41</xdr:col>
      <xdr:colOff>101600</xdr:colOff>
      <xdr:row>39</xdr:row>
      <xdr:rowOff>94679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85806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7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154457</xdr:rowOff>
    </xdr:from>
    <xdr:to>
      <xdr:col>36</xdr:col>
      <xdr:colOff>165100</xdr:colOff>
      <xdr:row>39</xdr:row>
      <xdr:rowOff>84607</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6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75734</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76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16987</xdr:rowOff>
    </xdr:from>
    <xdr:to>
      <xdr:col>54</xdr:col>
      <xdr:colOff>189865</xdr:colOff>
      <xdr:row>58</xdr:row>
      <xdr:rowOff>102621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60937"/>
          <a:ext cx="1270" cy="1285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106448</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102621</xdr:rowOff>
    </xdr:from>
    <xdr:to>
      <xdr:col>55</xdr:col>
      <xdr:colOff>88900</xdr:colOff>
      <xdr:row>58</xdr:row>
      <xdr:rowOff>102621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04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135114</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16987</xdr:rowOff>
    </xdr:from>
    <xdr:to>
      <xdr:col>55</xdr:col>
      <xdr:colOff>88900</xdr:colOff>
      <xdr:row>51</xdr:row>
      <xdr:rowOff>16987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6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134191</xdr:rowOff>
    </xdr:from>
    <xdr:to>
      <xdr:col>55</xdr:col>
      <xdr:colOff>0</xdr:colOff>
      <xdr:row>53</xdr:row>
      <xdr:rowOff>105639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8878141"/>
          <a:ext cx="838200" cy="31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70904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898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48027</xdr:rowOff>
    </xdr:from>
    <xdr:to>
      <xdr:col>55</xdr:col>
      <xdr:colOff>50800</xdr:colOff>
      <xdr:row>53</xdr:row>
      <xdr:rowOff>149627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13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130076</xdr:rowOff>
    </xdr:from>
    <xdr:to>
      <xdr:col>50</xdr:col>
      <xdr:colOff>114300</xdr:colOff>
      <xdr:row>51</xdr:row>
      <xdr:rowOff>134191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887402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52</xdr:row>
      <xdr:rowOff>146462</xdr:rowOff>
    </xdr:from>
    <xdr:to>
      <xdr:col>50</xdr:col>
      <xdr:colOff>165100</xdr:colOff>
      <xdr:row>53</xdr:row>
      <xdr:rowOff>76612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0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67739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1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130076</xdr:rowOff>
    </xdr:from>
    <xdr:to>
      <xdr:col>45</xdr:col>
      <xdr:colOff>177800</xdr:colOff>
      <xdr:row>52</xdr:row>
      <xdr:rowOff>92540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8874026"/>
          <a:ext cx="889000" cy="13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59959</xdr:rowOff>
    </xdr:from>
    <xdr:to>
      <xdr:col>46</xdr:col>
      <xdr:colOff>38100</xdr:colOff>
      <xdr:row>53</xdr:row>
      <xdr:rowOff>161559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152686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23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152890</xdr:rowOff>
    </xdr:from>
    <xdr:to>
      <xdr:col>41</xdr:col>
      <xdr:colOff>50800</xdr:colOff>
      <xdr:row>52</xdr:row>
      <xdr:rowOff>92540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8896840"/>
          <a:ext cx="889000" cy="1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97313</xdr:rowOff>
    </xdr:from>
    <xdr:to>
      <xdr:col>41</xdr:col>
      <xdr:colOff>101600</xdr:colOff>
      <xdr:row>54</xdr:row>
      <xdr:rowOff>27463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18590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27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147307</xdr:rowOff>
    </xdr:from>
    <xdr:to>
      <xdr:col>36</xdr:col>
      <xdr:colOff>165100</xdr:colOff>
      <xdr:row>54</xdr:row>
      <xdr:rowOff>77457</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68584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2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54839</xdr:rowOff>
    </xdr:from>
    <xdr:to>
      <xdr:col>55</xdr:col>
      <xdr:colOff>50800</xdr:colOff>
      <xdr:row>53</xdr:row>
      <xdr:rowOff>156439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4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33266</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12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83391</xdr:rowOff>
    </xdr:from>
    <xdr:to>
      <xdr:col>50</xdr:col>
      <xdr:colOff>165100</xdr:colOff>
      <xdr:row>52</xdr:row>
      <xdr:rowOff>13541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882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30068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60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79276</xdr:rowOff>
    </xdr:from>
    <xdr:to>
      <xdr:col>46</xdr:col>
      <xdr:colOff>38100</xdr:colOff>
      <xdr:row>52</xdr:row>
      <xdr:rowOff>9426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882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25953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59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41740</xdr:rowOff>
    </xdr:from>
    <xdr:to>
      <xdr:col>41</xdr:col>
      <xdr:colOff>101600</xdr:colOff>
      <xdr:row>52</xdr:row>
      <xdr:rowOff>143340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89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159867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87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102090</xdr:rowOff>
    </xdr:from>
    <xdr:to>
      <xdr:col>36</xdr:col>
      <xdr:colOff>165100</xdr:colOff>
      <xdr:row>52</xdr:row>
      <xdr:rowOff>32240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88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48767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86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86299</xdr:rowOff>
    </xdr:from>
    <xdr:to>
      <xdr:col>54</xdr:col>
      <xdr:colOff>189865</xdr:colOff>
      <xdr:row>77</xdr:row>
      <xdr:rowOff>127172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087799"/>
          <a:ext cx="1270" cy="124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130999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3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127172</xdr:rowOff>
    </xdr:from>
    <xdr:to>
      <xdr:col>55</xdr:col>
      <xdr:colOff>88900</xdr:colOff>
      <xdr:row>77</xdr:row>
      <xdr:rowOff>127172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2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32976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86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86299</xdr:rowOff>
    </xdr:from>
    <xdr:to>
      <xdr:col>55</xdr:col>
      <xdr:colOff>88900</xdr:colOff>
      <xdr:row>70</xdr:row>
      <xdr:rowOff>86299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08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125709</xdr:rowOff>
    </xdr:from>
    <xdr:to>
      <xdr:col>55</xdr:col>
      <xdr:colOff>0</xdr:colOff>
      <xdr:row>76</xdr:row>
      <xdr:rowOff>143678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813009"/>
          <a:ext cx="838200" cy="36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2643</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68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151216</xdr:rowOff>
    </xdr:from>
    <xdr:to>
      <xdr:col>55</xdr:col>
      <xdr:colOff>50800</xdr:colOff>
      <xdr:row>75</xdr:row>
      <xdr:rowOff>81366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8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23343</xdr:rowOff>
    </xdr:from>
    <xdr:to>
      <xdr:col>50</xdr:col>
      <xdr:colOff>114300</xdr:colOff>
      <xdr:row>74</xdr:row>
      <xdr:rowOff>125709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2539193"/>
          <a:ext cx="889000" cy="27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53513</xdr:rowOff>
    </xdr:from>
    <xdr:to>
      <xdr:col>50</xdr:col>
      <xdr:colOff>165100</xdr:colOff>
      <xdr:row>74</xdr:row>
      <xdr:rowOff>155113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74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51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23343</xdr:rowOff>
    </xdr:from>
    <xdr:to>
      <xdr:col>45</xdr:col>
      <xdr:colOff>177800</xdr:colOff>
      <xdr:row>74</xdr:row>
      <xdr:rowOff>44008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539193"/>
          <a:ext cx="889000" cy="19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42037</xdr:rowOff>
    </xdr:from>
    <xdr:to>
      <xdr:col>46</xdr:col>
      <xdr:colOff>38100</xdr:colOff>
      <xdr:row>74</xdr:row>
      <xdr:rowOff>143637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134764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44922</xdr:rowOff>
    </xdr:from>
    <xdr:to>
      <xdr:col>41</xdr:col>
      <xdr:colOff>50800</xdr:colOff>
      <xdr:row>74</xdr:row>
      <xdr:rowOff>44008</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389322"/>
          <a:ext cx="889000" cy="3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156017</xdr:rowOff>
    </xdr:from>
    <xdr:to>
      <xdr:col>41</xdr:col>
      <xdr:colOff>101600</xdr:colOff>
      <xdr:row>74</xdr:row>
      <xdr:rowOff>86167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102694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109748</xdr:rowOff>
    </xdr:from>
    <xdr:to>
      <xdr:col>36</xdr:col>
      <xdr:colOff>165100</xdr:colOff>
      <xdr:row>74</xdr:row>
      <xdr:rowOff>39898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31025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92878</xdr:rowOff>
    </xdr:from>
    <xdr:to>
      <xdr:col>55</xdr:col>
      <xdr:colOff>50800</xdr:colOff>
      <xdr:row>77</xdr:row>
      <xdr:rowOff>23028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12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71305</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1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74909</xdr:rowOff>
    </xdr:from>
    <xdr:to>
      <xdr:col>50</xdr:col>
      <xdr:colOff>165100</xdr:colOff>
      <xdr:row>75</xdr:row>
      <xdr:rowOff>5059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76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167636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2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143993</xdr:rowOff>
    </xdr:from>
    <xdr:to>
      <xdr:col>46</xdr:col>
      <xdr:colOff>38100</xdr:colOff>
      <xdr:row>73</xdr:row>
      <xdr:rowOff>74143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48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90670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22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164658</xdr:rowOff>
    </xdr:from>
    <xdr:to>
      <xdr:col>41</xdr:col>
      <xdr:colOff>101600</xdr:colOff>
      <xdr:row>74</xdr:row>
      <xdr:rowOff>94808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6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85935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77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165572</xdr:rowOff>
    </xdr:from>
    <xdr:to>
      <xdr:col>36</xdr:col>
      <xdr:colOff>165100</xdr:colOff>
      <xdr:row>72</xdr:row>
      <xdr:rowOff>95722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33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112249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11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137903</xdr:rowOff>
    </xdr:from>
    <xdr:to>
      <xdr:col>54</xdr:col>
      <xdr:colOff>189865</xdr:colOff>
      <xdr:row>99</xdr:row>
      <xdr:rowOff>23147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68403"/>
          <a:ext cx="1270" cy="142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26974</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70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23147</xdr:rowOff>
    </xdr:from>
    <xdr:to>
      <xdr:col>55</xdr:col>
      <xdr:colOff>88900</xdr:colOff>
      <xdr:row>99</xdr:row>
      <xdr:rowOff>23147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84580</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4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137903</xdr:rowOff>
    </xdr:from>
    <xdr:to>
      <xdr:col>55</xdr:col>
      <xdr:colOff>88900</xdr:colOff>
      <xdr:row>90</xdr:row>
      <xdr:rowOff>137903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6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149856</xdr:rowOff>
    </xdr:from>
    <xdr:to>
      <xdr:col>55</xdr:col>
      <xdr:colOff>0</xdr:colOff>
      <xdr:row>93</xdr:row>
      <xdr:rowOff>53713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923256"/>
          <a:ext cx="838200" cy="7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76503</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2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98076</xdr:rowOff>
    </xdr:from>
    <xdr:to>
      <xdr:col>55</xdr:col>
      <xdr:colOff>50800</xdr:colOff>
      <xdr:row>95</xdr:row>
      <xdr:rowOff>28226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2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149856</xdr:rowOff>
    </xdr:from>
    <xdr:to>
      <xdr:col>50</xdr:col>
      <xdr:colOff>114300</xdr:colOff>
      <xdr:row>93</xdr:row>
      <xdr:rowOff>158707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5923256"/>
          <a:ext cx="889000" cy="18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40469</xdr:rowOff>
    </xdr:from>
    <xdr:to>
      <xdr:col>50</xdr:col>
      <xdr:colOff>165100</xdr:colOff>
      <xdr:row>95</xdr:row>
      <xdr:rowOff>142069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133196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92576</xdr:rowOff>
    </xdr:from>
    <xdr:to>
      <xdr:col>45</xdr:col>
      <xdr:colOff>177800</xdr:colOff>
      <xdr:row>93</xdr:row>
      <xdr:rowOff>158707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037426"/>
          <a:ext cx="889000" cy="6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63852</xdr:rowOff>
    </xdr:from>
    <xdr:to>
      <xdr:col>46</xdr:col>
      <xdr:colOff>38100</xdr:colOff>
      <xdr:row>95</xdr:row>
      <xdr:rowOff>165452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5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156579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92576</xdr:rowOff>
    </xdr:from>
    <xdr:to>
      <xdr:col>41</xdr:col>
      <xdr:colOff>50800</xdr:colOff>
      <xdr:row>94</xdr:row>
      <xdr:rowOff>59854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037426"/>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138604</xdr:rowOff>
    </xdr:from>
    <xdr:to>
      <xdr:col>41</xdr:col>
      <xdr:colOff>101600</xdr:colOff>
      <xdr:row>96</xdr:row>
      <xdr:rowOff>68754</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2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59881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64994</xdr:rowOff>
    </xdr:from>
    <xdr:to>
      <xdr:col>36</xdr:col>
      <xdr:colOff>165100</xdr:colOff>
      <xdr:row>96</xdr:row>
      <xdr:rowOff>166594</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157721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1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2913</xdr:rowOff>
    </xdr:from>
    <xdr:to>
      <xdr:col>55</xdr:col>
      <xdr:colOff>50800</xdr:colOff>
      <xdr:row>93</xdr:row>
      <xdr:rowOff>104513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594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25790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579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99056</xdr:rowOff>
    </xdr:from>
    <xdr:to>
      <xdr:col>50</xdr:col>
      <xdr:colOff>165100</xdr:colOff>
      <xdr:row>93</xdr:row>
      <xdr:rowOff>29206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87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45733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64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107907</xdr:rowOff>
    </xdr:from>
    <xdr:to>
      <xdr:col>46</xdr:col>
      <xdr:colOff>38100</xdr:colOff>
      <xdr:row>94</xdr:row>
      <xdr:rowOff>38057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05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54584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82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41776</xdr:rowOff>
    </xdr:from>
    <xdr:to>
      <xdr:col>41</xdr:col>
      <xdr:colOff>101600</xdr:colOff>
      <xdr:row>93</xdr:row>
      <xdr:rowOff>143376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59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159903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9054</xdr:rowOff>
    </xdr:from>
    <xdr:to>
      <xdr:col>36</xdr:col>
      <xdr:colOff>165100</xdr:colOff>
      <xdr:row>94</xdr:row>
      <xdr:rowOff>110654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2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127181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0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00000000-0008-0000-0600-00000B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52015</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6317595" y="5366965"/>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00000000-0008-0000-0600-00000D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170142</xdr:rowOff>
    </xdr:from>
    <xdr:ext cx="469744" cy="259045"/>
    <xdr:sp macro="" textlink="">
      <xdr:nvSpPr>
        <xdr:cNvPr id="527" name="災害復旧事業費最大値テキスト">
          <a:extLst>
            <a:ext uri="{FF2B5EF4-FFF2-40B4-BE49-F238E27FC236}">
              <a16:creationId xmlns:a16="http://schemas.microsoft.com/office/drawing/2014/main" id="{00000000-0008-0000-0600-00000F020000}"/>
            </a:ext>
          </a:extLst>
        </xdr:cNvPr>
        <xdr:cNvSpPr txBox="1"/>
      </xdr:nvSpPr>
      <xdr:spPr>
        <a:xfrm>
          <a:off x="16370300" y="51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52015</xdr:rowOff>
    </xdr:from>
    <xdr:to>
      <xdr:col>86</xdr:col>
      <xdr:colOff>25400</xdr:colOff>
      <xdr:row>31</xdr:row>
      <xdr:rowOff>52015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536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63119</xdr:rowOff>
    </xdr:from>
    <xdr:to>
      <xdr:col>85</xdr:col>
      <xdr:colOff>127000</xdr:colOff>
      <xdr:row>39</xdr:row>
      <xdr:rowOff>92837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5481300" y="6749669"/>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99367</xdr:rowOff>
    </xdr:from>
    <xdr:ext cx="378565" cy="259045"/>
    <xdr:sp macro="" textlink="">
      <xdr:nvSpPr>
        <xdr:cNvPr id="530" name="災害復旧事業費平均値テキスト">
          <a:extLst>
            <a:ext uri="{FF2B5EF4-FFF2-40B4-BE49-F238E27FC236}">
              <a16:creationId xmlns:a16="http://schemas.microsoft.com/office/drawing/2014/main" id="{00000000-0008-0000-0600-000012020000}"/>
            </a:ext>
          </a:extLst>
        </xdr:cNvPr>
        <xdr:cNvSpPr txBox="1"/>
      </xdr:nvSpPr>
      <xdr:spPr>
        <a:xfrm>
          <a:off x="16370300" y="6443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76490</xdr:rowOff>
    </xdr:from>
    <xdr:to>
      <xdr:col>85</xdr:col>
      <xdr:colOff>177800</xdr:colOff>
      <xdr:row>39</xdr:row>
      <xdr:rowOff>6640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6268700" y="659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92837</xdr:rowOff>
    </xdr:from>
    <xdr:to>
      <xdr:col>81</xdr:col>
      <xdr:colOff>50800</xdr:colOff>
      <xdr:row>39</xdr:row>
      <xdr:rowOff>98878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4592300" y="6779387"/>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17452</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36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8908</xdr:rowOff>
    </xdr:from>
    <xdr:to>
      <xdr:col>76</xdr:col>
      <xdr:colOff>114300</xdr:colOff>
      <xdr:row>39</xdr:row>
      <xdr:rowOff>98878</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3703300" y="6695458"/>
          <a:ext cx="889000" cy="8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563</xdr:rowOff>
    </xdr:from>
    <xdr:to>
      <xdr:col>76</xdr:col>
      <xdr:colOff>165100</xdr:colOff>
      <xdr:row>38</xdr:row>
      <xdr:rowOff>102163</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4541500" y="651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118689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29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158804</xdr:rowOff>
    </xdr:from>
    <xdr:to>
      <xdr:col>71</xdr:col>
      <xdr:colOff>177800</xdr:colOff>
      <xdr:row>39</xdr:row>
      <xdr:rowOff>8908</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814300" y="667390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118455</xdr:rowOff>
    </xdr:from>
    <xdr:to>
      <xdr:col>72</xdr:col>
      <xdr:colOff>38100</xdr:colOff>
      <xdr:row>38</xdr:row>
      <xdr:rowOff>48605</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3652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65132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154541</xdr:rowOff>
    </xdr:from>
    <xdr:to>
      <xdr:col>67</xdr:col>
      <xdr:colOff>101600</xdr:colOff>
      <xdr:row>38</xdr:row>
      <xdr:rowOff>84691</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2763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101218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27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12319</xdr:rowOff>
    </xdr:from>
    <xdr:to>
      <xdr:col>85</xdr:col>
      <xdr:colOff>177800</xdr:colOff>
      <xdr:row>39</xdr:row>
      <xdr:rowOff>113919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62687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98696</xdr:rowOff>
    </xdr:from>
    <xdr:ext cx="378565" cy="259045"/>
    <xdr:sp macro="" textlink="">
      <xdr:nvSpPr>
        <xdr:cNvPr id="549" name="災害復旧事業費該当値テキスト">
          <a:extLst>
            <a:ext uri="{FF2B5EF4-FFF2-40B4-BE49-F238E27FC236}">
              <a16:creationId xmlns:a16="http://schemas.microsoft.com/office/drawing/2014/main" id="{00000000-0008-0000-0600-000025020000}"/>
            </a:ext>
          </a:extLst>
        </xdr:cNvPr>
        <xdr:cNvSpPr txBox="1"/>
      </xdr:nvSpPr>
      <xdr:spPr>
        <a:xfrm>
          <a:off x="16370300" y="661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42037</xdr:rowOff>
    </xdr:from>
    <xdr:to>
      <xdr:col>81</xdr:col>
      <xdr:colOff>101600</xdr:colOff>
      <xdr:row>39</xdr:row>
      <xdr:rowOff>143637</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543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134764</xdr:rowOff>
    </xdr:from>
    <xdr:ext cx="313932"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5324333" y="68213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129558</xdr:rowOff>
    </xdr:from>
    <xdr:to>
      <xdr:col>72</xdr:col>
      <xdr:colOff>38100</xdr:colOff>
      <xdr:row>39</xdr:row>
      <xdr:rowOff>59708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3652500" y="664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50835</xdr:rowOff>
    </xdr:from>
    <xdr:ext cx="378565"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14017" y="6737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108004</xdr:rowOff>
    </xdr:from>
    <xdr:to>
      <xdr:col>67</xdr:col>
      <xdr:colOff>101600</xdr:colOff>
      <xdr:row>39</xdr:row>
      <xdr:rowOff>38154</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2763500" y="662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29281</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25017" y="6715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失業対策事業費グラフ枠">
          <a:extLst>
            <a:ext uri="{FF2B5EF4-FFF2-40B4-BE49-F238E27FC236}">
              <a16:creationId xmlns:a16="http://schemas.microsoft.com/office/drawing/2014/main" id="{00000000-0008-0000-06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4" name="失業対策事業費最小値テキスト">
          <a:extLst>
            <a:ext uri="{FF2B5EF4-FFF2-40B4-BE49-F238E27FC236}">
              <a16:creationId xmlns:a16="http://schemas.microsoft.com/office/drawing/2014/main" id="{00000000-0008-0000-0600-00003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6" name="失業対策事業費最大値テキスト">
          <a:extLst>
            <a:ext uri="{FF2B5EF4-FFF2-40B4-BE49-F238E27FC236}">
              <a16:creationId xmlns:a16="http://schemas.microsoft.com/office/drawing/2014/main" id="{00000000-0008-0000-0600-00004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9" name="失業対策事業費平均値テキスト">
          <a:extLst>
            <a:ext uri="{FF2B5EF4-FFF2-40B4-BE49-F238E27FC236}">
              <a16:creationId xmlns:a16="http://schemas.microsoft.com/office/drawing/2014/main" id="{00000000-0008-0000-0600-00004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8" name="失業対策事業費該当値テキスト">
          <a:extLst>
            <a:ext uri="{FF2B5EF4-FFF2-40B4-BE49-F238E27FC236}">
              <a16:creationId xmlns:a16="http://schemas.microsoft.com/office/drawing/2014/main" id="{00000000-0008-0000-0600-00005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150025</xdr:rowOff>
    </xdr:from>
    <xdr:to>
      <xdr:col>85</xdr:col>
      <xdr:colOff>126364</xdr:colOff>
      <xdr:row>79</xdr:row>
      <xdr:rowOff>2693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322975"/>
          <a:ext cx="1269" cy="122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6520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5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2693</xdr:rowOff>
    </xdr:from>
    <xdr:to>
      <xdr:col>86</xdr:col>
      <xdr:colOff>25400</xdr:colOff>
      <xdr:row>79</xdr:row>
      <xdr:rowOff>2693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4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96702</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209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150025</xdr:rowOff>
    </xdr:from>
    <xdr:to>
      <xdr:col>86</xdr:col>
      <xdr:colOff>25400</xdr:colOff>
      <xdr:row>71</xdr:row>
      <xdr:rowOff>150025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32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115659</xdr:rowOff>
    </xdr:from>
    <xdr:to>
      <xdr:col>85</xdr:col>
      <xdr:colOff>127000</xdr:colOff>
      <xdr:row>71</xdr:row>
      <xdr:rowOff>150025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288609"/>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1376</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60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22949</xdr:rowOff>
    </xdr:from>
    <xdr:to>
      <xdr:col>85</xdr:col>
      <xdr:colOff>177800</xdr:colOff>
      <xdr:row>75</xdr:row>
      <xdr:rowOff>124549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71654</xdr:rowOff>
    </xdr:from>
    <xdr:to>
      <xdr:col>81</xdr:col>
      <xdr:colOff>50800</xdr:colOff>
      <xdr:row>71</xdr:row>
      <xdr:rowOff>115659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24460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168453</xdr:rowOff>
    </xdr:from>
    <xdr:to>
      <xdr:col>81</xdr:col>
      <xdr:colOff>101600</xdr:colOff>
      <xdr:row>75</xdr:row>
      <xdr:rowOff>98603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89730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71654</xdr:rowOff>
    </xdr:from>
    <xdr:to>
      <xdr:col>76</xdr:col>
      <xdr:colOff>114300</xdr:colOff>
      <xdr:row>72</xdr:row>
      <xdr:rowOff>25781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2244604"/>
          <a:ext cx="889000" cy="1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88595</xdr:rowOff>
    </xdr:from>
    <xdr:to>
      <xdr:col>76</xdr:col>
      <xdr:colOff>165100</xdr:colOff>
      <xdr:row>76</xdr:row>
      <xdr:rowOff>18746</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9473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9872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0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25781</xdr:rowOff>
    </xdr:from>
    <xdr:to>
      <xdr:col>71</xdr:col>
      <xdr:colOff>177800</xdr:colOff>
      <xdr:row>72</xdr:row>
      <xdr:rowOff>46393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370181"/>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28131</xdr:rowOff>
    </xdr:from>
    <xdr:to>
      <xdr:col>72</xdr:col>
      <xdr:colOff>38100</xdr:colOff>
      <xdr:row>75</xdr:row>
      <xdr:rowOff>129731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120857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7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143611</xdr:rowOff>
    </xdr:from>
    <xdr:to>
      <xdr:col>67</xdr:col>
      <xdr:colOff>101600</xdr:colOff>
      <xdr:row>75</xdr:row>
      <xdr:rowOff>73761</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64888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99225</xdr:rowOff>
    </xdr:from>
    <xdr:to>
      <xdr:col>85</xdr:col>
      <xdr:colOff>177800</xdr:colOff>
      <xdr:row>72</xdr:row>
      <xdr:rowOff>29375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2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52252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64859</xdr:rowOff>
    </xdr:from>
    <xdr:to>
      <xdr:col>81</xdr:col>
      <xdr:colOff>101600</xdr:colOff>
      <xdr:row>71</xdr:row>
      <xdr:rowOff>166459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2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11536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01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20854</xdr:rowOff>
    </xdr:from>
    <xdr:to>
      <xdr:col>76</xdr:col>
      <xdr:colOff>165100</xdr:colOff>
      <xdr:row>71</xdr:row>
      <xdr:rowOff>122454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1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138981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19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146431</xdr:rowOff>
    </xdr:from>
    <xdr:to>
      <xdr:col>72</xdr:col>
      <xdr:colOff>38100</xdr:colOff>
      <xdr:row>72</xdr:row>
      <xdr:rowOff>76581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31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93108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09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167043</xdr:rowOff>
    </xdr:from>
    <xdr:to>
      <xdr:col>67</xdr:col>
      <xdr:colOff>101600</xdr:colOff>
      <xdr:row>72</xdr:row>
      <xdr:rowOff>97193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3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113720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11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129718</xdr:rowOff>
    </xdr:from>
    <xdr:to>
      <xdr:col>85</xdr:col>
      <xdr:colOff>126364</xdr:colOff>
      <xdr:row>98</xdr:row>
      <xdr:rowOff>87122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388768"/>
          <a:ext cx="1269" cy="1500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90949</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8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87122</xdr:rowOff>
    </xdr:from>
    <xdr:to>
      <xdr:col>86</xdr:col>
      <xdr:colOff>25400</xdr:colOff>
      <xdr:row>98</xdr:row>
      <xdr:rowOff>87122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8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76395</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1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129718</xdr:rowOff>
    </xdr:from>
    <xdr:to>
      <xdr:col>86</xdr:col>
      <xdr:colOff>25400</xdr:colOff>
      <xdr:row>89</xdr:row>
      <xdr:rowOff>129718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38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166979</xdr:rowOff>
    </xdr:from>
    <xdr:to>
      <xdr:col>85</xdr:col>
      <xdr:colOff>127000</xdr:colOff>
      <xdr:row>96</xdr:row>
      <xdr:rowOff>31953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5940379"/>
          <a:ext cx="838200" cy="5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131436</xdr:rowOff>
    </xdr:from>
    <xdr:ext cx="469744"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076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108559</xdr:rowOff>
    </xdr:from>
    <xdr:to>
      <xdr:col>85</xdr:col>
      <xdr:colOff>177800</xdr:colOff>
      <xdr:row>95</xdr:row>
      <xdr:rowOff>38709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22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166979</xdr:rowOff>
    </xdr:from>
    <xdr:to>
      <xdr:col>81</xdr:col>
      <xdr:colOff>50800</xdr:colOff>
      <xdr:row>96</xdr:row>
      <xdr:rowOff>167436</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40379"/>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130124</xdr:rowOff>
    </xdr:from>
    <xdr:to>
      <xdr:col>81</xdr:col>
      <xdr:colOff>101600</xdr:colOff>
      <xdr:row>94</xdr:row>
      <xdr:rowOff>60274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07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51401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167436</xdr:rowOff>
    </xdr:from>
    <xdr:to>
      <xdr:col>76</xdr:col>
      <xdr:colOff>114300</xdr:colOff>
      <xdr:row>97</xdr:row>
      <xdr:rowOff>27381</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62663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34874</xdr:rowOff>
    </xdr:from>
    <xdr:to>
      <xdr:col>76</xdr:col>
      <xdr:colOff>165100</xdr:colOff>
      <xdr:row>97</xdr:row>
      <xdr:rowOff>136474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6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127601</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75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27381</xdr:rowOff>
    </xdr:from>
    <xdr:to>
      <xdr:col>71</xdr:col>
      <xdr:colOff>177800</xdr:colOff>
      <xdr:row>97</xdr:row>
      <xdr:rowOff>60680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65803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116484</xdr:rowOff>
    </xdr:from>
    <xdr:to>
      <xdr:col>72</xdr:col>
      <xdr:colOff>38100</xdr:colOff>
      <xdr:row>97</xdr:row>
      <xdr:rowOff>46634</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57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63161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35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3784</xdr:rowOff>
    </xdr:from>
    <xdr:to>
      <xdr:col>67</xdr:col>
      <xdr:colOff>101600</xdr:colOff>
      <xdr:row>97</xdr:row>
      <xdr:rowOff>105384</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3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121911</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79428" y="164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152603</xdr:rowOff>
    </xdr:from>
    <xdr:to>
      <xdr:col>85</xdr:col>
      <xdr:colOff>177800</xdr:colOff>
      <xdr:row>96</xdr:row>
      <xdr:rowOff>82753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4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131030</xdr:rowOff>
    </xdr:from>
    <xdr:ext cx="469744"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41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116179</xdr:rowOff>
    </xdr:from>
    <xdr:to>
      <xdr:col>81</xdr:col>
      <xdr:colOff>101600</xdr:colOff>
      <xdr:row>93</xdr:row>
      <xdr:rowOff>46329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62856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6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116636</xdr:rowOff>
    </xdr:from>
    <xdr:to>
      <xdr:col>76</xdr:col>
      <xdr:colOff>165100</xdr:colOff>
      <xdr:row>97</xdr:row>
      <xdr:rowOff>46786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63313</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57428" y="1635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148031</xdr:rowOff>
    </xdr:from>
    <xdr:to>
      <xdr:col>72</xdr:col>
      <xdr:colOff>38100</xdr:colOff>
      <xdr:row>97</xdr:row>
      <xdr:rowOff>78181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6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69308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6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9880</xdr:rowOff>
    </xdr:from>
    <xdr:to>
      <xdr:col>67</xdr:col>
      <xdr:colOff>101600</xdr:colOff>
      <xdr:row>97</xdr:row>
      <xdr:rowOff>111480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102607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73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150150</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93650"/>
          <a:ext cx="1269" cy="149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96827</xdr:rowOff>
    </xdr:from>
    <xdr:ext cx="469744"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506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150150</xdr:rowOff>
    </xdr:from>
    <xdr:to>
      <xdr:col>116</xdr:col>
      <xdr:colOff>152400</xdr:colOff>
      <xdr:row>30</xdr:row>
      <xdr:rowOff>150150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9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50873</xdr:rowOff>
    </xdr:from>
    <xdr:to>
      <xdr:col>116</xdr:col>
      <xdr:colOff>63500</xdr:colOff>
      <xdr:row>38</xdr:row>
      <xdr:rowOff>114881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565973"/>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150312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5979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127435</xdr:rowOff>
    </xdr:from>
    <xdr:to>
      <xdr:col>116</xdr:col>
      <xdr:colOff>114300</xdr:colOff>
      <xdr:row>36</xdr:row>
      <xdr:rowOff>57585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50873</xdr:rowOff>
    </xdr:from>
    <xdr:to>
      <xdr:col>111</xdr:col>
      <xdr:colOff>177800</xdr:colOff>
      <xdr:row>38</xdr:row>
      <xdr:rowOff>128597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20434300" y="656597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49711</xdr:rowOff>
    </xdr:from>
    <xdr:to>
      <xdr:col>112</xdr:col>
      <xdr:colOff>38100</xdr:colOff>
      <xdr:row>36</xdr:row>
      <xdr:rowOff>151311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2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167838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59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128597</xdr:rowOff>
    </xdr:from>
    <xdr:to>
      <xdr:col>107</xdr:col>
      <xdr:colOff>50800</xdr:colOff>
      <xdr:row>38</xdr:row>
      <xdr:rowOff>130883</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9545300" y="664369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131028</xdr:rowOff>
    </xdr:from>
    <xdr:to>
      <xdr:col>107</xdr:col>
      <xdr:colOff>101600</xdr:colOff>
      <xdr:row>36</xdr:row>
      <xdr:rowOff>61178</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13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77705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90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10704</xdr:rowOff>
    </xdr:from>
    <xdr:to>
      <xdr:col>102</xdr:col>
      <xdr:colOff>114300</xdr:colOff>
      <xdr:row>38</xdr:row>
      <xdr:rowOff>130883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354354"/>
          <a:ext cx="889000" cy="29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73878</xdr:rowOff>
    </xdr:from>
    <xdr:to>
      <xdr:col>102</xdr:col>
      <xdr:colOff>165100</xdr:colOff>
      <xdr:row>36</xdr:row>
      <xdr:rowOff>4028</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20555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584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73551</xdr:rowOff>
    </xdr:from>
    <xdr:to>
      <xdr:col>98</xdr:col>
      <xdr:colOff>38100</xdr:colOff>
      <xdr:row>36</xdr:row>
      <xdr:rowOff>3701</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20228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584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64081</xdr:rowOff>
    </xdr:from>
    <xdr:to>
      <xdr:col>116</xdr:col>
      <xdr:colOff>114300</xdr:colOff>
      <xdr:row>38</xdr:row>
      <xdr:rowOff>165681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42508</xdr:rowOff>
    </xdr:from>
    <xdr:ext cx="378565"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557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xdr:rowOff>
    </xdr:from>
    <xdr:to>
      <xdr:col>112</xdr:col>
      <xdr:colOff>38100</xdr:colOff>
      <xdr:row>38</xdr:row>
      <xdr:rowOff>101673</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51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92800</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34017" y="660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77797</xdr:rowOff>
    </xdr:from>
    <xdr:to>
      <xdr:col>107</xdr:col>
      <xdr:colOff>101600</xdr:colOff>
      <xdr:row>39</xdr:row>
      <xdr:rowOff>7947</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5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170524</xdr:rowOff>
    </xdr:from>
    <xdr:ext cx="378565"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245017" y="668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80083</xdr:rowOff>
    </xdr:from>
    <xdr:to>
      <xdr:col>102</xdr:col>
      <xdr:colOff>165100</xdr:colOff>
      <xdr:row>39</xdr:row>
      <xdr:rowOff>10233</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5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1360</xdr:rowOff>
    </xdr:from>
    <xdr:ext cx="378565"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356017" y="6687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131354</xdr:rowOff>
    </xdr:from>
    <xdr:to>
      <xdr:col>98</xdr:col>
      <xdr:colOff>38100</xdr:colOff>
      <xdr:row>37</xdr:row>
      <xdr:rowOff>61504</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3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52631</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21428" y="639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20186</xdr:rowOff>
    </xdr:from>
    <xdr:to>
      <xdr:col>116</xdr:col>
      <xdr:colOff>62864</xdr:colOff>
      <xdr:row>59</xdr:row>
      <xdr:rowOff>95461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764136"/>
          <a:ext cx="1269" cy="144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99288</xdr:rowOff>
    </xdr:from>
    <xdr:ext cx="378565"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21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95461</xdr:rowOff>
    </xdr:from>
    <xdr:to>
      <xdr:col>116</xdr:col>
      <xdr:colOff>152400</xdr:colOff>
      <xdr:row>59</xdr:row>
      <xdr:rowOff>95461</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21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138313</xdr:rowOff>
    </xdr:from>
    <xdr:ext cx="599010"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53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20186</xdr:rowOff>
    </xdr:from>
    <xdr:to>
      <xdr:col>116</xdr:col>
      <xdr:colOff>152400</xdr:colOff>
      <xdr:row>51</xdr:row>
      <xdr:rowOff>20186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764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58329</xdr:rowOff>
    </xdr:from>
    <xdr:to>
      <xdr:col>116</xdr:col>
      <xdr:colOff>63500</xdr:colOff>
      <xdr:row>56</xdr:row>
      <xdr:rowOff>153928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9659529"/>
          <a:ext cx="838200" cy="9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12245</xdr:rowOff>
    </xdr:from>
    <xdr:ext cx="534377"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8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33818</xdr:rowOff>
    </xdr:from>
    <xdr:to>
      <xdr:col>116</xdr:col>
      <xdr:colOff>114300</xdr:colOff>
      <xdr:row>57</xdr:row>
      <xdr:rowOff>135418</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0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58329</xdr:rowOff>
    </xdr:from>
    <xdr:to>
      <xdr:col>111</xdr:col>
      <xdr:colOff>177800</xdr:colOff>
      <xdr:row>57</xdr:row>
      <xdr:rowOff>40999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9659529"/>
          <a:ext cx="889000" cy="15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134947</xdr:rowOff>
    </xdr:from>
    <xdr:to>
      <xdr:col>112</xdr:col>
      <xdr:colOff>38100</xdr:colOff>
      <xdr:row>57</xdr:row>
      <xdr:rowOff>65097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56224</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56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40999</xdr:rowOff>
    </xdr:from>
    <xdr:to>
      <xdr:col>107</xdr:col>
      <xdr:colOff>50800</xdr:colOff>
      <xdr:row>57</xdr:row>
      <xdr:rowOff>115610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9813649"/>
          <a:ext cx="889000" cy="7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138735</xdr:rowOff>
    </xdr:from>
    <xdr:to>
      <xdr:col>107</xdr:col>
      <xdr:colOff>101600</xdr:colOff>
      <xdr:row>57</xdr:row>
      <xdr:rowOff>68885</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7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85412</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67111" y="95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115610</xdr:rowOff>
    </xdr:from>
    <xdr:to>
      <xdr:col>102</xdr:col>
      <xdr:colOff>114300</xdr:colOff>
      <xdr:row>57</xdr:row>
      <xdr:rowOff>119877</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888260"/>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169225</xdr:rowOff>
    </xdr:from>
    <xdr:to>
      <xdr:col>102</xdr:col>
      <xdr:colOff>165100</xdr:colOff>
      <xdr:row>58</xdr:row>
      <xdr:rowOff>99375</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4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90502</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1003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163533</xdr:rowOff>
    </xdr:from>
    <xdr:to>
      <xdr:col>98</xdr:col>
      <xdr:colOff>38100</xdr:colOff>
      <xdr:row>58</xdr:row>
      <xdr:rowOff>93683</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3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84810</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1002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103128</xdr:rowOff>
    </xdr:from>
    <xdr:to>
      <xdr:col>116</xdr:col>
      <xdr:colOff>114300</xdr:colOff>
      <xdr:row>57</xdr:row>
      <xdr:rowOff>33278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70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126005</xdr:rowOff>
    </xdr:from>
    <xdr:ext cx="534377"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55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7529</xdr:rowOff>
    </xdr:from>
    <xdr:to>
      <xdr:col>112</xdr:col>
      <xdr:colOff>38100</xdr:colOff>
      <xdr:row>56</xdr:row>
      <xdr:rowOff>109129</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6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125656</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56111" y="938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161649</xdr:rowOff>
    </xdr:from>
    <xdr:to>
      <xdr:col>107</xdr:col>
      <xdr:colOff>101600</xdr:colOff>
      <xdr:row>57</xdr:row>
      <xdr:rowOff>91799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7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82926</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985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64810</xdr:rowOff>
    </xdr:from>
    <xdr:to>
      <xdr:col>102</xdr:col>
      <xdr:colOff>165100</xdr:colOff>
      <xdr:row>57</xdr:row>
      <xdr:rowOff>166410</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11487</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61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69077</xdr:rowOff>
    </xdr:from>
    <xdr:to>
      <xdr:col>98</xdr:col>
      <xdr:colOff>38100</xdr:colOff>
      <xdr:row>57</xdr:row>
      <xdr:rowOff>170677</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84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15754</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96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a:extLst>
            <a:ext uri="{FF2B5EF4-FFF2-40B4-BE49-F238E27FC236}">
              <a16:creationId xmlns:a16="http://schemas.microsoft.com/office/drawing/2014/main" id="{00000000-0008-0000-0600-00005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86322</xdr:rowOff>
    </xdr:from>
    <xdr:to>
      <xdr:col>116</xdr:col>
      <xdr:colOff>62864</xdr:colOff>
      <xdr:row>77</xdr:row>
      <xdr:rowOff>151321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2159595" y="12259272"/>
          <a:ext cx="1269" cy="109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155148</xdr:rowOff>
    </xdr:from>
    <xdr:ext cx="534377" cy="259045"/>
    <xdr:sp macro="" textlink="">
      <xdr:nvSpPr>
        <xdr:cNvPr id="865" name="繰出金最小値テキスト">
          <a:extLst>
            <a:ext uri="{FF2B5EF4-FFF2-40B4-BE49-F238E27FC236}">
              <a16:creationId xmlns:a16="http://schemas.microsoft.com/office/drawing/2014/main" id="{00000000-0008-0000-0600-000061030000}"/>
            </a:ext>
          </a:extLst>
        </xdr:cNvPr>
        <xdr:cNvSpPr txBox="1"/>
      </xdr:nvSpPr>
      <xdr:spPr>
        <a:xfrm>
          <a:off x="22212300" y="1335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151321</xdr:rowOff>
    </xdr:from>
    <xdr:to>
      <xdr:col>116</xdr:col>
      <xdr:colOff>152400</xdr:colOff>
      <xdr:row>77</xdr:row>
      <xdr:rowOff>151321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2072600" y="1335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32999</xdr:rowOff>
    </xdr:from>
    <xdr:ext cx="534377" cy="259045"/>
    <xdr:sp macro="" textlink="">
      <xdr:nvSpPr>
        <xdr:cNvPr id="867" name="繰出金最大値テキスト">
          <a:extLst>
            <a:ext uri="{FF2B5EF4-FFF2-40B4-BE49-F238E27FC236}">
              <a16:creationId xmlns:a16="http://schemas.microsoft.com/office/drawing/2014/main" id="{00000000-0008-0000-0600-000063030000}"/>
            </a:ext>
          </a:extLst>
        </xdr:cNvPr>
        <xdr:cNvSpPr txBox="1"/>
      </xdr:nvSpPr>
      <xdr:spPr>
        <a:xfrm>
          <a:off x="22212300" y="120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86322</xdr:rowOff>
    </xdr:from>
    <xdr:to>
      <xdr:col>116</xdr:col>
      <xdr:colOff>152400</xdr:colOff>
      <xdr:row>71</xdr:row>
      <xdr:rowOff>86322</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2259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108839</xdr:rowOff>
    </xdr:from>
    <xdr:to>
      <xdr:col>116</xdr:col>
      <xdr:colOff>63500</xdr:colOff>
      <xdr:row>72</xdr:row>
      <xdr:rowOff>122250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1323300" y="12453239"/>
          <a:ext cx="8382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153205</xdr:rowOff>
    </xdr:from>
    <xdr:ext cx="534377" cy="259045"/>
    <xdr:sp macro="" textlink="">
      <xdr:nvSpPr>
        <xdr:cNvPr id="870" name="繰出金平均値テキスト">
          <a:extLst>
            <a:ext uri="{FF2B5EF4-FFF2-40B4-BE49-F238E27FC236}">
              <a16:creationId xmlns:a16="http://schemas.microsoft.com/office/drawing/2014/main" id="{00000000-0008-0000-0600-000066030000}"/>
            </a:ext>
          </a:extLst>
        </xdr:cNvPr>
        <xdr:cNvSpPr txBox="1"/>
      </xdr:nvSpPr>
      <xdr:spPr>
        <a:xfrm>
          <a:off x="22212300" y="1284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3328</xdr:rowOff>
    </xdr:from>
    <xdr:to>
      <xdr:col>116</xdr:col>
      <xdr:colOff>114300</xdr:colOff>
      <xdr:row>75</xdr:row>
      <xdr:rowOff>104928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2110700" y="1286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122250</xdr:rowOff>
    </xdr:from>
    <xdr:to>
      <xdr:col>111</xdr:col>
      <xdr:colOff>177800</xdr:colOff>
      <xdr:row>73</xdr:row>
      <xdr:rowOff>12332</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0434300" y="12466650"/>
          <a:ext cx="889000" cy="6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27825</xdr:rowOff>
    </xdr:from>
    <xdr:to>
      <xdr:col>112</xdr:col>
      <xdr:colOff>38100</xdr:colOff>
      <xdr:row>75</xdr:row>
      <xdr:rowOff>129425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1272500" y="1288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120553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12332</xdr:rowOff>
    </xdr:from>
    <xdr:to>
      <xdr:col>107</xdr:col>
      <xdr:colOff>50800</xdr:colOff>
      <xdr:row>73</xdr:row>
      <xdr:rowOff>97180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9545300" y="12528182"/>
          <a:ext cx="889000" cy="8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68935</xdr:rowOff>
    </xdr:from>
    <xdr:to>
      <xdr:col>107</xdr:col>
      <xdr:colOff>101600</xdr:colOff>
      <xdr:row>75</xdr:row>
      <xdr:rowOff>170535</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0383500" y="129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161662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0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97180</xdr:rowOff>
    </xdr:from>
    <xdr:to>
      <xdr:col>102</xdr:col>
      <xdr:colOff>114300</xdr:colOff>
      <xdr:row>73</xdr:row>
      <xdr:rowOff>150330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8656300" y="12613030"/>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61735</xdr:rowOff>
    </xdr:from>
    <xdr:to>
      <xdr:col>102</xdr:col>
      <xdr:colOff>165100</xdr:colOff>
      <xdr:row>75</xdr:row>
      <xdr:rowOff>163336</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194945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154461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01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104940</xdr:rowOff>
    </xdr:from>
    <xdr:to>
      <xdr:col>98</xdr:col>
      <xdr:colOff>38100</xdr:colOff>
      <xdr:row>76</xdr:row>
      <xdr:rowOff>35089</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8605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26216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58039</xdr:rowOff>
    </xdr:from>
    <xdr:to>
      <xdr:col>116</xdr:col>
      <xdr:colOff>114300</xdr:colOff>
      <xdr:row>72</xdr:row>
      <xdr:rowOff>159639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22110700" y="12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80916</xdr:rowOff>
    </xdr:from>
    <xdr:ext cx="534377" cy="259045"/>
    <xdr:sp macro="" textlink="">
      <xdr:nvSpPr>
        <xdr:cNvPr id="889" name="繰出金該当値テキスト">
          <a:extLst>
            <a:ext uri="{FF2B5EF4-FFF2-40B4-BE49-F238E27FC236}">
              <a16:creationId xmlns:a16="http://schemas.microsoft.com/office/drawing/2014/main" id="{00000000-0008-0000-0600-000079030000}"/>
            </a:ext>
          </a:extLst>
        </xdr:cNvPr>
        <xdr:cNvSpPr txBox="1"/>
      </xdr:nvSpPr>
      <xdr:spPr>
        <a:xfrm>
          <a:off x="22212300" y="122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71450</xdr:rowOff>
    </xdr:from>
    <xdr:to>
      <xdr:col>112</xdr:col>
      <xdr:colOff>38100</xdr:colOff>
      <xdr:row>73</xdr:row>
      <xdr:rowOff>1600</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1272500" y="124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18127</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056111" y="1219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132982</xdr:rowOff>
    </xdr:from>
    <xdr:to>
      <xdr:col>107</xdr:col>
      <xdr:colOff>101600</xdr:colOff>
      <xdr:row>73</xdr:row>
      <xdr:rowOff>63132</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0383500" y="124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79659</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167111" y="122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46380</xdr:rowOff>
    </xdr:from>
    <xdr:to>
      <xdr:col>102</xdr:col>
      <xdr:colOff>165100</xdr:colOff>
      <xdr:row>73</xdr:row>
      <xdr:rowOff>147980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19494500" y="125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164507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278111" y="123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99530</xdr:rowOff>
    </xdr:from>
    <xdr:to>
      <xdr:col>98</xdr:col>
      <xdr:colOff>38100</xdr:colOff>
      <xdr:row>74</xdr:row>
      <xdr:rowOff>29680</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8605500" y="126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46207</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389111" y="123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2" name="前年度繰上充用金グラフ枠">
          <a:extLst>
            <a:ext uri="{FF2B5EF4-FFF2-40B4-BE49-F238E27FC236}">
              <a16:creationId xmlns:a16="http://schemas.microsoft.com/office/drawing/2014/main" id="{00000000-0008-0000-0600-00009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4" name="前年度繰上充用金最小値テキスト">
          <a:extLst>
            <a:ext uri="{FF2B5EF4-FFF2-40B4-BE49-F238E27FC236}">
              <a16:creationId xmlns:a16="http://schemas.microsoft.com/office/drawing/2014/main" id="{00000000-0008-0000-0600-00009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6" name="前年度繰上充用金最大値テキスト">
          <a:extLst>
            <a:ext uri="{FF2B5EF4-FFF2-40B4-BE49-F238E27FC236}">
              <a16:creationId xmlns:a16="http://schemas.microsoft.com/office/drawing/2014/main" id="{00000000-0008-0000-0600-00009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9" name="前年度繰上充用金平均値テキスト">
          <a:extLst>
            <a:ext uri="{FF2B5EF4-FFF2-40B4-BE49-F238E27FC236}">
              <a16:creationId xmlns:a16="http://schemas.microsoft.com/office/drawing/2014/main" id="{00000000-0008-0000-0600-00009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フローチャート: 判断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8" name="前年度繰上充用金該当値テキスト">
          <a:extLst>
            <a:ext uri="{FF2B5EF4-FFF2-40B4-BE49-F238E27FC236}">
              <a16:creationId xmlns:a16="http://schemas.microsoft.com/office/drawing/2014/main" id="{00000000-0008-0000-0600-0000A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5" name="楕円 944">
          <a:extLst>
            <a:ext uri="{FF2B5EF4-FFF2-40B4-BE49-F238E27FC236}">
              <a16:creationId xmlns:a16="http://schemas.microsoft.com/office/drawing/2014/main" id="{00000000-0008-0000-0600-0000B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7" name="正方形/長方形 946">
          <a:extLst>
            <a:ext uri="{FF2B5EF4-FFF2-40B4-BE49-F238E27FC236}">
              <a16:creationId xmlns:a16="http://schemas.microsoft.com/office/drawing/2014/main" id="{00000000-0008-0000-0600-0000B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8" name="正方形/長方形 947">
          <a:extLst>
            <a:ext uri="{FF2B5EF4-FFF2-40B4-BE49-F238E27FC236}">
              <a16:creationId xmlns:a16="http://schemas.microsoft.com/office/drawing/2014/main" id="{00000000-0008-0000-0600-0000B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647,189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円となっており、令和３年度から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円の減となっています。主な要因としては、普通建設事業費が道路・街路事業等の減少により、一人当たりのコストは前年度から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13,751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58,990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円となりました。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扶助費が、１８歳以下の子どもへの現金・クーポン給付事業の交付者数の減（事業期間：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R3.12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）に伴う事業費の減等により、一人当たりのコストは前年度から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173,032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円となりました。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929,396
915,050
492.50
605,369,946
601,494,524
1,747,948
283,019,933
1,014,124,299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118473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0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151130</xdr:rowOff>
    </xdr:from>
    <xdr:to>
      <xdr:col>24</xdr:col>
      <xdr:colOff>63500</xdr:colOff>
      <xdr:row>31</xdr:row>
      <xdr:rowOff>53158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294630"/>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162033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12156</xdr:rowOff>
    </xdr:from>
    <xdr:to>
      <xdr:col>24</xdr:col>
      <xdr:colOff>114300</xdr:colOff>
      <xdr:row>36</xdr:row>
      <xdr:rowOff>113756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53158</xdr:rowOff>
    </xdr:from>
    <xdr:to>
      <xdr:col>19</xdr:col>
      <xdr:colOff>177800</xdr:colOff>
      <xdr:row>31</xdr:row>
      <xdr:rowOff>59690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6810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23586</xdr:rowOff>
    </xdr:from>
    <xdr:to>
      <xdr:col>20</xdr:col>
      <xdr:colOff>38100</xdr:colOff>
      <xdr:row>36</xdr:row>
      <xdr:rowOff>125186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116313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17236</xdr:rowOff>
    </xdr:from>
    <xdr:to>
      <xdr:col>15</xdr:col>
      <xdr:colOff>50800</xdr:colOff>
      <xdr:row>31</xdr:row>
      <xdr:rowOff>59690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3218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31750</xdr:rowOff>
    </xdr:from>
    <xdr:to>
      <xdr:col>15</xdr:col>
      <xdr:colOff>101600</xdr:colOff>
      <xdr:row>36</xdr:row>
      <xdr:rowOff>133350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124477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13970</xdr:rowOff>
    </xdr:from>
    <xdr:to>
      <xdr:col>10</xdr:col>
      <xdr:colOff>114300</xdr:colOff>
      <xdr:row>31</xdr:row>
      <xdr:rowOff>17236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328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162378</xdr:rowOff>
    </xdr:from>
    <xdr:to>
      <xdr:col>10</xdr:col>
      <xdr:colOff>165100</xdr:colOff>
      <xdr:row>36</xdr:row>
      <xdr:rowOff>92528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83655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141151</xdr:rowOff>
    </xdr:from>
    <xdr:to>
      <xdr:col>6</xdr:col>
      <xdr:colOff>38100</xdr:colOff>
      <xdr:row>36</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62428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100330</xdr:rowOff>
    </xdr:from>
    <xdr:to>
      <xdr:col>24</xdr:col>
      <xdr:colOff>114300</xdr:colOff>
      <xdr:row>31</xdr:row>
      <xdr:rowOff>30480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2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53357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1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2358</xdr:rowOff>
    </xdr:from>
    <xdr:to>
      <xdr:col>20</xdr:col>
      <xdr:colOff>38100</xdr:colOff>
      <xdr:row>31</xdr:row>
      <xdr:rowOff>103958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120485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8890</xdr:rowOff>
    </xdr:from>
    <xdr:to>
      <xdr:col>15</xdr:col>
      <xdr:colOff>101600</xdr:colOff>
      <xdr:row>31</xdr:row>
      <xdr:rowOff>110490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127017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137886</xdr:rowOff>
    </xdr:from>
    <xdr:to>
      <xdr:col>10</xdr:col>
      <xdr:colOff>165100</xdr:colOff>
      <xdr:row>31</xdr:row>
      <xdr:rowOff>68036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84563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0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134620</xdr:rowOff>
    </xdr:from>
    <xdr:to>
      <xdr:col>6</xdr:col>
      <xdr:colOff>38100</xdr:colOff>
      <xdr:row>31</xdr:row>
      <xdr:rowOff>64770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81297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95529</xdr:rowOff>
    </xdr:from>
    <xdr:to>
      <xdr:col>24</xdr:col>
      <xdr:colOff>62865</xdr:colOff>
      <xdr:row>59</xdr:row>
      <xdr:rowOff>75235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868179"/>
          <a:ext cx="1270" cy="32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79062</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75235</xdr:rowOff>
    </xdr:from>
    <xdr:to>
      <xdr:col>24</xdr:col>
      <xdr:colOff>152400</xdr:colOff>
      <xdr:row>59</xdr:row>
      <xdr:rowOff>75235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9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42206</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6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57</xdr:row>
      <xdr:rowOff>95529</xdr:rowOff>
    </xdr:from>
    <xdr:to>
      <xdr:col>24</xdr:col>
      <xdr:colOff>152400</xdr:colOff>
      <xdr:row>57</xdr:row>
      <xdr:rowOff>95529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868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114833</xdr:rowOff>
    </xdr:from>
    <xdr:to>
      <xdr:col>24</xdr:col>
      <xdr:colOff>63500</xdr:colOff>
      <xdr:row>58</xdr:row>
      <xdr:rowOff>24244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87483"/>
          <a:ext cx="838200" cy="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28477</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72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50050</xdr:rowOff>
    </xdr:from>
    <xdr:to>
      <xdr:col>24</xdr:col>
      <xdr:colOff>114300</xdr:colOff>
      <xdr:row>58</xdr:row>
      <xdr:rowOff>151650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2489</xdr:rowOff>
    </xdr:from>
    <xdr:to>
      <xdr:col>19</xdr:col>
      <xdr:colOff>177800</xdr:colOff>
      <xdr:row>57</xdr:row>
      <xdr:rowOff>114833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46439"/>
          <a:ext cx="889000" cy="114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27254</xdr:rowOff>
    </xdr:from>
    <xdr:to>
      <xdr:col>20</xdr:col>
      <xdr:colOff>38100</xdr:colOff>
      <xdr:row>58</xdr:row>
      <xdr:rowOff>128854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7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119981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06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2489</xdr:rowOff>
    </xdr:from>
    <xdr:to>
      <xdr:col>15</xdr:col>
      <xdr:colOff>50800</xdr:colOff>
      <xdr:row>58</xdr:row>
      <xdr:rowOff>113944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46439"/>
          <a:ext cx="889000" cy="13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63462</xdr:rowOff>
    </xdr:from>
    <xdr:to>
      <xdr:col>15</xdr:col>
      <xdr:colOff>101600</xdr:colOff>
      <xdr:row>51</xdr:row>
      <xdr:rowOff>165062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156189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900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109931</xdr:rowOff>
    </xdr:from>
    <xdr:to>
      <xdr:col>10</xdr:col>
      <xdr:colOff>114300</xdr:colOff>
      <xdr:row>58</xdr:row>
      <xdr:rowOff>113944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54031"/>
          <a:ext cx="889000" cy="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109639</xdr:rowOff>
    </xdr:from>
    <xdr:to>
      <xdr:col>10</xdr:col>
      <xdr:colOff>165100</xdr:colOff>
      <xdr:row>59</xdr:row>
      <xdr:rowOff>39789</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30916</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124841</xdr:rowOff>
    </xdr:from>
    <xdr:to>
      <xdr:col>6</xdr:col>
      <xdr:colOff>38100</xdr:colOff>
      <xdr:row>59</xdr:row>
      <xdr:rowOff>54991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46118</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144894</xdr:rowOff>
    </xdr:from>
    <xdr:to>
      <xdr:col>24</xdr:col>
      <xdr:colOff>114300</xdr:colOff>
      <xdr:row>58</xdr:row>
      <xdr:rowOff>75044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59821</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64033</xdr:rowOff>
    </xdr:from>
    <xdr:to>
      <xdr:col>20</xdr:col>
      <xdr:colOff>38100</xdr:colOff>
      <xdr:row>57</xdr:row>
      <xdr:rowOff>165633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3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10710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123139</xdr:rowOff>
    </xdr:from>
    <xdr:to>
      <xdr:col>15</xdr:col>
      <xdr:colOff>101600</xdr:colOff>
      <xdr:row>51</xdr:row>
      <xdr:rowOff>53289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69816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4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63144</xdr:rowOff>
    </xdr:from>
    <xdr:to>
      <xdr:col>10</xdr:col>
      <xdr:colOff>165100</xdr:colOff>
      <xdr:row>58</xdr:row>
      <xdr:rowOff>164744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9821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7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59131</xdr:rowOff>
    </xdr:from>
    <xdr:to>
      <xdr:col>6</xdr:col>
      <xdr:colOff>38100</xdr:colOff>
      <xdr:row>58</xdr:row>
      <xdr:rowOff>160731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5808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75912</xdr:rowOff>
    </xdr:from>
    <xdr:to>
      <xdr:col>24</xdr:col>
      <xdr:colOff>62865</xdr:colOff>
      <xdr:row>78</xdr:row>
      <xdr:rowOff>88457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7412"/>
          <a:ext cx="1270" cy="1384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92284</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88457</xdr:rowOff>
    </xdr:from>
    <xdr:to>
      <xdr:col>24</xdr:col>
      <xdr:colOff>152400</xdr:colOff>
      <xdr:row>78</xdr:row>
      <xdr:rowOff>88457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61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22589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306,976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75912</xdr:rowOff>
    </xdr:from>
    <xdr:to>
      <xdr:col>24</xdr:col>
      <xdr:colOff>152400</xdr:colOff>
      <xdr:row>70</xdr:row>
      <xdr:rowOff>75912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85358</xdr:rowOff>
    </xdr:from>
    <xdr:to>
      <xdr:col>24</xdr:col>
      <xdr:colOff>63500</xdr:colOff>
      <xdr:row>73</xdr:row>
      <xdr:rowOff>157019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601208"/>
          <a:ext cx="838200" cy="7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726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106914</xdr:rowOff>
    </xdr:from>
    <xdr:to>
      <xdr:col>24</xdr:col>
      <xdr:colOff>114300</xdr:colOff>
      <xdr:row>75</xdr:row>
      <xdr:rowOff>37064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7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85358</xdr:rowOff>
    </xdr:from>
    <xdr:to>
      <xdr:col>19</xdr:col>
      <xdr:colOff>177800</xdr:colOff>
      <xdr:row>74</xdr:row>
      <xdr:rowOff>148122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601208"/>
          <a:ext cx="889000" cy="23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80908</xdr:rowOff>
    </xdr:from>
    <xdr:to>
      <xdr:col>20</xdr:col>
      <xdr:colOff>38100</xdr:colOff>
      <xdr:row>75</xdr:row>
      <xdr:rowOff>11058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76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6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148122</xdr:rowOff>
    </xdr:from>
    <xdr:to>
      <xdr:col>15</xdr:col>
      <xdr:colOff>50800</xdr:colOff>
      <xdr:row>75</xdr:row>
      <xdr:rowOff>102118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35422"/>
          <a:ext cx="889000" cy="1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150521</xdr:rowOff>
    </xdr:from>
    <xdr:to>
      <xdr:col>15</xdr:col>
      <xdr:colOff>101600</xdr:colOff>
      <xdr:row>76</xdr:row>
      <xdr:rowOff>80671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0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71798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95077</xdr:rowOff>
    </xdr:from>
    <xdr:to>
      <xdr:col>10</xdr:col>
      <xdr:colOff>114300</xdr:colOff>
      <xdr:row>75</xdr:row>
      <xdr:rowOff>102118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53827"/>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40629</xdr:rowOff>
    </xdr:from>
    <xdr:to>
      <xdr:col>10</xdr:col>
      <xdr:colOff>165100</xdr:colOff>
      <xdr:row>76</xdr:row>
      <xdr:rowOff>142229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7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133356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6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95172</xdr:rowOff>
    </xdr:from>
    <xdr:to>
      <xdr:col>6</xdr:col>
      <xdr:colOff>38100</xdr:colOff>
      <xdr:row>77</xdr:row>
      <xdr:rowOff>25322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2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16449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106219</xdr:rowOff>
    </xdr:from>
    <xdr:to>
      <xdr:col>24</xdr:col>
      <xdr:colOff>114300</xdr:colOff>
      <xdr:row>74</xdr:row>
      <xdr:rowOff>36369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129096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47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34558</xdr:rowOff>
    </xdr:from>
    <xdr:to>
      <xdr:col>20</xdr:col>
      <xdr:colOff>38100</xdr:colOff>
      <xdr:row>73</xdr:row>
      <xdr:rowOff>136158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5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152685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32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97322</xdr:rowOff>
    </xdr:from>
    <xdr:to>
      <xdr:col>15</xdr:col>
      <xdr:colOff>101600</xdr:colOff>
      <xdr:row>75</xdr:row>
      <xdr:rowOff>27472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43999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5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51318</xdr:rowOff>
    </xdr:from>
    <xdr:to>
      <xdr:col>10</xdr:col>
      <xdr:colOff>165100</xdr:colOff>
      <xdr:row>75</xdr:row>
      <xdr:rowOff>152918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1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169445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8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44277</xdr:rowOff>
    </xdr:from>
    <xdr:to>
      <xdr:col>6</xdr:col>
      <xdr:colOff>38100</xdr:colOff>
      <xdr:row>75</xdr:row>
      <xdr:rowOff>145877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162404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7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53129</xdr:rowOff>
    </xdr:from>
    <xdr:to>
      <xdr:col>24</xdr:col>
      <xdr:colOff>62865</xdr:colOff>
      <xdr:row>95</xdr:row>
      <xdr:rowOff>110759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3629"/>
          <a:ext cx="1270" cy="91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114586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40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110759</xdr:rowOff>
    </xdr:from>
    <xdr:to>
      <xdr:col>24</xdr:col>
      <xdr:colOff>152400</xdr:colOff>
      <xdr:row>95</xdr:row>
      <xdr:rowOff>110759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39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171256</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53129</xdr:rowOff>
    </xdr:from>
    <xdr:to>
      <xdr:col>24</xdr:col>
      <xdr:colOff>152400</xdr:colOff>
      <xdr:row>90</xdr:row>
      <xdr:rowOff>53129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13329</xdr:rowOff>
    </xdr:from>
    <xdr:to>
      <xdr:col>24</xdr:col>
      <xdr:colOff>63500</xdr:colOff>
      <xdr:row>94</xdr:row>
      <xdr:rowOff>23388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29629"/>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123837</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06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145410</xdr:rowOff>
    </xdr:from>
    <xdr:to>
      <xdr:col>24</xdr:col>
      <xdr:colOff>114300</xdr:colOff>
      <xdr:row>94</xdr:row>
      <xdr:rowOff>75560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0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23388</xdr:rowOff>
    </xdr:from>
    <xdr:to>
      <xdr:col>19</xdr:col>
      <xdr:colOff>177800</xdr:colOff>
      <xdr:row>96</xdr:row>
      <xdr:rowOff>41539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139688"/>
          <a:ext cx="889000" cy="36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7632</xdr:rowOff>
    </xdr:from>
    <xdr:to>
      <xdr:col>20</xdr:col>
      <xdr:colOff>38100</xdr:colOff>
      <xdr:row>94</xdr:row>
      <xdr:rowOff>109232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12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100359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1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41539</xdr:rowOff>
    </xdr:from>
    <xdr:to>
      <xdr:col>15</xdr:col>
      <xdr:colOff>50800</xdr:colOff>
      <xdr:row>96</xdr:row>
      <xdr:rowOff>135288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00739"/>
          <a:ext cx="889000" cy="9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23064</xdr:rowOff>
    </xdr:from>
    <xdr:to>
      <xdr:col>15</xdr:col>
      <xdr:colOff>101600</xdr:colOff>
      <xdr:row>96</xdr:row>
      <xdr:rowOff>124664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115791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135288</xdr:rowOff>
    </xdr:from>
    <xdr:to>
      <xdr:col>10</xdr:col>
      <xdr:colOff>114300</xdr:colOff>
      <xdr:row>97</xdr:row>
      <xdr:rowOff>39664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94488"/>
          <a:ext cx="889000" cy="7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76212</xdr:rowOff>
    </xdr:from>
    <xdr:to>
      <xdr:col>10</xdr:col>
      <xdr:colOff>165100</xdr:colOff>
      <xdr:row>97</xdr:row>
      <xdr:rowOff>6362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3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22889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1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97656</xdr:rowOff>
    </xdr:from>
    <xdr:to>
      <xdr:col>6</xdr:col>
      <xdr:colOff>38100</xdr:colOff>
      <xdr:row>97</xdr:row>
      <xdr:rowOff>27806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44333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133979</xdr:rowOff>
    </xdr:from>
    <xdr:to>
      <xdr:col>24</xdr:col>
      <xdr:colOff>114300</xdr:colOff>
      <xdr:row>94</xdr:row>
      <xdr:rowOff>64129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0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156856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144038</xdr:rowOff>
    </xdr:from>
    <xdr:to>
      <xdr:col>20</xdr:col>
      <xdr:colOff>38100</xdr:colOff>
      <xdr:row>94</xdr:row>
      <xdr:rowOff>74188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90715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162189</xdr:rowOff>
    </xdr:from>
    <xdr:to>
      <xdr:col>15</xdr:col>
      <xdr:colOff>101600</xdr:colOff>
      <xdr:row>96</xdr:row>
      <xdr:rowOff>92339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4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108866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2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84488</xdr:rowOff>
    </xdr:from>
    <xdr:to>
      <xdr:col>10</xdr:col>
      <xdr:colOff>165100</xdr:colOff>
      <xdr:row>97</xdr:row>
      <xdr:rowOff>14638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3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160314</xdr:rowOff>
    </xdr:from>
    <xdr:to>
      <xdr:col>6</xdr:col>
      <xdr:colOff>38100</xdr:colOff>
      <xdr:row>97</xdr:row>
      <xdr:rowOff>90464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1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81591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33</xdr:row>
      <xdr:rowOff>168927</xdr:rowOff>
    </xdr:from>
    <xdr:ext cx="37702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6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31</xdr:row>
      <xdr:rowOff>130827</xdr:rowOff>
    </xdr:from>
    <xdr:ext cx="37702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226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78740</xdr:rowOff>
    </xdr:from>
    <xdr:to>
      <xdr:col>54</xdr:col>
      <xdr:colOff>189865</xdr:colOff>
      <xdr:row>39</xdr:row>
      <xdr:rowOff>16510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93690"/>
          <a:ext cx="1270" cy="130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20337</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06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16510</xdr:rowOff>
    </xdr:from>
    <xdr:to>
      <xdr:col>55</xdr:col>
      <xdr:colOff>88900</xdr:colOff>
      <xdr:row>39</xdr:row>
      <xdr:rowOff>16510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0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25417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6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78740</xdr:rowOff>
    </xdr:from>
    <xdr:to>
      <xdr:col>55</xdr:col>
      <xdr:colOff>88900</xdr:colOff>
      <xdr:row>31</xdr:row>
      <xdr:rowOff>78740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58420</xdr:rowOff>
    </xdr:from>
    <xdr:to>
      <xdr:col>55</xdr:col>
      <xdr:colOff>0</xdr:colOff>
      <xdr:row>35</xdr:row>
      <xdr:rowOff>148590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059170"/>
          <a:ext cx="8382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31767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039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53340</xdr:rowOff>
    </xdr:from>
    <xdr:to>
      <xdr:col>55</xdr:col>
      <xdr:colOff>50800</xdr:colOff>
      <xdr:row>36</xdr:row>
      <xdr:rowOff>154940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50800</xdr:rowOff>
    </xdr:from>
    <xdr:to>
      <xdr:col>50</xdr:col>
      <xdr:colOff>114300</xdr:colOff>
      <xdr:row>35</xdr:row>
      <xdr:rowOff>58420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051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2540</xdr:rowOff>
    </xdr:from>
    <xdr:to>
      <xdr:col>50</xdr:col>
      <xdr:colOff>165100</xdr:colOff>
      <xdr:row>36</xdr:row>
      <xdr:rowOff>104140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95267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67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50800</xdr:rowOff>
    </xdr:from>
    <xdr:to>
      <xdr:col>45</xdr:col>
      <xdr:colOff>177800</xdr:colOff>
      <xdr:row>35</xdr:row>
      <xdr:rowOff>160020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051550"/>
          <a:ext cx="889000" cy="1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152400</xdr:rowOff>
    </xdr:from>
    <xdr:to>
      <xdr:col>46</xdr:col>
      <xdr:colOff>38100</xdr:colOff>
      <xdr:row>36</xdr:row>
      <xdr:rowOff>82550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73677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4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153670</xdr:rowOff>
    </xdr:from>
    <xdr:to>
      <xdr:col>41</xdr:col>
      <xdr:colOff>50800</xdr:colOff>
      <xdr:row>35</xdr:row>
      <xdr:rowOff>160020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1544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60960</xdr:rowOff>
    </xdr:from>
    <xdr:to>
      <xdr:col>41</xdr:col>
      <xdr:colOff>101600</xdr:colOff>
      <xdr:row>36</xdr:row>
      <xdr:rowOff>162560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153687</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25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52070</xdr:rowOff>
    </xdr:from>
    <xdr:to>
      <xdr:col>36</xdr:col>
      <xdr:colOff>165100</xdr:colOff>
      <xdr:row>36</xdr:row>
      <xdr:rowOff>153670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144797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1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97790</xdr:rowOff>
    </xdr:from>
    <xdr:to>
      <xdr:col>55</xdr:col>
      <xdr:colOff>50800</xdr:colOff>
      <xdr:row>36</xdr:row>
      <xdr:rowOff>27940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120667</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594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7620</xdr:rowOff>
    </xdr:from>
    <xdr:to>
      <xdr:col>50</xdr:col>
      <xdr:colOff>165100</xdr:colOff>
      <xdr:row>35</xdr:row>
      <xdr:rowOff>109220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125747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578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0</xdr:rowOff>
    </xdr:from>
    <xdr:to>
      <xdr:col>46</xdr:col>
      <xdr:colOff>38100</xdr:colOff>
      <xdr:row>35</xdr:row>
      <xdr:rowOff>101600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118127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5775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109220</xdr:rowOff>
    </xdr:from>
    <xdr:to>
      <xdr:col>41</xdr:col>
      <xdr:colOff>101600</xdr:colOff>
      <xdr:row>36</xdr:row>
      <xdr:rowOff>39370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55897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5885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102870</xdr:rowOff>
    </xdr:from>
    <xdr:to>
      <xdr:col>36</xdr:col>
      <xdr:colOff>165100</xdr:colOff>
      <xdr:row>36</xdr:row>
      <xdr:rowOff>33020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49547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5878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126238</xdr:rowOff>
    </xdr:from>
    <xdr:to>
      <xdr:col>54</xdr:col>
      <xdr:colOff>189865</xdr:colOff>
      <xdr:row>59</xdr:row>
      <xdr:rowOff>39624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0188"/>
          <a:ext cx="1270" cy="12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72915</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4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126238</xdr:rowOff>
    </xdr:from>
    <xdr:to>
      <xdr:col>55</xdr:col>
      <xdr:colOff>88900</xdr:colOff>
      <xdr:row>51</xdr:row>
      <xdr:rowOff>126238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59563</xdr:rowOff>
    </xdr:from>
    <xdr:to>
      <xdr:col>55</xdr:col>
      <xdr:colOff>0</xdr:colOff>
      <xdr:row>57</xdr:row>
      <xdr:rowOff>145542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32213"/>
          <a:ext cx="8382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29608</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02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51181</xdr:rowOff>
    </xdr:from>
    <xdr:to>
      <xdr:col>55</xdr:col>
      <xdr:colOff>50800</xdr:colOff>
      <xdr:row>57</xdr:row>
      <xdr:rowOff>152781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2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114681</xdr:rowOff>
    </xdr:from>
    <xdr:to>
      <xdr:col>50</xdr:col>
      <xdr:colOff>114300</xdr:colOff>
      <xdr:row>57</xdr:row>
      <xdr:rowOff>145542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88733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52451</xdr:rowOff>
    </xdr:from>
    <xdr:to>
      <xdr:col>50</xdr:col>
      <xdr:colOff>165100</xdr:colOff>
      <xdr:row>57</xdr:row>
      <xdr:rowOff>154051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170578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60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114681</xdr:rowOff>
    </xdr:from>
    <xdr:to>
      <xdr:col>45</xdr:col>
      <xdr:colOff>177800</xdr:colOff>
      <xdr:row>57</xdr:row>
      <xdr:rowOff>156718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87331"/>
          <a:ext cx="889000" cy="4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58547</xdr:rowOff>
    </xdr:from>
    <xdr:to>
      <xdr:col>46</xdr:col>
      <xdr:colOff>38100</xdr:colOff>
      <xdr:row>57</xdr:row>
      <xdr:rowOff>160147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5224</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15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148209</xdr:rowOff>
    </xdr:from>
    <xdr:to>
      <xdr:col>41</xdr:col>
      <xdr:colOff>50800</xdr:colOff>
      <xdr:row>57</xdr:row>
      <xdr:rowOff>156718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20859"/>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58547</xdr:rowOff>
    </xdr:from>
    <xdr:to>
      <xdr:col>41</xdr:col>
      <xdr:colOff>101600</xdr:colOff>
      <xdr:row>57</xdr:row>
      <xdr:rowOff>160147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5224</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6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71628</xdr:rowOff>
    </xdr:from>
    <xdr:to>
      <xdr:col>36</xdr:col>
      <xdr:colOff>165100</xdr:colOff>
      <xdr:row>58</xdr:row>
      <xdr:rowOff>1778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18305</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6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8763</xdr:rowOff>
    </xdr:from>
    <xdr:to>
      <xdr:col>55</xdr:col>
      <xdr:colOff>50800</xdr:colOff>
      <xdr:row>57</xdr:row>
      <xdr:rowOff>110363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8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31640</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94742</xdr:rowOff>
    </xdr:from>
    <xdr:to>
      <xdr:col>50</xdr:col>
      <xdr:colOff>165100</xdr:colOff>
      <xdr:row>58</xdr:row>
      <xdr:rowOff>24892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16019</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996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63881</xdr:rowOff>
    </xdr:from>
    <xdr:to>
      <xdr:col>46</xdr:col>
      <xdr:colOff>38100</xdr:colOff>
      <xdr:row>57</xdr:row>
      <xdr:rowOff>165481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3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156608</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99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105918</xdr:rowOff>
    </xdr:from>
    <xdr:to>
      <xdr:col>41</xdr:col>
      <xdr:colOff>101600</xdr:colOff>
      <xdr:row>58</xdr:row>
      <xdr:rowOff>36068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27195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99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97409</xdr:rowOff>
    </xdr:from>
    <xdr:to>
      <xdr:col>36</xdr:col>
      <xdr:colOff>165100</xdr:colOff>
      <xdr:row>58</xdr:row>
      <xdr:rowOff>27559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18686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996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113443</xdr:rowOff>
    </xdr:from>
    <xdr:to>
      <xdr:col>54</xdr:col>
      <xdr:colOff>189865</xdr:colOff>
      <xdr:row>79</xdr:row>
      <xdr:rowOff>59679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14943"/>
          <a:ext cx="1270" cy="148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63506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59679</xdr:rowOff>
    </xdr:from>
    <xdr:to>
      <xdr:col>55</xdr:col>
      <xdr:colOff>88900</xdr:colOff>
      <xdr:row>79</xdr:row>
      <xdr:rowOff>59679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0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60120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9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113443</xdr:rowOff>
    </xdr:from>
    <xdr:to>
      <xdr:col>55</xdr:col>
      <xdr:colOff>88900</xdr:colOff>
      <xdr:row>70</xdr:row>
      <xdr:rowOff>113443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14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79872</xdr:rowOff>
    </xdr:from>
    <xdr:to>
      <xdr:col>55</xdr:col>
      <xdr:colOff>0</xdr:colOff>
      <xdr:row>76</xdr:row>
      <xdr:rowOff>48706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938622"/>
          <a:ext cx="838200" cy="1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112884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134457</xdr:rowOff>
    </xdr:from>
    <xdr:to>
      <xdr:col>55</xdr:col>
      <xdr:colOff>50800</xdr:colOff>
      <xdr:row>77</xdr:row>
      <xdr:rowOff>64607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79872</xdr:rowOff>
    </xdr:from>
    <xdr:to>
      <xdr:col>50</xdr:col>
      <xdr:colOff>114300</xdr:colOff>
      <xdr:row>76</xdr:row>
      <xdr:rowOff>68507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938622"/>
          <a:ext cx="889000" cy="16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16923</xdr:rowOff>
    </xdr:from>
    <xdr:to>
      <xdr:col>50</xdr:col>
      <xdr:colOff>165100</xdr:colOff>
      <xdr:row>76</xdr:row>
      <xdr:rowOff>118523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04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109650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3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68507</xdr:rowOff>
    </xdr:from>
    <xdr:to>
      <xdr:col>45</xdr:col>
      <xdr:colOff>177800</xdr:colOff>
      <xdr:row>77</xdr:row>
      <xdr:rowOff>11815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098707"/>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45771</xdr:rowOff>
    </xdr:from>
    <xdr:to>
      <xdr:col>46</xdr:col>
      <xdr:colOff>38100</xdr:colOff>
      <xdr:row>76</xdr:row>
      <xdr:rowOff>147371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138498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11815</xdr:rowOff>
    </xdr:from>
    <xdr:to>
      <xdr:col>41</xdr:col>
      <xdr:colOff>50800</xdr:colOff>
      <xdr:row>77</xdr:row>
      <xdr:rowOff>34240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13465"/>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132922</xdr:rowOff>
    </xdr:from>
    <xdr:to>
      <xdr:col>41</xdr:col>
      <xdr:colOff>101600</xdr:colOff>
      <xdr:row>78</xdr:row>
      <xdr:rowOff>63072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54199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143568</xdr:rowOff>
    </xdr:from>
    <xdr:to>
      <xdr:col>36</xdr:col>
      <xdr:colOff>165100</xdr:colOff>
      <xdr:row>78</xdr:row>
      <xdr:rowOff>73718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64845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169356</xdr:rowOff>
    </xdr:from>
    <xdr:to>
      <xdr:col>55</xdr:col>
      <xdr:colOff>50800</xdr:colOff>
      <xdr:row>76</xdr:row>
      <xdr:rowOff>99506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20783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29072</xdr:rowOff>
    </xdr:from>
    <xdr:to>
      <xdr:col>50</xdr:col>
      <xdr:colOff>165100</xdr:colOff>
      <xdr:row>75</xdr:row>
      <xdr:rowOff>130672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8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147199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6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17707</xdr:rowOff>
    </xdr:from>
    <xdr:to>
      <xdr:col>46</xdr:col>
      <xdr:colOff>38100</xdr:colOff>
      <xdr:row>76</xdr:row>
      <xdr:rowOff>119307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04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135834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82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132465</xdr:rowOff>
    </xdr:from>
    <xdr:to>
      <xdr:col>41</xdr:col>
      <xdr:colOff>101600</xdr:colOff>
      <xdr:row>77</xdr:row>
      <xdr:rowOff>62615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79142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154890</xdr:rowOff>
    </xdr:from>
    <xdr:to>
      <xdr:col>36</xdr:col>
      <xdr:colOff>165100</xdr:colOff>
      <xdr:row>77</xdr:row>
      <xdr:rowOff>85040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101566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6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160548</xdr:rowOff>
    </xdr:from>
    <xdr:to>
      <xdr:col>54</xdr:col>
      <xdr:colOff>189865</xdr:colOff>
      <xdr:row>98</xdr:row>
      <xdr:rowOff>122396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62498"/>
          <a:ext cx="1270" cy="116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126223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122396</xdr:rowOff>
    </xdr:from>
    <xdr:to>
      <xdr:col>55</xdr:col>
      <xdr:colOff>88900</xdr:colOff>
      <xdr:row>98</xdr:row>
      <xdr:rowOff>122396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107225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3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160548</xdr:rowOff>
    </xdr:from>
    <xdr:to>
      <xdr:col>55</xdr:col>
      <xdr:colOff>88900</xdr:colOff>
      <xdr:row>91</xdr:row>
      <xdr:rowOff>160548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6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78093</xdr:rowOff>
    </xdr:from>
    <xdr:to>
      <xdr:col>55</xdr:col>
      <xdr:colOff>0</xdr:colOff>
      <xdr:row>94</xdr:row>
      <xdr:rowOff>165235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194393"/>
          <a:ext cx="838200" cy="8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156847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7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6970</xdr:rowOff>
    </xdr:from>
    <xdr:to>
      <xdr:col>55</xdr:col>
      <xdr:colOff>50800</xdr:colOff>
      <xdr:row>95</xdr:row>
      <xdr:rowOff>108570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9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53198</xdr:rowOff>
    </xdr:from>
    <xdr:to>
      <xdr:col>50</xdr:col>
      <xdr:colOff>114300</xdr:colOff>
      <xdr:row>94</xdr:row>
      <xdr:rowOff>78093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5998048"/>
          <a:ext cx="889000" cy="19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119830</xdr:rowOff>
    </xdr:from>
    <xdr:to>
      <xdr:col>50</xdr:col>
      <xdr:colOff>165100</xdr:colOff>
      <xdr:row>95</xdr:row>
      <xdr:rowOff>49980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41107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53198</xdr:rowOff>
    </xdr:from>
    <xdr:to>
      <xdr:col>45</xdr:col>
      <xdr:colOff>177800</xdr:colOff>
      <xdr:row>94</xdr:row>
      <xdr:rowOff>90574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5998048"/>
          <a:ext cx="889000" cy="2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62748</xdr:rowOff>
    </xdr:from>
    <xdr:to>
      <xdr:col>46</xdr:col>
      <xdr:colOff>38100</xdr:colOff>
      <xdr:row>95</xdr:row>
      <xdr:rowOff>164348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5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155475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4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146741</xdr:rowOff>
    </xdr:from>
    <xdr:to>
      <xdr:col>41</xdr:col>
      <xdr:colOff>50800</xdr:colOff>
      <xdr:row>94</xdr:row>
      <xdr:rowOff>90574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091591"/>
          <a:ext cx="889000" cy="1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85700</xdr:rowOff>
    </xdr:from>
    <xdr:to>
      <xdr:col>41</xdr:col>
      <xdr:colOff>101600</xdr:colOff>
      <xdr:row>96</xdr:row>
      <xdr:rowOff>15850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3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6977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76853</xdr:rowOff>
    </xdr:from>
    <xdr:to>
      <xdr:col>36</xdr:col>
      <xdr:colOff>165100</xdr:colOff>
      <xdr:row>96</xdr:row>
      <xdr:rowOff>7003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36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169580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4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114435</xdr:rowOff>
    </xdr:from>
    <xdr:to>
      <xdr:col>55</xdr:col>
      <xdr:colOff>50800</xdr:colOff>
      <xdr:row>95</xdr:row>
      <xdr:rowOff>44585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137312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27293</xdr:rowOff>
    </xdr:from>
    <xdr:to>
      <xdr:col>50</xdr:col>
      <xdr:colOff>165100</xdr:colOff>
      <xdr:row>94</xdr:row>
      <xdr:rowOff>128893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1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145420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59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2398</xdr:rowOff>
    </xdr:from>
    <xdr:to>
      <xdr:col>46</xdr:col>
      <xdr:colOff>38100</xdr:colOff>
      <xdr:row>93</xdr:row>
      <xdr:rowOff>103998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594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120525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7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39774</xdr:rowOff>
    </xdr:from>
    <xdr:to>
      <xdr:col>41</xdr:col>
      <xdr:colOff>101600</xdr:colOff>
      <xdr:row>94</xdr:row>
      <xdr:rowOff>141374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15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157901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3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95941</xdr:rowOff>
    </xdr:from>
    <xdr:to>
      <xdr:col>36</xdr:col>
      <xdr:colOff>165100</xdr:colOff>
      <xdr:row>94</xdr:row>
      <xdr:rowOff>26091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0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42618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8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30135</xdr:rowOff>
    </xdr:from>
    <xdr:to>
      <xdr:col>85</xdr:col>
      <xdr:colOff>126364</xdr:colOff>
      <xdr:row>39</xdr:row>
      <xdr:rowOff>1070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45085"/>
          <a:ext cx="1269" cy="134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4897</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1070</xdr:rowOff>
    </xdr:from>
    <xdr:to>
      <xdr:col>86</xdr:col>
      <xdr:colOff>25400</xdr:colOff>
      <xdr:row>39</xdr:row>
      <xdr:rowOff>1070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148262</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30135</xdr:rowOff>
    </xdr:from>
    <xdr:to>
      <xdr:col>86</xdr:col>
      <xdr:colOff>25400</xdr:colOff>
      <xdr:row>31</xdr:row>
      <xdr:rowOff>30135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45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41239</xdr:rowOff>
    </xdr:from>
    <xdr:to>
      <xdr:col>85</xdr:col>
      <xdr:colOff>127000</xdr:colOff>
      <xdr:row>35</xdr:row>
      <xdr:rowOff>48587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870539"/>
          <a:ext cx="838200" cy="17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16055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16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37628</xdr:rowOff>
    </xdr:from>
    <xdr:to>
      <xdr:col>85</xdr:col>
      <xdr:colOff>177800</xdr:colOff>
      <xdr:row>35</xdr:row>
      <xdr:rowOff>139228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0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41239</xdr:rowOff>
    </xdr:from>
    <xdr:to>
      <xdr:col>81</xdr:col>
      <xdr:colOff>50800</xdr:colOff>
      <xdr:row>34</xdr:row>
      <xdr:rowOff>122555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870539"/>
          <a:ext cx="889000" cy="8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170869</xdr:rowOff>
    </xdr:from>
    <xdr:to>
      <xdr:col>81</xdr:col>
      <xdr:colOff>101600</xdr:colOff>
      <xdr:row>35</xdr:row>
      <xdr:rowOff>101019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00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92146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9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140680</xdr:rowOff>
    </xdr:from>
    <xdr:to>
      <xdr:col>76</xdr:col>
      <xdr:colOff>114300</xdr:colOff>
      <xdr:row>34</xdr:row>
      <xdr:rowOff>122555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798530"/>
          <a:ext cx="889000" cy="15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29137</xdr:rowOff>
    </xdr:from>
    <xdr:to>
      <xdr:col>76</xdr:col>
      <xdr:colOff>165100</xdr:colOff>
      <xdr:row>35</xdr:row>
      <xdr:rowOff>130737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02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121864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140680</xdr:rowOff>
    </xdr:from>
    <xdr:to>
      <xdr:col>71</xdr:col>
      <xdr:colOff>177800</xdr:colOff>
      <xdr:row>34</xdr:row>
      <xdr:rowOff>60670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79853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105555</xdr:rowOff>
    </xdr:from>
    <xdr:to>
      <xdr:col>72</xdr:col>
      <xdr:colOff>38100</xdr:colOff>
      <xdr:row>35</xdr:row>
      <xdr:rowOff>35705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59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26832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48895</xdr:rowOff>
    </xdr:from>
    <xdr:to>
      <xdr:col>67</xdr:col>
      <xdr:colOff>101600</xdr:colOff>
      <xdr:row>35</xdr:row>
      <xdr:rowOff>150495</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141622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169237</xdr:rowOff>
    </xdr:from>
    <xdr:to>
      <xdr:col>85</xdr:col>
      <xdr:colOff>177800</xdr:colOff>
      <xdr:row>35</xdr:row>
      <xdr:rowOff>99387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20664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8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161889</xdr:rowOff>
    </xdr:from>
    <xdr:to>
      <xdr:col>81</xdr:col>
      <xdr:colOff>101600</xdr:colOff>
      <xdr:row>34</xdr:row>
      <xdr:rowOff>92039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1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108566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59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71755</xdr:rowOff>
    </xdr:from>
    <xdr:to>
      <xdr:col>76</xdr:col>
      <xdr:colOff>165100</xdr:colOff>
      <xdr:row>35</xdr:row>
      <xdr:rowOff>1905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18432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7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89880</xdr:rowOff>
    </xdr:from>
    <xdr:to>
      <xdr:col>72</xdr:col>
      <xdr:colOff>38100</xdr:colOff>
      <xdr:row>34</xdr:row>
      <xdr:rowOff>20030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4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36557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2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9870</xdr:rowOff>
    </xdr:from>
    <xdr:to>
      <xdr:col>67</xdr:col>
      <xdr:colOff>101600</xdr:colOff>
      <xdr:row>34</xdr:row>
      <xdr:rowOff>111470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3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127997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1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149339</xdr:rowOff>
    </xdr:from>
    <xdr:to>
      <xdr:col>85</xdr:col>
      <xdr:colOff>126364</xdr:colOff>
      <xdr:row>59</xdr:row>
      <xdr:rowOff>16866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893289"/>
          <a:ext cx="1269" cy="123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20693</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16866</xdr:rowOff>
    </xdr:from>
    <xdr:to>
      <xdr:col>86</xdr:col>
      <xdr:colOff>25400</xdr:colOff>
      <xdr:row>59</xdr:row>
      <xdr:rowOff>16866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96016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6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103,247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149339</xdr:rowOff>
    </xdr:from>
    <xdr:to>
      <xdr:col>86</xdr:col>
      <xdr:colOff>25400</xdr:colOff>
      <xdr:row>51</xdr:row>
      <xdr:rowOff>149339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108153</xdr:rowOff>
    </xdr:from>
    <xdr:to>
      <xdr:col>85</xdr:col>
      <xdr:colOff>127000</xdr:colOff>
      <xdr:row>54</xdr:row>
      <xdr:rowOff>40792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023553"/>
          <a:ext cx="838200" cy="27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13682</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71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35255</xdr:rowOff>
    </xdr:from>
    <xdr:to>
      <xdr:col>85</xdr:col>
      <xdr:colOff>177800</xdr:colOff>
      <xdr:row>54</xdr:row>
      <xdr:rowOff>136855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2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108153</xdr:rowOff>
    </xdr:from>
    <xdr:to>
      <xdr:col>81</xdr:col>
      <xdr:colOff>50800</xdr:colOff>
      <xdr:row>55</xdr:row>
      <xdr:rowOff>74854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23553"/>
          <a:ext cx="889000" cy="48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109931</xdr:rowOff>
    </xdr:from>
    <xdr:to>
      <xdr:col>81</xdr:col>
      <xdr:colOff>101600</xdr:colOff>
      <xdr:row>55</xdr:row>
      <xdr:rowOff>40081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36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31208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57214</xdr:rowOff>
    </xdr:from>
    <xdr:to>
      <xdr:col>76</xdr:col>
      <xdr:colOff>114300</xdr:colOff>
      <xdr:row>55</xdr:row>
      <xdr:rowOff>74854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315514"/>
          <a:ext cx="889000" cy="1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30835</xdr:rowOff>
    </xdr:from>
    <xdr:to>
      <xdr:col>76</xdr:col>
      <xdr:colOff>165100</xdr:colOff>
      <xdr:row>54</xdr:row>
      <xdr:rowOff>132435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28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148962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57214</xdr:rowOff>
    </xdr:from>
    <xdr:to>
      <xdr:col>71</xdr:col>
      <xdr:colOff>177800</xdr:colOff>
      <xdr:row>55</xdr:row>
      <xdr:rowOff>68834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315514"/>
          <a:ext cx="889000" cy="18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73889</xdr:rowOff>
    </xdr:from>
    <xdr:to>
      <xdr:col>72</xdr:col>
      <xdr:colOff>38100</xdr:colOff>
      <xdr:row>56</xdr:row>
      <xdr:rowOff>4039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50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166616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13157</xdr:rowOff>
    </xdr:from>
    <xdr:to>
      <xdr:col>67</xdr:col>
      <xdr:colOff>101600</xdr:colOff>
      <xdr:row>56</xdr:row>
      <xdr:rowOff>114757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105884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0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161442</xdr:rowOff>
    </xdr:from>
    <xdr:to>
      <xdr:col>85</xdr:col>
      <xdr:colOff>177800</xdr:colOff>
      <xdr:row>54</xdr:row>
      <xdr:rowOff>91592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2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12869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09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57353</xdr:rowOff>
    </xdr:from>
    <xdr:to>
      <xdr:col>81</xdr:col>
      <xdr:colOff>101600</xdr:colOff>
      <xdr:row>52</xdr:row>
      <xdr:rowOff>158953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97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4030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7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24054</xdr:rowOff>
    </xdr:from>
    <xdr:to>
      <xdr:col>76</xdr:col>
      <xdr:colOff>165100</xdr:colOff>
      <xdr:row>55</xdr:row>
      <xdr:rowOff>125654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4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116781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6414</xdr:rowOff>
    </xdr:from>
    <xdr:to>
      <xdr:col>72</xdr:col>
      <xdr:colOff>38100</xdr:colOff>
      <xdr:row>54</xdr:row>
      <xdr:rowOff>108014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26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124541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18034</xdr:rowOff>
    </xdr:from>
    <xdr:to>
      <xdr:col>67</xdr:col>
      <xdr:colOff>101600</xdr:colOff>
      <xdr:row>55</xdr:row>
      <xdr:rowOff>119634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136161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52015</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24965"/>
          <a:ext cx="1269" cy="1418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170142</xdr:rowOff>
    </xdr:from>
    <xdr:ext cx="469744"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0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52015</xdr:rowOff>
    </xdr:from>
    <xdr:to>
      <xdr:col>86</xdr:col>
      <xdr:colOff>25400</xdr:colOff>
      <xdr:row>71</xdr:row>
      <xdr:rowOff>52015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63119</xdr:rowOff>
    </xdr:from>
    <xdr:to>
      <xdr:col>85</xdr:col>
      <xdr:colOff>127000</xdr:colOff>
      <xdr:row>79</xdr:row>
      <xdr:rowOff>92838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607669"/>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99367</xdr:rowOff>
    </xdr:from>
    <xdr:ext cx="378565"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010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76490</xdr:rowOff>
    </xdr:from>
    <xdr:to>
      <xdr:col>85</xdr:col>
      <xdr:colOff>177800</xdr:colOff>
      <xdr:row>79</xdr:row>
      <xdr:rowOff>6640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92838</xdr:rowOff>
    </xdr:from>
    <xdr:to>
      <xdr:col>81</xdr:col>
      <xdr:colOff>50800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37388"/>
          <a:ext cx="8890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66694</xdr:rowOff>
    </xdr:from>
    <xdr:to>
      <xdr:col>81</xdr:col>
      <xdr:colOff>101600</xdr:colOff>
      <xdr:row>78</xdr:row>
      <xdr:rowOff>168294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13371</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2017" y="13215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8908</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53458"/>
          <a:ext cx="889000" cy="8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563</xdr:rowOff>
    </xdr:from>
    <xdr:to>
      <xdr:col>76</xdr:col>
      <xdr:colOff>165100</xdr:colOff>
      <xdr:row>78</xdr:row>
      <xdr:rowOff>102163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118690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158804</xdr:rowOff>
    </xdr:from>
    <xdr:to>
      <xdr:col>71</xdr:col>
      <xdr:colOff>177800</xdr:colOff>
      <xdr:row>79</xdr:row>
      <xdr:rowOff>8908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31904"/>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118455</xdr:rowOff>
    </xdr:from>
    <xdr:to>
      <xdr:col>72</xdr:col>
      <xdr:colOff>38100</xdr:colOff>
      <xdr:row>78</xdr:row>
      <xdr:rowOff>48605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65132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09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154541</xdr:rowOff>
    </xdr:from>
    <xdr:to>
      <xdr:col>67</xdr:col>
      <xdr:colOff>101600</xdr:colOff>
      <xdr:row>78</xdr:row>
      <xdr:rowOff>84691</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101218</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13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12319</xdr:rowOff>
    </xdr:from>
    <xdr:to>
      <xdr:col>85</xdr:col>
      <xdr:colOff>177800</xdr:colOff>
      <xdr:row>79</xdr:row>
      <xdr:rowOff>113919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98696</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7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42038</xdr:rowOff>
    </xdr:from>
    <xdr:to>
      <xdr:col>81</xdr:col>
      <xdr:colOff>101600</xdr:colOff>
      <xdr:row>79</xdr:row>
      <xdr:rowOff>143638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134765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24333" y="136793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129558</xdr:rowOff>
    </xdr:from>
    <xdr:to>
      <xdr:col>72</xdr:col>
      <xdr:colOff>38100</xdr:colOff>
      <xdr:row>79</xdr:row>
      <xdr:rowOff>59708</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0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50835</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59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108004</xdr:rowOff>
    </xdr:from>
    <xdr:to>
      <xdr:col>67</xdr:col>
      <xdr:colOff>101600</xdr:colOff>
      <xdr:row>79</xdr:row>
      <xdr:rowOff>38154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29281</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5017" y="13573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138595</xdr:rowOff>
    </xdr:from>
    <xdr:to>
      <xdr:col>85</xdr:col>
      <xdr:colOff>126364</xdr:colOff>
      <xdr:row>99</xdr:row>
      <xdr:rowOff>1588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740545"/>
          <a:ext cx="1269" cy="123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5415</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7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xdr:rowOff>
    </xdr:from>
    <xdr:to>
      <xdr:col>86</xdr:col>
      <xdr:colOff>25400</xdr:colOff>
      <xdr:row>99</xdr:row>
      <xdr:rowOff>1588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7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85272</xdr:rowOff>
    </xdr:from>
    <xdr:ext cx="534377"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51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138595</xdr:rowOff>
    </xdr:from>
    <xdr:to>
      <xdr:col>86</xdr:col>
      <xdr:colOff>25400</xdr:colOff>
      <xdr:row>91</xdr:row>
      <xdr:rowOff>138595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74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101257</xdr:rowOff>
    </xdr:from>
    <xdr:to>
      <xdr:col>85</xdr:col>
      <xdr:colOff>127000</xdr:colOff>
      <xdr:row>91</xdr:row>
      <xdr:rowOff>138595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5703207"/>
          <a:ext cx="8382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166273</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82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16396</xdr:rowOff>
    </xdr:from>
    <xdr:to>
      <xdr:col>85</xdr:col>
      <xdr:colOff>177800</xdr:colOff>
      <xdr:row>95</xdr:row>
      <xdr:rowOff>117996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3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55423</xdr:rowOff>
    </xdr:from>
    <xdr:to>
      <xdr:col>81</xdr:col>
      <xdr:colOff>50800</xdr:colOff>
      <xdr:row>91</xdr:row>
      <xdr:rowOff>101257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5657373"/>
          <a:ext cx="8890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159956</xdr:rowOff>
    </xdr:from>
    <xdr:to>
      <xdr:col>81</xdr:col>
      <xdr:colOff>101600</xdr:colOff>
      <xdr:row>95</xdr:row>
      <xdr:rowOff>90106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276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81233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55423</xdr:rowOff>
    </xdr:from>
    <xdr:to>
      <xdr:col>76</xdr:col>
      <xdr:colOff>114300</xdr:colOff>
      <xdr:row>92</xdr:row>
      <xdr:rowOff>9894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5657373"/>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80556</xdr:rowOff>
    </xdr:from>
    <xdr:to>
      <xdr:col>76</xdr:col>
      <xdr:colOff>165100</xdr:colOff>
      <xdr:row>96</xdr:row>
      <xdr:rowOff>10706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36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1833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9894</xdr:rowOff>
    </xdr:from>
    <xdr:to>
      <xdr:col>71</xdr:col>
      <xdr:colOff>177800</xdr:colOff>
      <xdr:row>92</xdr:row>
      <xdr:rowOff>30772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5783294"/>
          <a:ext cx="8890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19862</xdr:rowOff>
    </xdr:from>
    <xdr:to>
      <xdr:col>72</xdr:col>
      <xdr:colOff>38100</xdr:colOff>
      <xdr:row>95</xdr:row>
      <xdr:rowOff>121462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112589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135382</xdr:rowOff>
    </xdr:from>
    <xdr:to>
      <xdr:col>67</xdr:col>
      <xdr:colOff>101600</xdr:colOff>
      <xdr:row>95</xdr:row>
      <xdr:rowOff>65532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56659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87795</xdr:rowOff>
    </xdr:from>
    <xdr:to>
      <xdr:col>85</xdr:col>
      <xdr:colOff>177800</xdr:colOff>
      <xdr:row>92</xdr:row>
      <xdr:rowOff>17945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56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40822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56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50457</xdr:rowOff>
    </xdr:from>
    <xdr:to>
      <xdr:col>81</xdr:col>
      <xdr:colOff>101600</xdr:colOff>
      <xdr:row>91</xdr:row>
      <xdr:rowOff>152057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56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168584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542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4623</xdr:rowOff>
    </xdr:from>
    <xdr:to>
      <xdr:col>76</xdr:col>
      <xdr:colOff>165100</xdr:colOff>
      <xdr:row>91</xdr:row>
      <xdr:rowOff>106223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56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122750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53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130544</xdr:rowOff>
    </xdr:from>
    <xdr:to>
      <xdr:col>72</xdr:col>
      <xdr:colOff>38100</xdr:colOff>
      <xdr:row>92</xdr:row>
      <xdr:rowOff>60694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573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77221</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550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151422</xdr:rowOff>
    </xdr:from>
    <xdr:to>
      <xdr:col>67</xdr:col>
      <xdr:colOff>101600</xdr:colOff>
      <xdr:row>92</xdr:row>
      <xdr:rowOff>81572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57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98099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55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27178</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42128"/>
          <a:ext cx="1269" cy="138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145305</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1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27178</xdr:rowOff>
    </xdr:from>
    <xdr:to>
      <xdr:col>116</xdr:col>
      <xdr:colOff>152400</xdr:colOff>
      <xdr:row>31</xdr:row>
      <xdr:rowOff>27178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4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113665</xdr:rowOff>
    </xdr:from>
    <xdr:to>
      <xdr:col>116</xdr:col>
      <xdr:colOff>63500</xdr:colOff>
      <xdr:row>38</xdr:row>
      <xdr:rowOff>169291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28765"/>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116349</xdr:rowOff>
    </xdr:from>
    <xdr:ext cx="469744"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117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93472</xdr:rowOff>
    </xdr:from>
    <xdr:to>
      <xdr:col>116</xdr:col>
      <xdr:colOff>114300</xdr:colOff>
      <xdr:row>37</xdr:row>
      <xdr:rowOff>23622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26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113665</xdr:rowOff>
    </xdr:from>
    <xdr:to>
      <xdr:col>111</xdr:col>
      <xdr:colOff>177800</xdr:colOff>
      <xdr:row>38</xdr:row>
      <xdr:rowOff>165100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0434300" y="66287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118364</xdr:rowOff>
    </xdr:from>
    <xdr:to>
      <xdr:col>112</xdr:col>
      <xdr:colOff>38100</xdr:colOff>
      <xdr:row>37</xdr:row>
      <xdr:rowOff>48514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29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65041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165100</xdr:rowOff>
    </xdr:from>
    <xdr:to>
      <xdr:col>107</xdr:col>
      <xdr:colOff>50800</xdr:colOff>
      <xdr:row>39</xdr:row>
      <xdr:rowOff>381</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9545300" y="6680200"/>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102616</xdr:rowOff>
    </xdr:from>
    <xdr:to>
      <xdr:col>107</xdr:col>
      <xdr:colOff>101600</xdr:colOff>
      <xdr:row>37</xdr:row>
      <xdr:rowOff>32766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49293</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199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159385</xdr:rowOff>
    </xdr:from>
    <xdr:to>
      <xdr:col>102</xdr:col>
      <xdr:colOff>114300</xdr:colOff>
      <xdr:row>39</xdr:row>
      <xdr:rowOff>381</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744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96774</xdr:rowOff>
    </xdr:from>
    <xdr:to>
      <xdr:col>102</xdr:col>
      <xdr:colOff>165100</xdr:colOff>
      <xdr:row>37</xdr:row>
      <xdr:rowOff>26924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43451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10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58674</xdr:rowOff>
    </xdr:from>
    <xdr:to>
      <xdr:col>98</xdr:col>
      <xdr:colOff>38100</xdr:colOff>
      <xdr:row>36</xdr:row>
      <xdr:rowOff>160274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5351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118491</xdr:rowOff>
    </xdr:from>
    <xdr:to>
      <xdr:col>116</xdr:col>
      <xdr:colOff>114300</xdr:colOff>
      <xdr:row>39</xdr:row>
      <xdr:rowOff>48641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3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33418</xdr:rowOff>
    </xdr:from>
    <xdr:ext cx="378565"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4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62865</xdr:rowOff>
    </xdr:from>
    <xdr:to>
      <xdr:col>112</xdr:col>
      <xdr:colOff>38100</xdr:colOff>
      <xdr:row>38</xdr:row>
      <xdr:rowOff>164465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57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155592</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34017" y="667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114300</xdr:rowOff>
    </xdr:from>
    <xdr:to>
      <xdr:col>107</xdr:col>
      <xdr:colOff>101600</xdr:colOff>
      <xdr:row>39</xdr:row>
      <xdr:rowOff>44450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35577</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5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121031</xdr:rowOff>
    </xdr:from>
    <xdr:to>
      <xdr:col>102</xdr:col>
      <xdr:colOff>165100</xdr:colOff>
      <xdr:row>39</xdr:row>
      <xdr:rowOff>51181</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3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42308</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356017" y="6728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108585</xdr:rowOff>
    </xdr:from>
    <xdr:to>
      <xdr:col>98</xdr:col>
      <xdr:colOff>38100</xdr:colOff>
      <xdr:row>39</xdr:row>
      <xdr:rowOff>38735</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29862</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7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647,189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円となっており、令和３年度から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39,375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円の減となっています。主な構成項目のうち、商工費は、家賃等賃借支援金給付事業が終了となったこと等により前年度から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12,887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51,859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また、民生費は住民税非課税世帯等に対する臨時特別給付金事業の減等により前年度から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7,837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241,856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は、令和２年度に比べて大幅に増加していた令和３年度の決算剰余金の影響により、財政調整基金への法定積立分が大幅に増加したほか、新型コロナウイルス感染症の影響からの回復等による市税収入の増などにより、財政調整基金残高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15,576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1,748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百万円となりました。実質単年度収支については、前年度に比べ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百万円となりました。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このため、標準財政規模比では、実質収支及び実質単年度収支について、いずれも前年度より増加しています。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令和４年度決算における本市の全会計ベースの実質収支（公営企業に係る特別会計は資金不足・剰余額）は約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億円で、構造上収支均衡となる会計を除き、全ての会計で黒字となっています。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今後も引き続き全ての会計で黒字となるよう、持続可能で安定的な財政の確立・維持に努めます。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M17" sqref="AM17:AT17"/>
    </sheetView>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77"/>
      <c r="DK1" s="177"/>
      <c r="DL1" s="177"/>
      <c r="DM1" s="177"/>
      <c r="DN1" s="177"/>
      <c r="DO1" s="177"/>
    </row>
    <row r="2" spans="1:119" ht="24.75" thickBot="1" x14ac:dyDescent="0.2">
      <c r="B2" s="178" t="s">
        <v>83</v>
      </c>
      <c r="C2" s="178"/>
      <c r="D2" s="179"/>
    </row>
    <row r="3" spans="1:119" ht="18.75" customHeight="1" thickBot="1" x14ac:dyDescent="0.2">
      <c r="A3" s="177"/>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77"/>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605369946</v>
      </c>
      <c r="BO4" s="449"/>
      <c r="BP4" s="449"/>
      <c r="BQ4" s="449"/>
      <c r="BR4" s="449"/>
      <c r="BS4" s="449"/>
      <c r="BT4" s="449"/>
      <c r="BU4" s="450"/>
      <c r="BV4" s="448">
        <v>651472746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0.6</v>
      </c>
      <c r="CU4" s="589"/>
      <c r="CV4" s="589"/>
      <c r="CW4" s="589"/>
      <c r="CX4" s="589"/>
      <c r="CY4" s="589"/>
      <c r="CZ4" s="589"/>
      <c r="DA4" s="590"/>
      <c r="DB4" s="588">
        <v>1.7</v>
      </c>
      <c r="DC4" s="589"/>
      <c r="DD4" s="589"/>
      <c r="DE4" s="589"/>
      <c r="DF4" s="589"/>
      <c r="DG4" s="589"/>
      <c r="DH4" s="589"/>
      <c r="DI4" s="590"/>
    </row>
    <row r="5" spans="1:119" ht="18.75" customHeight="1" x14ac:dyDescent="0.15">
      <c r="A5" s="177"/>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601494524</v>
      </c>
      <c r="BO5" s="420"/>
      <c r="BP5" s="420"/>
      <c r="BQ5" s="420"/>
      <c r="BR5" s="420"/>
      <c r="BS5" s="420"/>
      <c r="BT5" s="420"/>
      <c r="BU5" s="421"/>
      <c r="BV5" s="419">
        <v>643026372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99.3</v>
      </c>
      <c r="CU5" s="417"/>
      <c r="CV5" s="417"/>
      <c r="CW5" s="417"/>
      <c r="CX5" s="417"/>
      <c r="CY5" s="417"/>
      <c r="CZ5" s="417"/>
      <c r="DA5" s="418"/>
      <c r="DB5" s="416">
        <v>96.3</v>
      </c>
      <c r="DC5" s="417"/>
      <c r="DD5" s="417"/>
      <c r="DE5" s="417"/>
      <c r="DF5" s="417"/>
      <c r="DG5" s="417"/>
      <c r="DH5" s="417"/>
      <c r="DI5" s="418"/>
    </row>
    <row r="6" spans="1:119" ht="18.75" customHeight="1" x14ac:dyDescent="0.15">
      <c r="A6" s="177"/>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3875422</v>
      </c>
      <c r="BO6" s="420"/>
      <c r="BP6" s="420"/>
      <c r="BQ6" s="420"/>
      <c r="BR6" s="420"/>
      <c r="BS6" s="420"/>
      <c r="BT6" s="420"/>
      <c r="BU6" s="421"/>
      <c r="BV6" s="419">
        <v>8446374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106.1</v>
      </c>
      <c r="CU6" s="563"/>
      <c r="CV6" s="563"/>
      <c r="CW6" s="563"/>
      <c r="CX6" s="563"/>
      <c r="CY6" s="563"/>
      <c r="CZ6" s="563"/>
      <c r="DA6" s="564"/>
      <c r="DB6" s="562">
        <v>104.7</v>
      </c>
      <c r="DC6" s="563"/>
      <c r="DD6" s="563"/>
      <c r="DE6" s="563"/>
      <c r="DF6" s="563"/>
      <c r="DG6" s="563"/>
      <c r="DH6" s="563"/>
      <c r="DI6" s="564"/>
    </row>
    <row r="7" spans="1:119" ht="18.75" customHeight="1" x14ac:dyDescent="0.15">
      <c r="A7" s="177"/>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2127474</v>
      </c>
      <c r="BO7" s="420"/>
      <c r="BP7" s="420"/>
      <c r="BQ7" s="420"/>
      <c r="BR7" s="420"/>
      <c r="BS7" s="420"/>
      <c r="BT7" s="420"/>
      <c r="BU7" s="421"/>
      <c r="BV7" s="419">
        <v>3350286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283019933</v>
      </c>
      <c r="CU7" s="420"/>
      <c r="CV7" s="420"/>
      <c r="CW7" s="420"/>
      <c r="CX7" s="420"/>
      <c r="CY7" s="420"/>
      <c r="CZ7" s="420"/>
      <c r="DA7" s="421"/>
      <c r="DB7" s="419">
        <v>292777085</v>
      </c>
      <c r="DC7" s="420"/>
      <c r="DD7" s="420"/>
      <c r="DE7" s="420"/>
      <c r="DF7" s="420"/>
      <c r="DG7" s="420"/>
      <c r="DH7" s="420"/>
      <c r="DI7" s="421"/>
    </row>
    <row r="8" spans="1:119" ht="18.75" customHeight="1" thickBot="1" x14ac:dyDescent="0.2">
      <c r="A8" s="177"/>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1747948</v>
      </c>
      <c r="BO8" s="420"/>
      <c r="BP8" s="420"/>
      <c r="BQ8" s="420"/>
      <c r="BR8" s="420"/>
      <c r="BS8" s="420"/>
      <c r="BT8" s="420"/>
      <c r="BU8" s="421"/>
      <c r="BV8" s="419">
        <v>5096088</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v>
      </c>
      <c r="CU8" s="523"/>
      <c r="CV8" s="523"/>
      <c r="CW8" s="523"/>
      <c r="CX8" s="523"/>
      <c r="CY8" s="523"/>
      <c r="CZ8" s="523"/>
      <c r="DA8" s="524"/>
      <c r="DB8" s="522">
        <v>0.7</v>
      </c>
      <c r="DC8" s="523"/>
      <c r="DD8" s="523"/>
      <c r="DE8" s="523"/>
      <c r="DF8" s="523"/>
      <c r="DG8" s="523"/>
      <c r="DH8" s="523"/>
      <c r="DI8" s="524"/>
    </row>
    <row r="9" spans="1:119" ht="18.75" customHeight="1" thickBot="1" x14ac:dyDescent="0.2">
      <c r="A9" s="177"/>
      <c r="B9" s="551" t="s">
        <v>115</v>
      </c>
      <c r="C9" s="552"/>
      <c r="D9" s="552"/>
      <c r="E9" s="552"/>
      <c r="F9" s="552"/>
      <c r="G9" s="552"/>
      <c r="H9" s="552"/>
      <c r="I9" s="552"/>
      <c r="J9" s="552"/>
      <c r="K9" s="470"/>
      <c r="L9" s="553" t="s">
        <v>116</v>
      </c>
      <c r="M9" s="554"/>
      <c r="N9" s="554"/>
      <c r="O9" s="554"/>
      <c r="P9" s="554"/>
      <c r="Q9" s="555"/>
      <c r="R9" s="556">
        <v>939029</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119</v>
      </c>
      <c r="AV9" s="478"/>
      <c r="AW9" s="478"/>
      <c r="AX9" s="478"/>
      <c r="AY9" s="433" t="s">
        <v>120</v>
      </c>
      <c r="AZ9" s="434"/>
      <c r="BA9" s="434"/>
      <c r="BB9" s="434"/>
      <c r="BC9" s="434"/>
      <c r="BD9" s="434"/>
      <c r="BE9" s="434"/>
      <c r="BF9" s="434"/>
      <c r="BG9" s="434"/>
      <c r="BH9" s="434"/>
      <c r="BI9" s="434"/>
      <c r="BJ9" s="434"/>
      <c r="BK9" s="434"/>
      <c r="BL9" s="434"/>
      <c r="BM9" s="435"/>
      <c r="BN9" s="419">
        <v>-3348140</v>
      </c>
      <c r="BO9" s="420"/>
      <c r="BP9" s="420"/>
      <c r="BQ9" s="420"/>
      <c r="BR9" s="420"/>
      <c r="BS9" s="420"/>
      <c r="BT9" s="420"/>
      <c r="BU9" s="421"/>
      <c r="BV9" s="419">
        <v>2165170</v>
      </c>
      <c r="BW9" s="420"/>
      <c r="BX9" s="420"/>
      <c r="BY9" s="420"/>
      <c r="BZ9" s="420"/>
      <c r="CA9" s="420"/>
      <c r="CB9" s="420"/>
      <c r="CC9" s="421"/>
      <c r="CD9" s="459" t="s">
        <v>121</v>
      </c>
      <c r="CE9" s="379"/>
      <c r="CF9" s="379"/>
      <c r="CG9" s="379"/>
      <c r="CH9" s="379"/>
      <c r="CI9" s="379"/>
      <c r="CJ9" s="379"/>
      <c r="CK9" s="379"/>
      <c r="CL9" s="379"/>
      <c r="CM9" s="379"/>
      <c r="CN9" s="379"/>
      <c r="CO9" s="379"/>
      <c r="CP9" s="379"/>
      <c r="CQ9" s="379"/>
      <c r="CR9" s="379"/>
      <c r="CS9" s="460"/>
      <c r="CT9" s="416">
        <v>19.3</v>
      </c>
      <c r="CU9" s="417"/>
      <c r="CV9" s="417"/>
      <c r="CW9" s="417"/>
      <c r="CX9" s="417"/>
      <c r="CY9" s="417"/>
      <c r="CZ9" s="417"/>
      <c r="DA9" s="418"/>
      <c r="DB9" s="416">
        <v>18.7</v>
      </c>
      <c r="DC9" s="417"/>
      <c r="DD9" s="417"/>
      <c r="DE9" s="417"/>
      <c r="DF9" s="417"/>
      <c r="DG9" s="417"/>
      <c r="DH9" s="417"/>
      <c r="DI9" s="418"/>
    </row>
    <row r="10" spans="1:119" ht="18.75" customHeight="1" thickBot="1" x14ac:dyDescent="0.2">
      <c r="A10" s="177"/>
      <c r="B10" s="551"/>
      <c r="C10" s="552"/>
      <c r="D10" s="552"/>
      <c r="E10" s="552"/>
      <c r="F10" s="552"/>
      <c r="G10" s="552"/>
      <c r="H10" s="552"/>
      <c r="I10" s="552"/>
      <c r="J10" s="552"/>
      <c r="K10" s="470"/>
      <c r="L10" s="375" t="s">
        <v>122</v>
      </c>
      <c r="M10" s="376"/>
      <c r="N10" s="376"/>
      <c r="O10" s="376"/>
      <c r="P10" s="376"/>
      <c r="Q10" s="377"/>
      <c r="R10" s="372">
        <v>961286</v>
      </c>
      <c r="S10" s="373"/>
      <c r="T10" s="373"/>
      <c r="U10" s="373"/>
      <c r="V10" s="432"/>
      <c r="W10" s="560"/>
      <c r="X10" s="370"/>
      <c r="Y10" s="370"/>
      <c r="Z10" s="370"/>
      <c r="AA10" s="370"/>
      <c r="AB10" s="370"/>
      <c r="AC10" s="370"/>
      <c r="AD10" s="370"/>
      <c r="AE10" s="370"/>
      <c r="AF10" s="370"/>
      <c r="AG10" s="370"/>
      <c r="AH10" s="370"/>
      <c r="AI10" s="370"/>
      <c r="AJ10" s="370"/>
      <c r="AK10" s="370"/>
      <c r="AL10" s="561"/>
      <c r="AM10" s="476" t="s">
        <v>123</v>
      </c>
      <c r="AN10" s="376"/>
      <c r="AO10" s="376"/>
      <c r="AP10" s="376"/>
      <c r="AQ10" s="376"/>
      <c r="AR10" s="376"/>
      <c r="AS10" s="376"/>
      <c r="AT10" s="377"/>
      <c r="AU10" s="477" t="s">
        <v>124</v>
      </c>
      <c r="AV10" s="478"/>
      <c r="AW10" s="478"/>
      <c r="AX10" s="478"/>
      <c r="AY10" s="433" t="s">
        <v>125</v>
      </c>
      <c r="AZ10" s="434"/>
      <c r="BA10" s="434"/>
      <c r="BB10" s="434"/>
      <c r="BC10" s="434"/>
      <c r="BD10" s="434"/>
      <c r="BE10" s="434"/>
      <c r="BF10" s="434"/>
      <c r="BG10" s="434"/>
      <c r="BH10" s="434"/>
      <c r="BI10" s="434"/>
      <c r="BJ10" s="434"/>
      <c r="BK10" s="434"/>
      <c r="BL10" s="434"/>
      <c r="BM10" s="435"/>
      <c r="BN10" s="419">
        <v>2459400</v>
      </c>
      <c r="BO10" s="420"/>
      <c r="BP10" s="420"/>
      <c r="BQ10" s="420"/>
      <c r="BR10" s="420"/>
      <c r="BS10" s="420"/>
      <c r="BT10" s="420"/>
      <c r="BU10" s="421"/>
      <c r="BV10" s="419">
        <v>6592100</v>
      </c>
      <c r="BW10" s="420"/>
      <c r="BX10" s="420"/>
      <c r="BY10" s="420"/>
      <c r="BZ10" s="420"/>
      <c r="CA10" s="420"/>
      <c r="CB10" s="420"/>
      <c r="CC10" s="421"/>
      <c r="CD10" s="180" t="s">
        <v>126</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51"/>
      <c r="C11" s="552"/>
      <c r="D11" s="552"/>
      <c r="E11" s="552"/>
      <c r="F11" s="552"/>
      <c r="G11" s="552"/>
      <c r="H11" s="552"/>
      <c r="I11" s="552"/>
      <c r="J11" s="552"/>
      <c r="K11" s="470"/>
      <c r="L11" s="380" t="s">
        <v>127</v>
      </c>
      <c r="M11" s="381"/>
      <c r="N11" s="381"/>
      <c r="O11" s="381"/>
      <c r="P11" s="381"/>
      <c r="Q11" s="382"/>
      <c r="R11" s="548" t="s">
        <v>128</v>
      </c>
      <c r="S11" s="549"/>
      <c r="T11" s="549"/>
      <c r="U11" s="549"/>
      <c r="V11" s="550"/>
      <c r="W11" s="560"/>
      <c r="X11" s="370"/>
      <c r="Y11" s="370"/>
      <c r="Z11" s="370"/>
      <c r="AA11" s="370"/>
      <c r="AB11" s="370"/>
      <c r="AC11" s="370"/>
      <c r="AD11" s="370"/>
      <c r="AE11" s="370"/>
      <c r="AF11" s="370"/>
      <c r="AG11" s="370"/>
      <c r="AH11" s="370"/>
      <c r="AI11" s="370"/>
      <c r="AJ11" s="370"/>
      <c r="AK11" s="370"/>
      <c r="AL11" s="561"/>
      <c r="AM11" s="476" t="s">
        <v>129</v>
      </c>
      <c r="AN11" s="376"/>
      <c r="AO11" s="376"/>
      <c r="AP11" s="376"/>
      <c r="AQ11" s="376"/>
      <c r="AR11" s="376"/>
      <c r="AS11" s="376"/>
      <c r="AT11" s="377"/>
      <c r="AU11" s="477" t="s">
        <v>104</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15">
      <c r="A12" s="177"/>
      <c r="B12" s="525" t="s">
        <v>134</v>
      </c>
      <c r="C12" s="526"/>
      <c r="D12" s="526"/>
      <c r="E12" s="526"/>
      <c r="F12" s="526"/>
      <c r="G12" s="526"/>
      <c r="H12" s="526"/>
      <c r="I12" s="526"/>
      <c r="J12" s="526"/>
      <c r="K12" s="527"/>
      <c r="L12" s="534" t="s">
        <v>135</v>
      </c>
      <c r="M12" s="535"/>
      <c r="N12" s="535"/>
      <c r="O12" s="535"/>
      <c r="P12" s="535"/>
      <c r="Q12" s="536"/>
      <c r="R12" s="537">
        <v>929396</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104</v>
      </c>
      <c r="AV12" s="478"/>
      <c r="AW12" s="478"/>
      <c r="AX12" s="478"/>
      <c r="AY12" s="433" t="s">
        <v>139</v>
      </c>
      <c r="AZ12" s="434"/>
      <c r="BA12" s="434"/>
      <c r="BB12" s="434"/>
      <c r="BC12" s="434"/>
      <c r="BD12" s="434"/>
      <c r="BE12" s="434"/>
      <c r="BF12" s="434"/>
      <c r="BG12" s="434"/>
      <c r="BH12" s="434"/>
      <c r="BI12" s="434"/>
      <c r="BJ12" s="434"/>
      <c r="BK12" s="434"/>
      <c r="BL12" s="434"/>
      <c r="BM12" s="435"/>
      <c r="BN12" s="419">
        <v>1500000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77"/>
      <c r="B13" s="528"/>
      <c r="C13" s="529"/>
      <c r="D13" s="529"/>
      <c r="E13" s="529"/>
      <c r="F13" s="529"/>
      <c r="G13" s="529"/>
      <c r="H13" s="529"/>
      <c r="I13" s="529"/>
      <c r="J13" s="529"/>
      <c r="K13" s="530"/>
      <c r="L13" s="186"/>
      <c r="M13" s="503" t="s">
        <v>142</v>
      </c>
      <c r="N13" s="504"/>
      <c r="O13" s="504"/>
      <c r="P13" s="504"/>
      <c r="Q13" s="505"/>
      <c r="R13" s="506">
        <v>915050</v>
      </c>
      <c r="S13" s="507"/>
      <c r="T13" s="507"/>
      <c r="U13" s="507"/>
      <c r="V13" s="508"/>
      <c r="W13" s="509" t="s">
        <v>143</v>
      </c>
      <c r="X13" s="405"/>
      <c r="Y13" s="405"/>
      <c r="Z13" s="405"/>
      <c r="AA13" s="405"/>
      <c r="AB13" s="406"/>
      <c r="AC13" s="372">
        <v>2751</v>
      </c>
      <c r="AD13" s="373"/>
      <c r="AE13" s="373"/>
      <c r="AF13" s="373"/>
      <c r="AG13" s="374"/>
      <c r="AH13" s="372">
        <v>3174</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-2388740</v>
      </c>
      <c r="BO13" s="420"/>
      <c r="BP13" s="420"/>
      <c r="BQ13" s="420"/>
      <c r="BR13" s="420"/>
      <c r="BS13" s="420"/>
      <c r="BT13" s="420"/>
      <c r="BU13" s="421"/>
      <c r="BV13" s="419">
        <v>8757270</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10.4</v>
      </c>
      <c r="CU13" s="417"/>
      <c r="CV13" s="417"/>
      <c r="CW13" s="417"/>
      <c r="CX13" s="417"/>
      <c r="CY13" s="417"/>
      <c r="CZ13" s="417"/>
      <c r="DA13" s="418"/>
      <c r="DB13" s="416">
        <v>10.3</v>
      </c>
      <c r="DC13" s="417"/>
      <c r="DD13" s="417"/>
      <c r="DE13" s="417"/>
      <c r="DF13" s="417"/>
      <c r="DG13" s="417"/>
      <c r="DH13" s="417"/>
      <c r="DI13" s="418"/>
    </row>
    <row r="14" spans="1:119" ht="18.75" customHeight="1" thickBot="1" x14ac:dyDescent="0.2">
      <c r="A14" s="177"/>
      <c r="B14" s="528"/>
      <c r="C14" s="529"/>
      <c r="D14" s="529"/>
      <c r="E14" s="529"/>
      <c r="F14" s="529"/>
      <c r="G14" s="529"/>
      <c r="H14" s="529"/>
      <c r="I14" s="529"/>
      <c r="J14" s="529"/>
      <c r="K14" s="530"/>
      <c r="L14" s="493" t="s">
        <v>148</v>
      </c>
      <c r="M14" s="546"/>
      <c r="N14" s="546"/>
      <c r="O14" s="546"/>
      <c r="P14" s="546"/>
      <c r="Q14" s="547"/>
      <c r="R14" s="506">
        <v>936586</v>
      </c>
      <c r="S14" s="507"/>
      <c r="T14" s="507"/>
      <c r="U14" s="507"/>
      <c r="V14" s="508"/>
      <c r="W14" s="510"/>
      <c r="X14" s="408"/>
      <c r="Y14" s="408"/>
      <c r="Z14" s="408"/>
      <c r="AA14" s="408"/>
      <c r="AB14" s="409"/>
      <c r="AC14" s="499">
        <v>0.7</v>
      </c>
      <c r="AD14" s="500"/>
      <c r="AE14" s="500"/>
      <c r="AF14" s="500"/>
      <c r="AG14" s="501"/>
      <c r="AH14" s="499">
        <v>0.8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147.19999999999999</v>
      </c>
      <c r="CU14" s="517"/>
      <c r="CV14" s="517"/>
      <c r="CW14" s="517"/>
      <c r="CX14" s="517"/>
      <c r="CY14" s="517"/>
      <c r="CZ14" s="517"/>
      <c r="DA14" s="518"/>
      <c r="DB14" s="516">
        <v>150</v>
      </c>
      <c r="DC14" s="517"/>
      <c r="DD14" s="517"/>
      <c r="DE14" s="517"/>
      <c r="DF14" s="517"/>
      <c r="DG14" s="517"/>
      <c r="DH14" s="517"/>
      <c r="DI14" s="518"/>
    </row>
    <row r="15" spans="1:119" ht="18.75" customHeight="1" x14ac:dyDescent="0.15">
      <c r="A15" s="177"/>
      <c r="B15" s="528"/>
      <c r="C15" s="529"/>
      <c r="D15" s="529"/>
      <c r="E15" s="529"/>
      <c r="F15" s="529"/>
      <c r="G15" s="529"/>
      <c r="H15" s="529"/>
      <c r="I15" s="529"/>
      <c r="J15" s="529"/>
      <c r="K15" s="530"/>
      <c r="L15" s="186"/>
      <c r="M15" s="503" t="s">
        <v>150</v>
      </c>
      <c r="N15" s="504"/>
      <c r="O15" s="504"/>
      <c r="P15" s="504"/>
      <c r="Q15" s="505"/>
      <c r="R15" s="506">
        <v>923956</v>
      </c>
      <c r="S15" s="507"/>
      <c r="T15" s="507"/>
      <c r="U15" s="507"/>
      <c r="V15" s="508"/>
      <c r="W15" s="509" t="s">
        <v>151</v>
      </c>
      <c r="X15" s="405"/>
      <c r="Y15" s="405"/>
      <c r="Z15" s="405"/>
      <c r="AA15" s="405"/>
      <c r="AB15" s="406"/>
      <c r="AC15" s="372">
        <v>93037</v>
      </c>
      <c r="AD15" s="373"/>
      <c r="AE15" s="373"/>
      <c r="AF15" s="373"/>
      <c r="AG15" s="374"/>
      <c r="AH15" s="372">
        <v>98006</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157932598</v>
      </c>
      <c r="BO15" s="449"/>
      <c r="BP15" s="449"/>
      <c r="BQ15" s="449"/>
      <c r="BR15" s="449"/>
      <c r="BS15" s="449"/>
      <c r="BT15" s="449"/>
      <c r="BU15" s="450"/>
      <c r="BV15" s="448">
        <v>151149618</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24.1</v>
      </c>
      <c r="AD16" s="500"/>
      <c r="AE16" s="500"/>
      <c r="AF16" s="500"/>
      <c r="AG16" s="501"/>
      <c r="AH16" s="499">
        <v>24.6</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224604037</v>
      </c>
      <c r="BO16" s="420"/>
      <c r="BP16" s="420"/>
      <c r="BQ16" s="420"/>
      <c r="BR16" s="420"/>
      <c r="BS16" s="420"/>
      <c r="BT16" s="420"/>
      <c r="BU16" s="421"/>
      <c r="BV16" s="419">
        <v>221905126</v>
      </c>
      <c r="BW16" s="420"/>
      <c r="BX16" s="420"/>
      <c r="BY16" s="420"/>
      <c r="BZ16" s="420"/>
      <c r="CA16" s="420"/>
      <c r="CB16" s="420"/>
      <c r="CC16" s="421"/>
      <c r="CD16" s="190"/>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77"/>
      <c r="B17" s="531"/>
      <c r="C17" s="532"/>
      <c r="D17" s="532"/>
      <c r="E17" s="532"/>
      <c r="F17" s="532"/>
      <c r="G17" s="532"/>
      <c r="H17" s="532"/>
      <c r="I17" s="532"/>
      <c r="J17" s="532"/>
      <c r="K17" s="533"/>
      <c r="L17" s="191"/>
      <c r="M17" s="512" t="s">
        <v>157</v>
      </c>
      <c r="N17" s="513"/>
      <c r="O17" s="513"/>
      <c r="P17" s="513"/>
      <c r="Q17" s="514"/>
      <c r="R17" s="496" t="s">
        <v>158</v>
      </c>
      <c r="S17" s="497"/>
      <c r="T17" s="497"/>
      <c r="U17" s="497"/>
      <c r="V17" s="498"/>
      <c r="W17" s="509" t="s">
        <v>159</v>
      </c>
      <c r="X17" s="405"/>
      <c r="Y17" s="405"/>
      <c r="Z17" s="405"/>
      <c r="AA17" s="405"/>
      <c r="AB17" s="406"/>
      <c r="AC17" s="372">
        <v>290435</v>
      </c>
      <c r="AD17" s="373"/>
      <c r="AE17" s="373"/>
      <c r="AF17" s="373"/>
      <c r="AG17" s="374"/>
      <c r="AH17" s="372">
        <v>296731</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197856138</v>
      </c>
      <c r="BO17" s="420"/>
      <c r="BP17" s="420"/>
      <c r="BQ17" s="420"/>
      <c r="BR17" s="420"/>
      <c r="BS17" s="420"/>
      <c r="BT17" s="420"/>
      <c r="BU17" s="421"/>
      <c r="BV17" s="419">
        <v>189204986</v>
      </c>
      <c r="BW17" s="420"/>
      <c r="BX17" s="420"/>
      <c r="BY17" s="420"/>
      <c r="BZ17" s="420"/>
      <c r="CA17" s="420"/>
      <c r="CB17" s="420"/>
      <c r="CC17" s="421"/>
      <c r="CD17" s="190"/>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77"/>
      <c r="B18" s="469" t="s">
        <v>161</v>
      </c>
      <c r="C18" s="470"/>
      <c r="D18" s="470"/>
      <c r="E18" s="471"/>
      <c r="F18" s="471"/>
      <c r="G18" s="471"/>
      <c r="H18" s="471"/>
      <c r="I18" s="471"/>
      <c r="J18" s="471"/>
      <c r="K18" s="471"/>
      <c r="L18" s="472">
        <v>492.5</v>
      </c>
      <c r="M18" s="472"/>
      <c r="N18" s="472"/>
      <c r="O18" s="472"/>
      <c r="P18" s="472"/>
      <c r="Q18" s="472"/>
      <c r="R18" s="473"/>
      <c r="S18" s="473"/>
      <c r="T18" s="473"/>
      <c r="U18" s="473"/>
      <c r="V18" s="474"/>
      <c r="W18" s="490"/>
      <c r="X18" s="491"/>
      <c r="Y18" s="491"/>
      <c r="Z18" s="491"/>
      <c r="AA18" s="491"/>
      <c r="AB18" s="515"/>
      <c r="AC18" s="389">
        <v>75.2</v>
      </c>
      <c r="AD18" s="390"/>
      <c r="AE18" s="390"/>
      <c r="AF18" s="390"/>
      <c r="AG18" s="475"/>
      <c r="AH18" s="389">
        <v>74.599999999999994</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289230175</v>
      </c>
      <c r="BO18" s="420"/>
      <c r="BP18" s="420"/>
      <c r="BQ18" s="420"/>
      <c r="BR18" s="420"/>
      <c r="BS18" s="420"/>
      <c r="BT18" s="420"/>
      <c r="BU18" s="421"/>
      <c r="BV18" s="419">
        <v>286467125</v>
      </c>
      <c r="BW18" s="420"/>
      <c r="BX18" s="420"/>
      <c r="BY18" s="420"/>
      <c r="BZ18" s="420"/>
      <c r="CA18" s="420"/>
      <c r="CB18" s="420"/>
      <c r="CC18" s="421"/>
      <c r="CD18" s="190"/>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77"/>
      <c r="B19" s="469" t="s">
        <v>163</v>
      </c>
      <c r="C19" s="470"/>
      <c r="D19" s="470"/>
      <c r="E19" s="471"/>
      <c r="F19" s="471"/>
      <c r="G19" s="471"/>
      <c r="H19" s="471"/>
      <c r="I19" s="471"/>
      <c r="J19" s="471"/>
      <c r="K19" s="471"/>
      <c r="L19" s="479">
        <v>1907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337544576</v>
      </c>
      <c r="BO19" s="420"/>
      <c r="BP19" s="420"/>
      <c r="BQ19" s="420"/>
      <c r="BR19" s="420"/>
      <c r="BS19" s="420"/>
      <c r="BT19" s="420"/>
      <c r="BU19" s="421"/>
      <c r="BV19" s="419">
        <v>344972942</v>
      </c>
      <c r="BW19" s="420"/>
      <c r="BX19" s="420"/>
      <c r="BY19" s="420"/>
      <c r="BZ19" s="420"/>
      <c r="CA19" s="420"/>
      <c r="CB19" s="420"/>
      <c r="CC19" s="421"/>
      <c r="CD19" s="190"/>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77"/>
      <c r="B20" s="469" t="s">
        <v>165</v>
      </c>
      <c r="C20" s="470"/>
      <c r="D20" s="470"/>
      <c r="E20" s="471"/>
      <c r="F20" s="471"/>
      <c r="G20" s="471"/>
      <c r="H20" s="471"/>
      <c r="I20" s="471"/>
      <c r="J20" s="471"/>
      <c r="K20" s="471"/>
      <c r="L20" s="479">
        <v>436245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0"/>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77"/>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0"/>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77"/>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1014124299</v>
      </c>
      <c r="BO22" s="449"/>
      <c r="BP22" s="449"/>
      <c r="BQ22" s="449"/>
      <c r="BR22" s="449"/>
      <c r="BS22" s="449"/>
      <c r="BT22" s="449"/>
      <c r="BU22" s="450"/>
      <c r="BV22" s="448">
        <v>1023779092</v>
      </c>
      <c r="BW22" s="449"/>
      <c r="BX22" s="449"/>
      <c r="BY22" s="449"/>
      <c r="BZ22" s="449"/>
      <c r="CA22" s="449"/>
      <c r="CB22" s="449"/>
      <c r="CC22" s="450"/>
      <c r="CD22" s="190"/>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77"/>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64882505</v>
      </c>
      <c r="BO23" s="420"/>
      <c r="BP23" s="420"/>
      <c r="BQ23" s="420"/>
      <c r="BR23" s="420"/>
      <c r="BS23" s="420"/>
      <c r="BT23" s="420"/>
      <c r="BU23" s="421"/>
      <c r="BV23" s="419">
        <v>68315525</v>
      </c>
      <c r="BW23" s="420"/>
      <c r="BX23" s="420"/>
      <c r="BY23" s="420"/>
      <c r="BZ23" s="420"/>
      <c r="CA23" s="420"/>
      <c r="CB23" s="420"/>
      <c r="CC23" s="421"/>
      <c r="CD23" s="190"/>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77"/>
      <c r="B24" s="398"/>
      <c r="C24" s="399"/>
      <c r="D24" s="400"/>
      <c r="E24" s="375" t="s">
        <v>175</v>
      </c>
      <c r="F24" s="376"/>
      <c r="G24" s="376"/>
      <c r="H24" s="376"/>
      <c r="I24" s="376"/>
      <c r="J24" s="376"/>
      <c r="K24" s="377"/>
      <c r="L24" s="372">
        <v>1</v>
      </c>
      <c r="M24" s="373"/>
      <c r="N24" s="373"/>
      <c r="O24" s="373"/>
      <c r="P24" s="374"/>
      <c r="Q24" s="372">
        <v>12300</v>
      </c>
      <c r="R24" s="373"/>
      <c r="S24" s="373"/>
      <c r="T24" s="373"/>
      <c r="U24" s="373"/>
      <c r="V24" s="374"/>
      <c r="W24" s="462"/>
      <c r="X24" s="399"/>
      <c r="Y24" s="400"/>
      <c r="Z24" s="375" t="s">
        <v>176</v>
      </c>
      <c r="AA24" s="376"/>
      <c r="AB24" s="376"/>
      <c r="AC24" s="376"/>
      <c r="AD24" s="376"/>
      <c r="AE24" s="376"/>
      <c r="AF24" s="376"/>
      <c r="AG24" s="377"/>
      <c r="AH24" s="372">
        <v>6464</v>
      </c>
      <c r="AI24" s="373"/>
      <c r="AJ24" s="373"/>
      <c r="AK24" s="373"/>
      <c r="AL24" s="374"/>
      <c r="AM24" s="372">
        <v>22113344</v>
      </c>
      <c r="AN24" s="373"/>
      <c r="AO24" s="373"/>
      <c r="AP24" s="373"/>
      <c r="AQ24" s="373"/>
      <c r="AR24" s="374"/>
      <c r="AS24" s="372">
        <v>3421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660312510</v>
      </c>
      <c r="BO24" s="420"/>
      <c r="BP24" s="420"/>
      <c r="BQ24" s="420"/>
      <c r="BR24" s="420"/>
      <c r="BS24" s="420"/>
      <c r="BT24" s="420"/>
      <c r="BU24" s="421"/>
      <c r="BV24" s="419">
        <v>673562660</v>
      </c>
      <c r="BW24" s="420"/>
      <c r="BX24" s="420"/>
      <c r="BY24" s="420"/>
      <c r="BZ24" s="420"/>
      <c r="CA24" s="420"/>
      <c r="CB24" s="420"/>
      <c r="CC24" s="421"/>
      <c r="CD24" s="190"/>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77"/>
      <c r="B25" s="398"/>
      <c r="C25" s="399"/>
      <c r="D25" s="400"/>
      <c r="E25" s="375" t="s">
        <v>178</v>
      </c>
      <c r="F25" s="376"/>
      <c r="G25" s="376"/>
      <c r="H25" s="376"/>
      <c r="I25" s="376"/>
      <c r="J25" s="376"/>
      <c r="K25" s="377"/>
      <c r="L25" s="372">
        <v>3</v>
      </c>
      <c r="M25" s="373"/>
      <c r="N25" s="373"/>
      <c r="O25" s="373"/>
      <c r="P25" s="374"/>
      <c r="Q25" s="372">
        <v>9800</v>
      </c>
      <c r="R25" s="373"/>
      <c r="S25" s="373"/>
      <c r="T25" s="373"/>
      <c r="U25" s="373"/>
      <c r="V25" s="374"/>
      <c r="W25" s="462"/>
      <c r="X25" s="399"/>
      <c r="Y25" s="400"/>
      <c r="Z25" s="375" t="s">
        <v>179</v>
      </c>
      <c r="AA25" s="376"/>
      <c r="AB25" s="376"/>
      <c r="AC25" s="376"/>
      <c r="AD25" s="376"/>
      <c r="AE25" s="376"/>
      <c r="AF25" s="376"/>
      <c r="AG25" s="377"/>
      <c r="AH25" s="372">
        <v>1000</v>
      </c>
      <c r="AI25" s="373"/>
      <c r="AJ25" s="373"/>
      <c r="AK25" s="373"/>
      <c r="AL25" s="374"/>
      <c r="AM25" s="372">
        <v>3296000</v>
      </c>
      <c r="AN25" s="373"/>
      <c r="AO25" s="373"/>
      <c r="AP25" s="373"/>
      <c r="AQ25" s="373"/>
      <c r="AR25" s="374"/>
      <c r="AS25" s="372">
        <v>3296</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103721437</v>
      </c>
      <c r="BO25" s="449"/>
      <c r="BP25" s="449"/>
      <c r="BQ25" s="449"/>
      <c r="BR25" s="449"/>
      <c r="BS25" s="449"/>
      <c r="BT25" s="449"/>
      <c r="BU25" s="450"/>
      <c r="BV25" s="448">
        <v>93439265</v>
      </c>
      <c r="BW25" s="449"/>
      <c r="BX25" s="449"/>
      <c r="BY25" s="449"/>
      <c r="BZ25" s="449"/>
      <c r="CA25" s="449"/>
      <c r="CB25" s="449"/>
      <c r="CC25" s="450"/>
      <c r="CD25" s="190"/>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77"/>
      <c r="B26" s="398"/>
      <c r="C26" s="399"/>
      <c r="D26" s="400"/>
      <c r="E26" s="375" t="s">
        <v>181</v>
      </c>
      <c r="F26" s="376"/>
      <c r="G26" s="376"/>
      <c r="H26" s="376"/>
      <c r="I26" s="376"/>
      <c r="J26" s="376"/>
      <c r="K26" s="377"/>
      <c r="L26" s="372">
        <v>1</v>
      </c>
      <c r="M26" s="373"/>
      <c r="N26" s="373"/>
      <c r="O26" s="373"/>
      <c r="P26" s="374"/>
      <c r="Q26" s="372">
        <v>8300</v>
      </c>
      <c r="R26" s="373"/>
      <c r="S26" s="373"/>
      <c r="T26" s="373"/>
      <c r="U26" s="373"/>
      <c r="V26" s="374"/>
      <c r="W26" s="462"/>
      <c r="X26" s="399"/>
      <c r="Y26" s="400"/>
      <c r="Z26" s="375" t="s">
        <v>182</v>
      </c>
      <c r="AA26" s="430"/>
      <c r="AB26" s="430"/>
      <c r="AC26" s="430"/>
      <c r="AD26" s="430"/>
      <c r="AE26" s="430"/>
      <c r="AF26" s="430"/>
      <c r="AG26" s="431"/>
      <c r="AH26" s="372" t="s">
        <v>141</v>
      </c>
      <c r="AI26" s="373"/>
      <c r="AJ26" s="373"/>
      <c r="AK26" s="373"/>
      <c r="AL26" s="374"/>
      <c r="AM26" s="372" t="s">
        <v>141</v>
      </c>
      <c r="AN26" s="373"/>
      <c r="AO26" s="373"/>
      <c r="AP26" s="373"/>
      <c r="AQ26" s="373"/>
      <c r="AR26" s="374"/>
      <c r="AS26" s="372" t="s">
        <v>183</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v>8462815</v>
      </c>
      <c r="BO26" s="420"/>
      <c r="BP26" s="420"/>
      <c r="BQ26" s="420"/>
      <c r="BR26" s="420"/>
      <c r="BS26" s="420"/>
      <c r="BT26" s="420"/>
      <c r="BU26" s="421"/>
      <c r="BV26" s="419">
        <v>8538881</v>
      </c>
      <c r="BW26" s="420"/>
      <c r="BX26" s="420"/>
      <c r="BY26" s="420"/>
      <c r="BZ26" s="420"/>
      <c r="CA26" s="420"/>
      <c r="CB26" s="420"/>
      <c r="CC26" s="421"/>
      <c r="CD26" s="190"/>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77"/>
      <c r="B27" s="398"/>
      <c r="C27" s="399"/>
      <c r="D27" s="400"/>
      <c r="E27" s="375" t="s">
        <v>185</v>
      </c>
      <c r="F27" s="376"/>
      <c r="G27" s="376"/>
      <c r="H27" s="376"/>
      <c r="I27" s="376"/>
      <c r="J27" s="376"/>
      <c r="K27" s="377"/>
      <c r="L27" s="372">
        <v>1</v>
      </c>
      <c r="M27" s="373"/>
      <c r="N27" s="373"/>
      <c r="O27" s="373"/>
      <c r="P27" s="374"/>
      <c r="Q27" s="372">
        <v>10900</v>
      </c>
      <c r="R27" s="373"/>
      <c r="S27" s="373"/>
      <c r="T27" s="373"/>
      <c r="U27" s="373"/>
      <c r="V27" s="374"/>
      <c r="W27" s="462"/>
      <c r="X27" s="399"/>
      <c r="Y27" s="400"/>
      <c r="Z27" s="375" t="s">
        <v>186</v>
      </c>
      <c r="AA27" s="376"/>
      <c r="AB27" s="376"/>
      <c r="AC27" s="376"/>
      <c r="AD27" s="376"/>
      <c r="AE27" s="376"/>
      <c r="AF27" s="376"/>
      <c r="AG27" s="377"/>
      <c r="AH27" s="372">
        <v>4648</v>
      </c>
      <c r="AI27" s="373"/>
      <c r="AJ27" s="373"/>
      <c r="AK27" s="373"/>
      <c r="AL27" s="374"/>
      <c r="AM27" s="372">
        <v>16042159</v>
      </c>
      <c r="AN27" s="373"/>
      <c r="AO27" s="373"/>
      <c r="AP27" s="373"/>
      <c r="AQ27" s="373"/>
      <c r="AR27" s="374"/>
      <c r="AS27" s="372">
        <v>3451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13033000</v>
      </c>
      <c r="BO27" s="454"/>
      <c r="BP27" s="454"/>
      <c r="BQ27" s="454"/>
      <c r="BR27" s="454"/>
      <c r="BS27" s="454"/>
      <c r="BT27" s="454"/>
      <c r="BU27" s="455"/>
      <c r="BV27" s="453">
        <v>13033000</v>
      </c>
      <c r="BW27" s="454"/>
      <c r="BX27" s="454"/>
      <c r="BY27" s="454"/>
      <c r="BZ27" s="454"/>
      <c r="CA27" s="454"/>
      <c r="CB27" s="454"/>
      <c r="CC27" s="455"/>
      <c r="CD27" s="192"/>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77"/>
      <c r="B28" s="398"/>
      <c r="C28" s="399"/>
      <c r="D28" s="400"/>
      <c r="E28" s="375" t="s">
        <v>188</v>
      </c>
      <c r="F28" s="376"/>
      <c r="G28" s="376"/>
      <c r="H28" s="376"/>
      <c r="I28" s="376"/>
      <c r="J28" s="376"/>
      <c r="K28" s="377"/>
      <c r="L28" s="372">
        <v>1</v>
      </c>
      <c r="M28" s="373"/>
      <c r="N28" s="373"/>
      <c r="O28" s="373"/>
      <c r="P28" s="374"/>
      <c r="Q28" s="372">
        <v>9800</v>
      </c>
      <c r="R28" s="373"/>
      <c r="S28" s="373"/>
      <c r="T28" s="373"/>
      <c r="U28" s="373"/>
      <c r="V28" s="374"/>
      <c r="W28" s="462"/>
      <c r="X28" s="399"/>
      <c r="Y28" s="400"/>
      <c r="Z28" s="375" t="s">
        <v>189</v>
      </c>
      <c r="AA28" s="376"/>
      <c r="AB28" s="376"/>
      <c r="AC28" s="376"/>
      <c r="AD28" s="376"/>
      <c r="AE28" s="376"/>
      <c r="AF28" s="376"/>
      <c r="AG28" s="377"/>
      <c r="AH28" s="372">
        <v>452</v>
      </c>
      <c r="AI28" s="373"/>
      <c r="AJ28" s="373"/>
      <c r="AK28" s="373"/>
      <c r="AL28" s="374"/>
      <c r="AM28" s="372">
        <v>1247068</v>
      </c>
      <c r="AN28" s="373"/>
      <c r="AO28" s="373"/>
      <c r="AP28" s="373"/>
      <c r="AQ28" s="373"/>
      <c r="AR28" s="374"/>
      <c r="AS28" s="372">
        <v>2759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15576376</v>
      </c>
      <c r="BO28" s="449"/>
      <c r="BP28" s="449"/>
      <c r="BQ28" s="449"/>
      <c r="BR28" s="449"/>
      <c r="BS28" s="449"/>
      <c r="BT28" s="449"/>
      <c r="BU28" s="450"/>
      <c r="BV28" s="448">
        <v>14616976</v>
      </c>
      <c r="BW28" s="449"/>
      <c r="BX28" s="449"/>
      <c r="BY28" s="449"/>
      <c r="BZ28" s="449"/>
      <c r="CA28" s="449"/>
      <c r="CB28" s="449"/>
      <c r="CC28" s="450"/>
      <c r="CD28" s="190"/>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77"/>
      <c r="B29" s="398"/>
      <c r="C29" s="399"/>
      <c r="D29" s="400"/>
      <c r="E29" s="375" t="s">
        <v>191</v>
      </c>
      <c r="F29" s="376"/>
      <c r="G29" s="376"/>
      <c r="H29" s="376"/>
      <c r="I29" s="376"/>
      <c r="J29" s="376"/>
      <c r="K29" s="377"/>
      <c r="L29" s="372">
        <v>55</v>
      </c>
      <c r="M29" s="373"/>
      <c r="N29" s="373"/>
      <c r="O29" s="373"/>
      <c r="P29" s="374"/>
      <c r="Q29" s="372">
        <v>8800</v>
      </c>
      <c r="R29" s="373"/>
      <c r="S29" s="373"/>
      <c r="T29" s="373"/>
      <c r="U29" s="373"/>
      <c r="V29" s="374"/>
      <c r="W29" s="463"/>
      <c r="X29" s="464"/>
      <c r="Y29" s="465"/>
      <c r="Z29" s="375" t="s">
        <v>192</v>
      </c>
      <c r="AA29" s="376"/>
      <c r="AB29" s="376"/>
      <c r="AC29" s="376"/>
      <c r="AD29" s="376"/>
      <c r="AE29" s="376"/>
      <c r="AF29" s="376"/>
      <c r="AG29" s="377"/>
      <c r="AH29" s="372">
        <v>11564</v>
      </c>
      <c r="AI29" s="373"/>
      <c r="AJ29" s="373"/>
      <c r="AK29" s="373"/>
      <c r="AL29" s="374"/>
      <c r="AM29" s="372">
        <v>39402571</v>
      </c>
      <c r="AN29" s="373"/>
      <c r="AO29" s="373"/>
      <c r="AP29" s="373"/>
      <c r="AQ29" s="373"/>
      <c r="AR29" s="374"/>
      <c r="AS29" s="372">
        <v>3407</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10138755</v>
      </c>
      <c r="BO29" s="420"/>
      <c r="BP29" s="420"/>
      <c r="BQ29" s="420"/>
      <c r="BR29" s="420"/>
      <c r="BS29" s="420"/>
      <c r="BT29" s="420"/>
      <c r="BU29" s="421"/>
      <c r="BV29" s="419">
        <v>10832678</v>
      </c>
      <c r="BW29" s="420"/>
      <c r="BX29" s="420"/>
      <c r="BY29" s="420"/>
      <c r="BZ29" s="420"/>
      <c r="CA29" s="420"/>
      <c r="CB29" s="420"/>
      <c r="CC29" s="421"/>
      <c r="CD29" s="192"/>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77"/>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101.7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19792419</v>
      </c>
      <c r="BO30" s="454"/>
      <c r="BP30" s="454"/>
      <c r="BQ30" s="454"/>
      <c r="BR30" s="454"/>
      <c r="BS30" s="454"/>
      <c r="BT30" s="454"/>
      <c r="BU30" s="455"/>
      <c r="BV30" s="453">
        <v>17634160</v>
      </c>
      <c r="BW30" s="454"/>
      <c r="BX30" s="454"/>
      <c r="BY30" s="454"/>
      <c r="BZ30" s="454"/>
      <c r="CA30" s="454"/>
      <c r="CB30" s="454"/>
      <c r="CC30" s="455"/>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0"/>
    </row>
    <row r="33" spans="1:113" ht="13.5" customHeight="1" x14ac:dyDescent="0.15">
      <c r="A33" s="177"/>
      <c r="B33" s="201"/>
      <c r="C33" s="371" t="s">
        <v>201</v>
      </c>
      <c r="D33" s="371"/>
      <c r="E33" s="370" t="s">
        <v>202</v>
      </c>
      <c r="F33" s="370"/>
      <c r="G33" s="370"/>
      <c r="H33" s="370"/>
      <c r="I33" s="370"/>
      <c r="J33" s="370"/>
      <c r="K33" s="370"/>
      <c r="L33" s="370"/>
      <c r="M33" s="370"/>
      <c r="N33" s="370"/>
      <c r="O33" s="370"/>
      <c r="P33" s="370"/>
      <c r="Q33" s="370"/>
      <c r="R33" s="370"/>
      <c r="S33" s="370"/>
      <c r="T33" s="202"/>
      <c r="U33" s="371" t="s">
        <v>203</v>
      </c>
      <c r="V33" s="371"/>
      <c r="W33" s="370" t="s">
        <v>204</v>
      </c>
      <c r="X33" s="370"/>
      <c r="Y33" s="370"/>
      <c r="Z33" s="370"/>
      <c r="AA33" s="370"/>
      <c r="AB33" s="370"/>
      <c r="AC33" s="370"/>
      <c r="AD33" s="370"/>
      <c r="AE33" s="370"/>
      <c r="AF33" s="370"/>
      <c r="AG33" s="370"/>
      <c r="AH33" s="370"/>
      <c r="AI33" s="370"/>
      <c r="AJ33" s="370"/>
      <c r="AK33" s="370"/>
      <c r="AL33" s="202"/>
      <c r="AM33" s="371" t="s">
        <v>205</v>
      </c>
      <c r="AN33" s="371"/>
      <c r="AO33" s="370" t="s">
        <v>204</v>
      </c>
      <c r="AP33" s="370"/>
      <c r="AQ33" s="370"/>
      <c r="AR33" s="370"/>
      <c r="AS33" s="370"/>
      <c r="AT33" s="370"/>
      <c r="AU33" s="370"/>
      <c r="AV33" s="370"/>
      <c r="AW33" s="370"/>
      <c r="AX33" s="370"/>
      <c r="AY33" s="370"/>
      <c r="AZ33" s="370"/>
      <c r="BA33" s="370"/>
      <c r="BB33" s="370"/>
      <c r="BC33" s="370"/>
      <c r="BD33" s="203"/>
      <c r="BE33" s="370" t="s">
        <v>206</v>
      </c>
      <c r="BF33" s="370"/>
      <c r="BG33" s="370" t="s">
        <v>207</v>
      </c>
      <c r="BH33" s="370"/>
      <c r="BI33" s="370"/>
      <c r="BJ33" s="370"/>
      <c r="BK33" s="370"/>
      <c r="BL33" s="370"/>
      <c r="BM33" s="370"/>
      <c r="BN33" s="370"/>
      <c r="BO33" s="370"/>
      <c r="BP33" s="370"/>
      <c r="BQ33" s="370"/>
      <c r="BR33" s="370"/>
      <c r="BS33" s="370"/>
      <c r="BT33" s="370"/>
      <c r="BU33" s="370"/>
      <c r="BV33" s="203"/>
      <c r="BW33" s="371" t="s">
        <v>206</v>
      </c>
      <c r="BX33" s="371"/>
      <c r="BY33" s="370" t="s">
        <v>208</v>
      </c>
      <c r="BZ33" s="370"/>
      <c r="CA33" s="370"/>
      <c r="CB33" s="370"/>
      <c r="CC33" s="370"/>
      <c r="CD33" s="370"/>
      <c r="CE33" s="370"/>
      <c r="CF33" s="370"/>
      <c r="CG33" s="370"/>
      <c r="CH33" s="370"/>
      <c r="CI33" s="370"/>
      <c r="CJ33" s="370"/>
      <c r="CK33" s="370"/>
      <c r="CL33" s="370"/>
      <c r="CM33" s="370"/>
      <c r="CN33" s="202"/>
      <c r="CO33" s="371" t="s">
        <v>203</v>
      </c>
      <c r="CP33" s="371"/>
      <c r="CQ33" s="370" t="s">
        <v>209</v>
      </c>
      <c r="CR33" s="370"/>
      <c r="CS33" s="370"/>
      <c r="CT33" s="370"/>
      <c r="CU33" s="370"/>
      <c r="CV33" s="370"/>
      <c r="CW33" s="370"/>
      <c r="CX33" s="370"/>
      <c r="CY33" s="370"/>
      <c r="CZ33" s="370"/>
      <c r="DA33" s="370"/>
      <c r="DB33" s="370"/>
      <c r="DC33" s="370"/>
      <c r="DD33" s="370"/>
      <c r="DE33" s="370"/>
      <c r="DF33" s="202"/>
      <c r="DG33" s="369" t="s">
        <v>210</v>
      </c>
      <c r="DH33" s="369"/>
      <c r="DI33" s="204"/>
    </row>
    <row r="34" spans="1:113" ht="32.25" customHeight="1" x14ac:dyDescent="0.15">
      <c r="A34" s="177"/>
      <c r="B34" s="201"/>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77"/>
      <c r="U34" s="367">
        <f>IF(W34="","",MAX(C34:D43)+1)</f>
        <v>10</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77"/>
      <c r="AM34" s="367">
        <f>IF(AO34="","",MAX(C34:D43,U34:V43)+1)</f>
        <v>14</v>
      </c>
      <c r="AN34" s="367"/>
      <c r="AO34" s="368" t="str">
        <f>IF('各会計、関係団体の財政状況及び健全化判断比率'!B32="","",'各会計、関係団体の財政状況及び健全化判断比率'!B32)</f>
        <v>上水道事業会計</v>
      </c>
      <c r="AP34" s="368"/>
      <c r="AQ34" s="368"/>
      <c r="AR34" s="368"/>
      <c r="AS34" s="368"/>
      <c r="AT34" s="368"/>
      <c r="AU34" s="368"/>
      <c r="AV34" s="368"/>
      <c r="AW34" s="368"/>
      <c r="AX34" s="368"/>
      <c r="AY34" s="368"/>
      <c r="AZ34" s="368"/>
      <c r="BA34" s="368"/>
      <c r="BB34" s="368"/>
      <c r="BC34" s="368"/>
      <c r="BD34" s="177"/>
      <c r="BE34" s="367">
        <f>IF(BG34="","",MAX(C34:D43,U34:V43,AM34:AN43)+1)</f>
        <v>20</v>
      </c>
      <c r="BF34" s="367"/>
      <c r="BG34" s="368" t="str">
        <f>IF('各会計、関係団体の財政状況及び健全化判断比率'!B38="","",'各会計、関係団体の財政状況及び健全化判断比率'!B38)</f>
        <v>食肉センター特別会計</v>
      </c>
      <c r="BH34" s="368"/>
      <c r="BI34" s="368"/>
      <c r="BJ34" s="368"/>
      <c r="BK34" s="368"/>
      <c r="BL34" s="368"/>
      <c r="BM34" s="368"/>
      <c r="BN34" s="368"/>
      <c r="BO34" s="368"/>
      <c r="BP34" s="368"/>
      <c r="BQ34" s="368"/>
      <c r="BR34" s="368"/>
      <c r="BS34" s="368"/>
      <c r="BT34" s="368"/>
      <c r="BU34" s="368"/>
      <c r="BV34" s="177"/>
      <c r="BW34" s="367" t="str">
        <f>IF(BY34="","",MAX(C34:D43,U34:V43,AM34:AN43,BE34:BF43)+1)</f>
        <v/>
      </c>
      <c r="BX34" s="367"/>
      <c r="BY34" s="368" t="str">
        <f>IF('各会計、関係団体の財政状況及び健全化判断比率'!B68="","",'各会計、関係団体の財政状況及び健全化判断比率'!B68)</f>
        <v/>
      </c>
      <c r="BZ34" s="368"/>
      <c r="CA34" s="368"/>
      <c r="CB34" s="368"/>
      <c r="CC34" s="368"/>
      <c r="CD34" s="368"/>
      <c r="CE34" s="368"/>
      <c r="CF34" s="368"/>
      <c r="CG34" s="368"/>
      <c r="CH34" s="368"/>
      <c r="CI34" s="368"/>
      <c r="CJ34" s="368"/>
      <c r="CK34" s="368"/>
      <c r="CL34" s="368"/>
      <c r="CM34" s="368"/>
      <c r="CN34" s="177"/>
      <c r="CO34" s="367">
        <f>IF(CQ34="","",MAX(C34:D43,U34:V43,AM34:AN43,BE34:BF43,BW34:BX43)+1)</f>
        <v>29</v>
      </c>
      <c r="CP34" s="367"/>
      <c r="CQ34" s="368" t="str">
        <f>IF('各会計、関係団体の財政状況及び健全化判断比率'!BS7="","",'各会計、関係団体の財政状況及び健全化判断比率'!BS7)</f>
        <v>北九州市住宅供給公社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4"/>
    </row>
    <row r="35" spans="1:113" ht="32.25" customHeight="1" x14ac:dyDescent="0.15">
      <c r="A35" s="177"/>
      <c r="B35" s="201"/>
      <c r="C35" s="367">
        <f>IF(E35="","",C34+1)</f>
        <v>2</v>
      </c>
      <c r="D35" s="367"/>
      <c r="E35" s="368" t="str">
        <f>IF('各会計、関係団体の財政状況及び健全化判断比率'!B8="","",'各会計、関係団体の財政状況及び健全化判断比率'!B8)</f>
        <v>土地区画整理特別会計</v>
      </c>
      <c r="F35" s="368"/>
      <c r="G35" s="368"/>
      <c r="H35" s="368"/>
      <c r="I35" s="368"/>
      <c r="J35" s="368"/>
      <c r="K35" s="368"/>
      <c r="L35" s="368"/>
      <c r="M35" s="368"/>
      <c r="N35" s="368"/>
      <c r="O35" s="368"/>
      <c r="P35" s="368"/>
      <c r="Q35" s="368"/>
      <c r="R35" s="368"/>
      <c r="S35" s="368"/>
      <c r="T35" s="177"/>
      <c r="U35" s="367">
        <f>IF(W35="","",U34+1)</f>
        <v>11</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77"/>
      <c r="AM35" s="367">
        <f t="shared" ref="AM35:AM43" si="0">IF(AO35="","",AM34+1)</f>
        <v>15</v>
      </c>
      <c r="AN35" s="367"/>
      <c r="AO35" s="368" t="str">
        <f>IF('各会計、関係団体の財政状況及び健全化判断比率'!B33="","",'各会計、関係団体の財政状況及び健全化判断比率'!B33)</f>
        <v>工業用水道事業会計</v>
      </c>
      <c r="AP35" s="368"/>
      <c r="AQ35" s="368"/>
      <c r="AR35" s="368"/>
      <c r="AS35" s="368"/>
      <c r="AT35" s="368"/>
      <c r="AU35" s="368"/>
      <c r="AV35" s="368"/>
      <c r="AW35" s="368"/>
      <c r="AX35" s="368"/>
      <c r="AY35" s="368"/>
      <c r="AZ35" s="368"/>
      <c r="BA35" s="368"/>
      <c r="BB35" s="368"/>
      <c r="BC35" s="368"/>
      <c r="BD35" s="177"/>
      <c r="BE35" s="367">
        <f t="shared" ref="BE35:BE43" si="1">IF(BG35="","",BE34+1)</f>
        <v>21</v>
      </c>
      <c r="BF35" s="367"/>
      <c r="BG35" s="368" t="str">
        <f>IF('各会計、関係団体の財政状況及び健全化判断比率'!B39="","",'各会計、関係団体の財政状況及び健全化判断比率'!B39)</f>
        <v>卸売市場特別会計</v>
      </c>
      <c r="BH35" s="368"/>
      <c r="BI35" s="368"/>
      <c r="BJ35" s="368"/>
      <c r="BK35" s="368"/>
      <c r="BL35" s="368"/>
      <c r="BM35" s="368"/>
      <c r="BN35" s="368"/>
      <c r="BO35" s="368"/>
      <c r="BP35" s="368"/>
      <c r="BQ35" s="368"/>
      <c r="BR35" s="368"/>
      <c r="BS35" s="368"/>
      <c r="BT35" s="368"/>
      <c r="BU35" s="368"/>
      <c r="BV35" s="177"/>
      <c r="BW35" s="367" t="str">
        <f t="shared" ref="BW35:BW43" si="2">IF(BY35="","",BW34+1)</f>
        <v/>
      </c>
      <c r="BX35" s="367"/>
      <c r="BY35" s="368" t="str">
        <f>IF('各会計、関係団体の財政状況及び健全化判断比率'!B69="","",'各会計、関係団体の財政状況及び健全化判断比率'!B69)</f>
        <v/>
      </c>
      <c r="BZ35" s="368"/>
      <c r="CA35" s="368"/>
      <c r="CB35" s="368"/>
      <c r="CC35" s="368"/>
      <c r="CD35" s="368"/>
      <c r="CE35" s="368"/>
      <c r="CF35" s="368"/>
      <c r="CG35" s="368"/>
      <c r="CH35" s="368"/>
      <c r="CI35" s="368"/>
      <c r="CJ35" s="368"/>
      <c r="CK35" s="368"/>
      <c r="CL35" s="368"/>
      <c r="CM35" s="368"/>
      <c r="CN35" s="177"/>
      <c r="CO35" s="367">
        <f t="shared" ref="CO35:CO43" si="3">IF(CQ35="","",CO34+1)</f>
        <v>30</v>
      </c>
      <c r="CP35" s="367"/>
      <c r="CQ35" s="368" t="str">
        <f>IF('各会計、関係団体の財政状況及び健全化判断比率'!BS8="","",'各会計、関係団体の財政状況及び健全化判断比率'!BS8)</f>
        <v>福岡北九州高速道路公社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4"/>
    </row>
    <row r="36" spans="1:113" ht="32.25" customHeight="1" x14ac:dyDescent="0.15">
      <c r="A36" s="177"/>
      <c r="B36" s="201"/>
      <c r="C36" s="367">
        <f>IF(E36="","",C35+1)</f>
        <v>3</v>
      </c>
      <c r="D36" s="367"/>
      <c r="E36" s="368" t="str">
        <f>IF('各会計、関係団体の財政状況及び健全化判断比率'!B9="","",'各会計、関係団体の財政状況及び健全化判断比率'!B9)</f>
        <v>土地区画整理事業清算特別会計</v>
      </c>
      <c r="F36" s="368"/>
      <c r="G36" s="368"/>
      <c r="H36" s="368"/>
      <c r="I36" s="368"/>
      <c r="J36" s="368"/>
      <c r="K36" s="368"/>
      <c r="L36" s="368"/>
      <c r="M36" s="368"/>
      <c r="N36" s="368"/>
      <c r="O36" s="368"/>
      <c r="P36" s="368"/>
      <c r="Q36" s="368"/>
      <c r="R36" s="368"/>
      <c r="S36" s="368"/>
      <c r="T36" s="177"/>
      <c r="U36" s="367">
        <f t="shared" ref="U36:U43" si="4">IF(W36="","",U35+1)</f>
        <v>12</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77"/>
      <c r="AM36" s="367">
        <f t="shared" si="0"/>
        <v>16</v>
      </c>
      <c r="AN36" s="367"/>
      <c r="AO36" s="368" t="str">
        <f>IF('各会計、関係団体の財政状況及び健全化判断比率'!B34="","",'各会計、関係団体の財政状況及び健全化判断比率'!B34)</f>
        <v>交通事業会計</v>
      </c>
      <c r="AP36" s="368"/>
      <c r="AQ36" s="368"/>
      <c r="AR36" s="368"/>
      <c r="AS36" s="368"/>
      <c r="AT36" s="368"/>
      <c r="AU36" s="368"/>
      <c r="AV36" s="368"/>
      <c r="AW36" s="368"/>
      <c r="AX36" s="368"/>
      <c r="AY36" s="368"/>
      <c r="AZ36" s="368"/>
      <c r="BA36" s="368"/>
      <c r="BB36" s="368"/>
      <c r="BC36" s="368"/>
      <c r="BD36" s="177"/>
      <c r="BE36" s="367">
        <f t="shared" si="1"/>
        <v>22</v>
      </c>
      <c r="BF36" s="367"/>
      <c r="BG36" s="368" t="str">
        <f>IF('各会計、関係団体の財政状況及び健全化判断比率'!B40="","",'各会計、関係団体の財政状況及び健全化判断比率'!B40)</f>
        <v>渡船特別会計</v>
      </c>
      <c r="BH36" s="368"/>
      <c r="BI36" s="368"/>
      <c r="BJ36" s="368"/>
      <c r="BK36" s="368"/>
      <c r="BL36" s="368"/>
      <c r="BM36" s="368"/>
      <c r="BN36" s="368"/>
      <c r="BO36" s="368"/>
      <c r="BP36" s="368"/>
      <c r="BQ36" s="368"/>
      <c r="BR36" s="368"/>
      <c r="BS36" s="368"/>
      <c r="BT36" s="368"/>
      <c r="BU36" s="368"/>
      <c r="BV36" s="177"/>
      <c r="BW36" s="367" t="str">
        <f t="shared" si="2"/>
        <v/>
      </c>
      <c r="BX36" s="367"/>
      <c r="BY36" s="368" t="str">
        <f>IF('各会計、関係団体の財政状況及び健全化判断比率'!B70="","",'各会計、関係団体の財政状況及び健全化判断比率'!B70)</f>
        <v/>
      </c>
      <c r="BZ36" s="368"/>
      <c r="CA36" s="368"/>
      <c r="CB36" s="368"/>
      <c r="CC36" s="368"/>
      <c r="CD36" s="368"/>
      <c r="CE36" s="368"/>
      <c r="CF36" s="368"/>
      <c r="CG36" s="368"/>
      <c r="CH36" s="368"/>
      <c r="CI36" s="368"/>
      <c r="CJ36" s="368"/>
      <c r="CK36" s="368"/>
      <c r="CL36" s="368"/>
      <c r="CM36" s="368"/>
      <c r="CN36" s="177"/>
      <c r="CO36" s="367">
        <f t="shared" si="3"/>
        <v>31</v>
      </c>
      <c r="CP36" s="367"/>
      <c r="CQ36" s="368" t="str">
        <f>IF('各会計、関係団体の財政状況及び健全化判断比率'!BS9="","",'各会計、関係団体の財政状況及び健全化判断比率'!BS9)</f>
        <v>公立大学法人　北九州市立大学</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4"/>
    </row>
    <row r="37" spans="1:113" ht="32.25" customHeight="1" x14ac:dyDescent="0.15">
      <c r="A37" s="177"/>
      <c r="B37" s="201"/>
      <c r="C37" s="367">
        <f>IF(E37="","",C36+1)</f>
        <v>4</v>
      </c>
      <c r="D37" s="367"/>
      <c r="E37" s="368" t="str">
        <f>IF('各会計、関係団体の財政状況及び健全化判断比率'!B10="","",'各会計、関係団体の財政状況及び健全化判断比率'!B10)</f>
        <v>公債償還特別会計</v>
      </c>
      <c r="F37" s="368"/>
      <c r="G37" s="368"/>
      <c r="H37" s="368"/>
      <c r="I37" s="368"/>
      <c r="J37" s="368"/>
      <c r="K37" s="368"/>
      <c r="L37" s="368"/>
      <c r="M37" s="368"/>
      <c r="N37" s="368"/>
      <c r="O37" s="368"/>
      <c r="P37" s="368"/>
      <c r="Q37" s="368"/>
      <c r="R37" s="368"/>
      <c r="S37" s="368"/>
      <c r="T37" s="177"/>
      <c r="U37" s="367">
        <f t="shared" si="4"/>
        <v>13</v>
      </c>
      <c r="V37" s="367"/>
      <c r="W37" s="368" t="str">
        <f>IF('各会計、関係団体の財政状況及び健全化判断比率'!B31="","",'各会計、関係団体の財政状況及び健全化判断比率'!B31)</f>
        <v>駐車場特別会計</v>
      </c>
      <c r="X37" s="368"/>
      <c r="Y37" s="368"/>
      <c r="Z37" s="368"/>
      <c r="AA37" s="368"/>
      <c r="AB37" s="368"/>
      <c r="AC37" s="368"/>
      <c r="AD37" s="368"/>
      <c r="AE37" s="368"/>
      <c r="AF37" s="368"/>
      <c r="AG37" s="368"/>
      <c r="AH37" s="368"/>
      <c r="AI37" s="368"/>
      <c r="AJ37" s="368"/>
      <c r="AK37" s="368"/>
      <c r="AL37" s="177"/>
      <c r="AM37" s="367">
        <f t="shared" si="0"/>
        <v>17</v>
      </c>
      <c r="AN37" s="367"/>
      <c r="AO37" s="368" t="str">
        <f>IF('各会計、関係団体の財政状況及び健全化判断比率'!B35="","",'各会計、関係団体の財政状況及び健全化判断比率'!B35)</f>
        <v>病院事業会計</v>
      </c>
      <c r="AP37" s="368"/>
      <c r="AQ37" s="368"/>
      <c r="AR37" s="368"/>
      <c r="AS37" s="368"/>
      <c r="AT37" s="368"/>
      <c r="AU37" s="368"/>
      <c r="AV37" s="368"/>
      <c r="AW37" s="368"/>
      <c r="AX37" s="368"/>
      <c r="AY37" s="368"/>
      <c r="AZ37" s="368"/>
      <c r="BA37" s="368"/>
      <c r="BB37" s="368"/>
      <c r="BC37" s="368"/>
      <c r="BD37" s="177"/>
      <c r="BE37" s="367">
        <f t="shared" si="1"/>
        <v>23</v>
      </c>
      <c r="BF37" s="367"/>
      <c r="BG37" s="368" t="str">
        <f>IF('各会計、関係団体の財政状況及び健全化判断比率'!B41="","",'各会計、関係団体の財政状況及び健全化判断比率'!B41)</f>
        <v>漁業集落排水特別会計</v>
      </c>
      <c r="BH37" s="368"/>
      <c r="BI37" s="368"/>
      <c r="BJ37" s="368"/>
      <c r="BK37" s="368"/>
      <c r="BL37" s="368"/>
      <c r="BM37" s="368"/>
      <c r="BN37" s="368"/>
      <c r="BO37" s="368"/>
      <c r="BP37" s="368"/>
      <c r="BQ37" s="368"/>
      <c r="BR37" s="368"/>
      <c r="BS37" s="368"/>
      <c r="BT37" s="368"/>
      <c r="BU37" s="368"/>
      <c r="BV37" s="177"/>
      <c r="BW37" s="367" t="str">
        <f t="shared" si="2"/>
        <v/>
      </c>
      <c r="BX37" s="367"/>
      <c r="BY37" s="368" t="str">
        <f>IF('各会計、関係団体の財政状況及び健全化判断比率'!B71="","",'各会計、関係団体の財政状況及び健全化判断比率'!B71)</f>
        <v/>
      </c>
      <c r="BZ37" s="368"/>
      <c r="CA37" s="368"/>
      <c r="CB37" s="368"/>
      <c r="CC37" s="368"/>
      <c r="CD37" s="368"/>
      <c r="CE37" s="368"/>
      <c r="CF37" s="368"/>
      <c r="CG37" s="368"/>
      <c r="CH37" s="368"/>
      <c r="CI37" s="368"/>
      <c r="CJ37" s="368"/>
      <c r="CK37" s="368"/>
      <c r="CL37" s="368"/>
      <c r="CM37" s="368"/>
      <c r="CN37" s="177"/>
      <c r="CO37" s="367">
        <f t="shared" si="3"/>
        <v>32</v>
      </c>
      <c r="CP37" s="367"/>
      <c r="CQ37" s="368" t="str">
        <f>IF('各会計、関係団体の財政状況及び健全化判断比率'!BS10="","",'各会計、関係団体の財政状況及び健全化判断比率'!BS10)</f>
        <v>公益財団法人　北九州産業学術推進機構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4"/>
    </row>
    <row r="38" spans="1:113" ht="32.25" customHeight="1" x14ac:dyDescent="0.15">
      <c r="A38" s="177"/>
      <c r="B38" s="201"/>
      <c r="C38" s="367">
        <f t="shared" ref="C38:C43" si="5">IF(E38="","",C37+1)</f>
        <v>5</v>
      </c>
      <c r="D38" s="367"/>
      <c r="E38" s="368" t="str">
        <f>IF('各会計、関係団体の財政状況及び健全化判断比率'!B11="","",'各会計、関係団体の財政状況及び健全化判断比率'!B11)</f>
        <v>住宅新築資金等貸付特別会計</v>
      </c>
      <c r="F38" s="368"/>
      <c r="G38" s="368"/>
      <c r="H38" s="368"/>
      <c r="I38" s="368"/>
      <c r="J38" s="368"/>
      <c r="K38" s="368"/>
      <c r="L38" s="368"/>
      <c r="M38" s="368"/>
      <c r="N38" s="368"/>
      <c r="O38" s="368"/>
      <c r="P38" s="368"/>
      <c r="Q38" s="368"/>
      <c r="R38" s="368"/>
      <c r="S38" s="368"/>
      <c r="T38" s="177"/>
      <c r="U38" s="367" t="str">
        <f t="shared" si="4"/>
        <v/>
      </c>
      <c r="V38" s="367"/>
      <c r="W38" s="368"/>
      <c r="X38" s="368"/>
      <c r="Y38" s="368"/>
      <c r="Z38" s="368"/>
      <c r="AA38" s="368"/>
      <c r="AB38" s="368"/>
      <c r="AC38" s="368"/>
      <c r="AD38" s="368"/>
      <c r="AE38" s="368"/>
      <c r="AF38" s="368"/>
      <c r="AG38" s="368"/>
      <c r="AH38" s="368"/>
      <c r="AI38" s="368"/>
      <c r="AJ38" s="368"/>
      <c r="AK38" s="368"/>
      <c r="AL38" s="177"/>
      <c r="AM38" s="367">
        <f t="shared" si="0"/>
        <v>18</v>
      </c>
      <c r="AN38" s="367"/>
      <c r="AO38" s="368" t="str">
        <f>IF('各会計、関係団体の財政状況及び健全化判断比率'!B36="","",'各会計、関係団体の財政状況及び健全化判断比率'!B36)</f>
        <v>下水道事業会計</v>
      </c>
      <c r="AP38" s="368"/>
      <c r="AQ38" s="368"/>
      <c r="AR38" s="368"/>
      <c r="AS38" s="368"/>
      <c r="AT38" s="368"/>
      <c r="AU38" s="368"/>
      <c r="AV38" s="368"/>
      <c r="AW38" s="368"/>
      <c r="AX38" s="368"/>
      <c r="AY38" s="368"/>
      <c r="AZ38" s="368"/>
      <c r="BA38" s="368"/>
      <c r="BB38" s="368"/>
      <c r="BC38" s="368"/>
      <c r="BD38" s="177"/>
      <c r="BE38" s="367">
        <f t="shared" si="1"/>
        <v>24</v>
      </c>
      <c r="BF38" s="367"/>
      <c r="BG38" s="368" t="str">
        <f>IF('各会計、関係団体の財政状況及び健全化判断比率'!B42="","",'各会計、関係団体の財政状況及び健全化判断比率'!B42)</f>
        <v>港湾整備特別会計</v>
      </c>
      <c r="BH38" s="368"/>
      <c r="BI38" s="368"/>
      <c r="BJ38" s="368"/>
      <c r="BK38" s="368"/>
      <c r="BL38" s="368"/>
      <c r="BM38" s="368"/>
      <c r="BN38" s="368"/>
      <c r="BO38" s="368"/>
      <c r="BP38" s="368"/>
      <c r="BQ38" s="368"/>
      <c r="BR38" s="368"/>
      <c r="BS38" s="368"/>
      <c r="BT38" s="368"/>
      <c r="BU38" s="368"/>
      <c r="BV38" s="177"/>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77"/>
      <c r="CO38" s="367">
        <f t="shared" si="3"/>
        <v>33</v>
      </c>
      <c r="CP38" s="367"/>
      <c r="CQ38" s="368" t="str">
        <f>IF('各会計、関係団体の財政状況及び健全化判断比率'!BS11="","",'各会計、関係団体の財政状況及び健全化判断比率'!BS11)</f>
        <v>公益財団法人　北九州国際交流協会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4"/>
    </row>
    <row r="39" spans="1:113" ht="32.25" customHeight="1" x14ac:dyDescent="0.15">
      <c r="A39" s="177"/>
      <c r="B39" s="201"/>
      <c r="C39" s="367">
        <f t="shared" si="5"/>
        <v>6</v>
      </c>
      <c r="D39" s="367"/>
      <c r="E39" s="368" t="str">
        <f>IF('各会計、関係団体の財政状況及び健全化判断比率'!B12="","",'各会計、関係団体の財政状況及び健全化判断比率'!B12)</f>
        <v>土地取得特別会計</v>
      </c>
      <c r="F39" s="368"/>
      <c r="G39" s="368"/>
      <c r="H39" s="368"/>
      <c r="I39" s="368"/>
      <c r="J39" s="368"/>
      <c r="K39" s="368"/>
      <c r="L39" s="368"/>
      <c r="M39" s="368"/>
      <c r="N39" s="368"/>
      <c r="O39" s="368"/>
      <c r="P39" s="368"/>
      <c r="Q39" s="368"/>
      <c r="R39" s="368"/>
      <c r="S39" s="368"/>
      <c r="T39" s="177"/>
      <c r="U39" s="367" t="str">
        <f t="shared" si="4"/>
        <v/>
      </c>
      <c r="V39" s="367"/>
      <c r="W39" s="368"/>
      <c r="X39" s="368"/>
      <c r="Y39" s="368"/>
      <c r="Z39" s="368"/>
      <c r="AA39" s="368"/>
      <c r="AB39" s="368"/>
      <c r="AC39" s="368"/>
      <c r="AD39" s="368"/>
      <c r="AE39" s="368"/>
      <c r="AF39" s="368"/>
      <c r="AG39" s="368"/>
      <c r="AH39" s="368"/>
      <c r="AI39" s="368"/>
      <c r="AJ39" s="368"/>
      <c r="AK39" s="368"/>
      <c r="AL39" s="177"/>
      <c r="AM39" s="367">
        <f t="shared" si="0"/>
        <v>19</v>
      </c>
      <c r="AN39" s="367"/>
      <c r="AO39" s="368" t="str">
        <f>IF('各会計、関係団体の財政状況及び健全化判断比率'!B37="","",'各会計、関係団体の財政状況及び健全化判断比率'!B37)</f>
        <v>公営競技事業会計</v>
      </c>
      <c r="AP39" s="368"/>
      <c r="AQ39" s="368"/>
      <c r="AR39" s="368"/>
      <c r="AS39" s="368"/>
      <c r="AT39" s="368"/>
      <c r="AU39" s="368"/>
      <c r="AV39" s="368"/>
      <c r="AW39" s="368"/>
      <c r="AX39" s="368"/>
      <c r="AY39" s="368"/>
      <c r="AZ39" s="368"/>
      <c r="BA39" s="368"/>
      <c r="BB39" s="368"/>
      <c r="BC39" s="368"/>
      <c r="BD39" s="177"/>
      <c r="BE39" s="367">
        <f t="shared" si="1"/>
        <v>25</v>
      </c>
      <c r="BF39" s="367"/>
      <c r="BG39" s="368" t="str">
        <f>IF('各会計、関係団体の財政状況及び健全化判断比率'!B43="","",'各会計、関係団体の財政状況及び健全化判断比率'!B43)</f>
        <v>市民太陽光発電所特別会計</v>
      </c>
      <c r="BH39" s="368"/>
      <c r="BI39" s="368"/>
      <c r="BJ39" s="368"/>
      <c r="BK39" s="368"/>
      <c r="BL39" s="368"/>
      <c r="BM39" s="368"/>
      <c r="BN39" s="368"/>
      <c r="BO39" s="368"/>
      <c r="BP39" s="368"/>
      <c r="BQ39" s="368"/>
      <c r="BR39" s="368"/>
      <c r="BS39" s="368"/>
      <c r="BT39" s="368"/>
      <c r="BU39" s="368"/>
      <c r="BV39" s="177"/>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77"/>
      <c r="CO39" s="367">
        <f t="shared" si="3"/>
        <v>34</v>
      </c>
      <c r="CP39" s="367"/>
      <c r="CQ39" s="368" t="str">
        <f>IF('各会計、関係団体の財政状況及び健全化判断比率'!BS12="","",'各会計、関係団体の財政状況及び健全化判断比率'!BS12)</f>
        <v>公益財団法人　北九州市どうぶつ公園協会</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4"/>
    </row>
    <row r="40" spans="1:113" ht="32.25" customHeight="1" x14ac:dyDescent="0.15">
      <c r="A40" s="177"/>
      <c r="B40" s="201"/>
      <c r="C40" s="367">
        <f t="shared" si="5"/>
        <v>7</v>
      </c>
      <c r="D40" s="367"/>
      <c r="E40" s="368" t="str">
        <f>IF('各会計、関係団体の財政状況及び健全化判断比率'!B13="","",'各会計、関係団体の財政状況及び健全化判断比率'!B13)</f>
        <v>母子父子寡婦福祉資金特別会計</v>
      </c>
      <c r="F40" s="368"/>
      <c r="G40" s="368"/>
      <c r="H40" s="368"/>
      <c r="I40" s="368"/>
      <c r="J40" s="368"/>
      <c r="K40" s="368"/>
      <c r="L40" s="368"/>
      <c r="M40" s="368"/>
      <c r="N40" s="368"/>
      <c r="O40" s="368"/>
      <c r="P40" s="368"/>
      <c r="Q40" s="368"/>
      <c r="R40" s="368"/>
      <c r="S40" s="368"/>
      <c r="T40" s="177"/>
      <c r="U40" s="367" t="str">
        <f t="shared" si="4"/>
        <v/>
      </c>
      <c r="V40" s="367"/>
      <c r="W40" s="368"/>
      <c r="X40" s="368"/>
      <c r="Y40" s="368"/>
      <c r="Z40" s="368"/>
      <c r="AA40" s="368"/>
      <c r="AB40" s="368"/>
      <c r="AC40" s="368"/>
      <c r="AD40" s="368"/>
      <c r="AE40" s="368"/>
      <c r="AF40" s="368"/>
      <c r="AG40" s="368"/>
      <c r="AH40" s="368"/>
      <c r="AI40" s="368"/>
      <c r="AJ40" s="368"/>
      <c r="AK40" s="368"/>
      <c r="AL40" s="177"/>
      <c r="AM40" s="367" t="str">
        <f t="shared" si="0"/>
        <v/>
      </c>
      <c r="AN40" s="367"/>
      <c r="AO40" s="368"/>
      <c r="AP40" s="368"/>
      <c r="AQ40" s="368"/>
      <c r="AR40" s="368"/>
      <c r="AS40" s="368"/>
      <c r="AT40" s="368"/>
      <c r="AU40" s="368"/>
      <c r="AV40" s="368"/>
      <c r="AW40" s="368"/>
      <c r="AX40" s="368"/>
      <c r="AY40" s="368"/>
      <c r="AZ40" s="368"/>
      <c r="BA40" s="368"/>
      <c r="BB40" s="368"/>
      <c r="BC40" s="368"/>
      <c r="BD40" s="177"/>
      <c r="BE40" s="367">
        <f t="shared" si="1"/>
        <v>26</v>
      </c>
      <c r="BF40" s="367"/>
      <c r="BG40" s="368" t="str">
        <f>IF('各会計、関係団体の財政状況及び健全化判断比率'!B44="","",'各会計、関係団体の財政状況及び健全化判断比率'!B44)</f>
        <v>産業用地整備特別会計</v>
      </c>
      <c r="BH40" s="368"/>
      <c r="BI40" s="368"/>
      <c r="BJ40" s="368"/>
      <c r="BK40" s="368"/>
      <c r="BL40" s="368"/>
      <c r="BM40" s="368"/>
      <c r="BN40" s="368"/>
      <c r="BO40" s="368"/>
      <c r="BP40" s="368"/>
      <c r="BQ40" s="368"/>
      <c r="BR40" s="368"/>
      <c r="BS40" s="368"/>
      <c r="BT40" s="368"/>
      <c r="BU40" s="368"/>
      <c r="BV40" s="177"/>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77"/>
      <c r="CO40" s="367">
        <f t="shared" si="3"/>
        <v>35</v>
      </c>
      <c r="CP40" s="367"/>
      <c r="CQ40" s="368" t="str">
        <f>IF('各会計、関係団体の財政状況及び健全化判断比率'!BS13="","",'各会計、関係団体の財政状況及び健全化判断比率'!BS13)</f>
        <v>公益財団法人　北九州市学校給食協会</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4"/>
    </row>
    <row r="41" spans="1:113" ht="32.25" customHeight="1" x14ac:dyDescent="0.15">
      <c r="A41" s="177"/>
      <c r="B41" s="201"/>
      <c r="C41" s="367">
        <f t="shared" si="5"/>
        <v>8</v>
      </c>
      <c r="D41" s="367"/>
      <c r="E41" s="368" t="str">
        <f>IF('各会計、関係団体の財政状況及び健全化判断比率'!B14="","",'各会計、関係団体の財政状況及び健全化判断比率'!B14)</f>
        <v>臨海部産業用地貸付特別会計</v>
      </c>
      <c r="F41" s="368"/>
      <c r="G41" s="368"/>
      <c r="H41" s="368"/>
      <c r="I41" s="368"/>
      <c r="J41" s="368"/>
      <c r="K41" s="368"/>
      <c r="L41" s="368"/>
      <c r="M41" s="368"/>
      <c r="N41" s="368"/>
      <c r="O41" s="368"/>
      <c r="P41" s="368"/>
      <c r="Q41" s="368"/>
      <c r="R41" s="368"/>
      <c r="S41" s="368"/>
      <c r="T41" s="177"/>
      <c r="U41" s="367" t="str">
        <f t="shared" si="4"/>
        <v/>
      </c>
      <c r="V41" s="367"/>
      <c r="W41" s="368"/>
      <c r="X41" s="368"/>
      <c r="Y41" s="368"/>
      <c r="Z41" s="368"/>
      <c r="AA41" s="368"/>
      <c r="AB41" s="368"/>
      <c r="AC41" s="368"/>
      <c r="AD41" s="368"/>
      <c r="AE41" s="368"/>
      <c r="AF41" s="368"/>
      <c r="AG41" s="368"/>
      <c r="AH41" s="368"/>
      <c r="AI41" s="368"/>
      <c r="AJ41" s="368"/>
      <c r="AK41" s="368"/>
      <c r="AL41" s="177"/>
      <c r="AM41" s="367" t="str">
        <f t="shared" si="0"/>
        <v/>
      </c>
      <c r="AN41" s="367"/>
      <c r="AO41" s="368"/>
      <c r="AP41" s="368"/>
      <c r="AQ41" s="368"/>
      <c r="AR41" s="368"/>
      <c r="AS41" s="368"/>
      <c r="AT41" s="368"/>
      <c r="AU41" s="368"/>
      <c r="AV41" s="368"/>
      <c r="AW41" s="368"/>
      <c r="AX41" s="368"/>
      <c r="AY41" s="368"/>
      <c r="AZ41" s="368"/>
      <c r="BA41" s="368"/>
      <c r="BB41" s="368"/>
      <c r="BC41" s="368"/>
      <c r="BD41" s="177"/>
      <c r="BE41" s="367">
        <f t="shared" si="1"/>
        <v>27</v>
      </c>
      <c r="BF41" s="367"/>
      <c r="BG41" s="368" t="str">
        <f>IF('各会計、関係団体の財政状況及び健全化判断比率'!B45="","",'各会計、関係団体の財政状況及び健全化判断比率'!B45)</f>
        <v>空港関連用地整備特別会計</v>
      </c>
      <c r="BH41" s="368"/>
      <c r="BI41" s="368"/>
      <c r="BJ41" s="368"/>
      <c r="BK41" s="368"/>
      <c r="BL41" s="368"/>
      <c r="BM41" s="368"/>
      <c r="BN41" s="368"/>
      <c r="BO41" s="368"/>
      <c r="BP41" s="368"/>
      <c r="BQ41" s="368"/>
      <c r="BR41" s="368"/>
      <c r="BS41" s="368"/>
      <c r="BT41" s="368"/>
      <c r="BU41" s="368"/>
      <c r="BV41" s="177"/>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77"/>
      <c r="CO41" s="367">
        <f t="shared" si="3"/>
        <v>36</v>
      </c>
      <c r="CP41" s="367"/>
      <c r="CQ41" s="368" t="str">
        <f>IF('各会計、関係団体の財政状況及び健全化判断比率'!BS14="","",'各会計、関係団体の財政状況及び健全化判断比率'!BS14)</f>
        <v>公益財団法人　北九州市芸術文化振興財団</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4"/>
    </row>
    <row r="42" spans="1:113" ht="32.25" customHeight="1" x14ac:dyDescent="0.15">
      <c r="B42" s="201"/>
      <c r="C42" s="367">
        <f t="shared" si="5"/>
        <v>9</v>
      </c>
      <c r="D42" s="367"/>
      <c r="E42" s="368" t="str">
        <f>IF('各会計、関係団体の財政状況及び健全化判断比率'!B15="","",'各会計、関係団体の財政状況及び健全化判断比率'!B15)</f>
        <v>市立病院機構病院事業債管理特別会計</v>
      </c>
      <c r="F42" s="368"/>
      <c r="G42" s="368"/>
      <c r="H42" s="368"/>
      <c r="I42" s="368"/>
      <c r="J42" s="368"/>
      <c r="K42" s="368"/>
      <c r="L42" s="368"/>
      <c r="M42" s="368"/>
      <c r="N42" s="368"/>
      <c r="O42" s="368"/>
      <c r="P42" s="368"/>
      <c r="Q42" s="368"/>
      <c r="R42" s="368"/>
      <c r="S42" s="368"/>
      <c r="T42" s="177"/>
      <c r="U42" s="367" t="str">
        <f t="shared" si="4"/>
        <v/>
      </c>
      <c r="V42" s="367"/>
      <c r="W42" s="368"/>
      <c r="X42" s="368"/>
      <c r="Y42" s="368"/>
      <c r="Z42" s="368"/>
      <c r="AA42" s="368"/>
      <c r="AB42" s="368"/>
      <c r="AC42" s="368"/>
      <c r="AD42" s="368"/>
      <c r="AE42" s="368"/>
      <c r="AF42" s="368"/>
      <c r="AG42" s="368"/>
      <c r="AH42" s="368"/>
      <c r="AI42" s="368"/>
      <c r="AJ42" s="368"/>
      <c r="AK42" s="368"/>
      <c r="AL42" s="177"/>
      <c r="AM42" s="367" t="str">
        <f t="shared" si="0"/>
        <v/>
      </c>
      <c r="AN42" s="367"/>
      <c r="AO42" s="368"/>
      <c r="AP42" s="368"/>
      <c r="AQ42" s="368"/>
      <c r="AR42" s="368"/>
      <c r="AS42" s="368"/>
      <c r="AT42" s="368"/>
      <c r="AU42" s="368"/>
      <c r="AV42" s="368"/>
      <c r="AW42" s="368"/>
      <c r="AX42" s="368"/>
      <c r="AY42" s="368"/>
      <c r="AZ42" s="368"/>
      <c r="BA42" s="368"/>
      <c r="BB42" s="368"/>
      <c r="BC42" s="368"/>
      <c r="BD42" s="177"/>
      <c r="BE42" s="367">
        <f t="shared" si="1"/>
        <v>28</v>
      </c>
      <c r="BF42" s="367"/>
      <c r="BG42" s="368" t="str">
        <f>IF('各会計、関係団体の財政状況及び健全化判断比率'!B46="","",'各会計、関係団体の財政状況及び健全化判断比率'!B46)</f>
        <v>学術研究都市土地区画整理特別会計</v>
      </c>
      <c r="BH42" s="368"/>
      <c r="BI42" s="368"/>
      <c r="BJ42" s="368"/>
      <c r="BK42" s="368"/>
      <c r="BL42" s="368"/>
      <c r="BM42" s="368"/>
      <c r="BN42" s="368"/>
      <c r="BO42" s="368"/>
      <c r="BP42" s="368"/>
      <c r="BQ42" s="368"/>
      <c r="BR42" s="368"/>
      <c r="BS42" s="368"/>
      <c r="BT42" s="368"/>
      <c r="BU42" s="368"/>
      <c r="BV42" s="177"/>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77"/>
      <c r="CO42" s="367">
        <f t="shared" si="3"/>
        <v>37</v>
      </c>
      <c r="CP42" s="367"/>
      <c r="CQ42" s="368" t="str">
        <f>IF('各会計、関係団体の財政状況及び健全化判断比率'!BS15="","",'各会計、関係団体の財政状況及び健全化判断比率'!BS15)</f>
        <v>公益財団法人　アジア女性交流・研究フォーラム</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4"/>
    </row>
    <row r="43" spans="1:113" ht="32.25" customHeight="1" x14ac:dyDescent="0.15">
      <c r="B43" s="201"/>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77"/>
      <c r="U43" s="367" t="str">
        <f t="shared" si="4"/>
        <v/>
      </c>
      <c r="V43" s="367"/>
      <c r="W43" s="368"/>
      <c r="X43" s="368"/>
      <c r="Y43" s="368"/>
      <c r="Z43" s="368"/>
      <c r="AA43" s="368"/>
      <c r="AB43" s="368"/>
      <c r="AC43" s="368"/>
      <c r="AD43" s="368"/>
      <c r="AE43" s="368"/>
      <c r="AF43" s="368"/>
      <c r="AG43" s="368"/>
      <c r="AH43" s="368"/>
      <c r="AI43" s="368"/>
      <c r="AJ43" s="368"/>
      <c r="AK43" s="368"/>
      <c r="AL43" s="177"/>
      <c r="AM43" s="367" t="str">
        <f t="shared" si="0"/>
        <v/>
      </c>
      <c r="AN43" s="367"/>
      <c r="AO43" s="368"/>
      <c r="AP43" s="368"/>
      <c r="AQ43" s="368"/>
      <c r="AR43" s="368"/>
      <c r="AS43" s="368"/>
      <c r="AT43" s="368"/>
      <c r="AU43" s="368"/>
      <c r="AV43" s="368"/>
      <c r="AW43" s="368"/>
      <c r="AX43" s="368"/>
      <c r="AY43" s="368"/>
      <c r="AZ43" s="368"/>
      <c r="BA43" s="368"/>
      <c r="BB43" s="368"/>
      <c r="BC43" s="368"/>
      <c r="BD43" s="177"/>
      <c r="BE43" s="367" t="str">
        <f t="shared" si="1"/>
        <v/>
      </c>
      <c r="BF43" s="367"/>
      <c r="BG43" s="368"/>
      <c r="BH43" s="368"/>
      <c r="BI43" s="368"/>
      <c r="BJ43" s="368"/>
      <c r="BK43" s="368"/>
      <c r="BL43" s="368"/>
      <c r="BM43" s="368"/>
      <c r="BN43" s="368"/>
      <c r="BO43" s="368"/>
      <c r="BP43" s="368"/>
      <c r="BQ43" s="368"/>
      <c r="BR43" s="368"/>
      <c r="BS43" s="368"/>
      <c r="BT43" s="368"/>
      <c r="BU43" s="368"/>
      <c r="BV43" s="177"/>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77"/>
      <c r="CO43" s="367">
        <f t="shared" si="3"/>
        <v>38</v>
      </c>
      <c r="CP43" s="367"/>
      <c r="CQ43" s="368" t="str">
        <f>IF('各会計、関係団体の財政状況及び健全化判断比率'!BS16="","",'各会計、関係団体の財政状況及び健全化判断比率'!BS16)</f>
        <v>公益財団法人　アジア成長研究所</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xJ3tA84d3q9HsrnuUNmFpLiZQLh5oFVAcXmbPt7q3/bwUpdmoXks3kRmym6ZxosCPEFIHAttI0RC96cojxhL9g==" saltValue="eDIjKmLEFgH4pA4TOIsKP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x14ac:dyDescent="0.15">
      <c r="A34" s="22"/>
      <c r="B34" s="31"/>
      <c r="C34" s="1153" t="s">
        <v>582</v>
      </c>
      <c r="D34" s="1153"/>
      <c r="E34" s="1154"/>
      <c r="F34" s="32">
        <v>1.67</v>
      </c>
      <c r="G34" s="33">
        <v>3.16</v>
      </c>
      <c r="H34" s="33">
        <v>6.5</v>
      </c>
      <c r="I34" s="33">
        <v>10.25</v>
      </c>
      <c r="J34" s="34">
        <v>13.8</v>
      </c>
      <c r="K34" s="22"/>
      <c r="L34" s="22"/>
      <c r="M34" s="22"/>
      <c r="N34" s="22"/>
      <c r="O34" s="22"/>
      <c r="P34" s="22"/>
    </row>
    <row r="35" spans="1:16" ht="39" customHeight="1" x14ac:dyDescent="0.15">
      <c r="A35" s="22"/>
      <c r="B35" s="35"/>
      <c r="C35" s="1147" t="s">
        <v>583</v>
      </c>
      <c r="D35" s="1148"/>
      <c r="E35" s="1149"/>
      <c r="F35" s="36">
        <v>0.78</v>
      </c>
      <c r="G35" s="37">
        <v>0.67</v>
      </c>
      <c r="H35" s="37">
        <v>1.57</v>
      </c>
      <c r="I35" s="37">
        <v>1.61</v>
      </c>
      <c r="J35" s="38">
        <v>1.93</v>
      </c>
      <c r="K35" s="22"/>
      <c r="L35" s="22"/>
      <c r="M35" s="22"/>
      <c r="N35" s="22"/>
      <c r="O35" s="22"/>
      <c r="P35" s="22"/>
    </row>
    <row r="36" spans="1:16" ht="39" customHeight="1" x14ac:dyDescent="0.15">
      <c r="A36" s="22"/>
      <c r="B36" s="35"/>
      <c r="C36" s="1147" t="s">
        <v>584</v>
      </c>
      <c r="D36" s="1148"/>
      <c r="E36" s="1149"/>
      <c r="F36" s="36">
        <v>2.08</v>
      </c>
      <c r="G36" s="37">
        <v>1.94</v>
      </c>
      <c r="H36" s="37">
        <v>1.85</v>
      </c>
      <c r="I36" s="37">
        <v>1.76</v>
      </c>
      <c r="J36" s="38">
        <v>1.55</v>
      </c>
      <c r="K36" s="22"/>
      <c r="L36" s="22"/>
      <c r="M36" s="22"/>
      <c r="N36" s="22"/>
      <c r="O36" s="22"/>
      <c r="P36" s="22"/>
    </row>
    <row r="37" spans="1:16" ht="39" customHeight="1" x14ac:dyDescent="0.15">
      <c r="A37" s="22"/>
      <c r="B37" s="35"/>
      <c r="C37" s="1147" t="s">
        <v>585</v>
      </c>
      <c r="D37" s="1148"/>
      <c r="E37" s="1149"/>
      <c r="F37" s="36">
        <v>0.74</v>
      </c>
      <c r="G37" s="37">
        <v>0.92</v>
      </c>
      <c r="H37" s="37">
        <v>0.97</v>
      </c>
      <c r="I37" s="37">
        <v>1.1499999999999999</v>
      </c>
      <c r="J37" s="38">
        <v>1.38</v>
      </c>
      <c r="K37" s="22"/>
      <c r="L37" s="22"/>
      <c r="M37" s="22"/>
      <c r="N37" s="22"/>
      <c r="O37" s="22"/>
      <c r="P37" s="22"/>
    </row>
    <row r="38" spans="1:16" ht="39" customHeight="1" x14ac:dyDescent="0.15">
      <c r="A38" s="22"/>
      <c r="B38" s="35"/>
      <c r="C38" s="1147" t="s">
        <v>586</v>
      </c>
      <c r="D38" s="1148"/>
      <c r="E38" s="1149"/>
      <c r="F38" s="36">
        <v>0.93</v>
      </c>
      <c r="G38" s="37">
        <v>0.7</v>
      </c>
      <c r="H38" s="37">
        <v>1.2</v>
      </c>
      <c r="I38" s="37">
        <v>1.1299999999999999</v>
      </c>
      <c r="J38" s="38">
        <v>1.1499999999999999</v>
      </c>
      <c r="K38" s="22"/>
      <c r="L38" s="22"/>
      <c r="M38" s="22"/>
      <c r="N38" s="22"/>
      <c r="O38" s="22"/>
      <c r="P38" s="22"/>
    </row>
    <row r="39" spans="1:16" ht="39" customHeight="1" x14ac:dyDescent="0.15">
      <c r="A39" s="22"/>
      <c r="B39" s="35"/>
      <c r="C39" s="1147" t="s">
        <v>587</v>
      </c>
      <c r="D39" s="1148"/>
      <c r="E39" s="1149"/>
      <c r="F39" s="36">
        <v>0.63</v>
      </c>
      <c r="G39" s="37">
        <v>0.69</v>
      </c>
      <c r="H39" s="37">
        <v>0.74</v>
      </c>
      <c r="I39" s="37">
        <v>0.68</v>
      </c>
      <c r="J39" s="38">
        <v>0.66</v>
      </c>
      <c r="K39" s="22"/>
      <c r="L39" s="22"/>
      <c r="M39" s="22"/>
      <c r="N39" s="22"/>
      <c r="O39" s="22"/>
      <c r="P39" s="22"/>
    </row>
    <row r="40" spans="1:16" ht="39" customHeight="1" x14ac:dyDescent="0.15">
      <c r="A40" s="22"/>
      <c r="B40" s="35"/>
      <c r="C40" s="1147" t="s">
        <v>588</v>
      </c>
      <c r="D40" s="1148"/>
      <c r="E40" s="1149"/>
      <c r="F40" s="36">
        <v>1.63</v>
      </c>
      <c r="G40" s="37">
        <v>1.44</v>
      </c>
      <c r="H40" s="37">
        <v>1.2</v>
      </c>
      <c r="I40" s="37">
        <v>1.2</v>
      </c>
      <c r="J40" s="38">
        <v>0.62</v>
      </c>
      <c r="K40" s="22"/>
      <c r="L40" s="22"/>
      <c r="M40" s="22"/>
      <c r="N40" s="22"/>
      <c r="O40" s="22"/>
      <c r="P40" s="22"/>
    </row>
    <row r="41" spans="1:16" ht="39" customHeight="1" x14ac:dyDescent="0.15">
      <c r="A41" s="22"/>
      <c r="B41" s="35"/>
      <c r="C41" s="1147" t="s">
        <v>589</v>
      </c>
      <c r="D41" s="1148"/>
      <c r="E41" s="1149"/>
      <c r="F41" s="36">
        <v>0.56000000000000005</v>
      </c>
      <c r="G41" s="37">
        <v>0.57999999999999996</v>
      </c>
      <c r="H41" s="37">
        <v>0.41</v>
      </c>
      <c r="I41" s="37">
        <v>1.67</v>
      </c>
      <c r="J41" s="38">
        <v>0.56999999999999995</v>
      </c>
      <c r="K41" s="22"/>
      <c r="L41" s="22"/>
      <c r="M41" s="22"/>
      <c r="N41" s="22"/>
      <c r="O41" s="22"/>
      <c r="P41" s="22"/>
    </row>
    <row r="42" spans="1:16" ht="39" customHeight="1" x14ac:dyDescent="0.15">
      <c r="A42" s="22"/>
      <c r="B42" s="39"/>
      <c r="C42" s="1147" t="s">
        <v>590</v>
      </c>
      <c r="D42" s="1148"/>
      <c r="E42" s="1149"/>
      <c r="F42" s="36" t="s">
        <v>533</v>
      </c>
      <c r="G42" s="37" t="s">
        <v>533</v>
      </c>
      <c r="H42" s="37" t="s">
        <v>533</v>
      </c>
      <c r="I42" s="37" t="s">
        <v>533</v>
      </c>
      <c r="J42" s="38" t="s">
        <v>533</v>
      </c>
      <c r="K42" s="22"/>
      <c r="L42" s="22"/>
      <c r="M42" s="22"/>
      <c r="N42" s="22"/>
      <c r="O42" s="22"/>
      <c r="P42" s="22"/>
    </row>
    <row r="43" spans="1:16" ht="39" customHeight="1" thickBot="1" x14ac:dyDescent="0.2">
      <c r="A43" s="22"/>
      <c r="B43" s="40"/>
      <c r="C43" s="1150" t="s">
        <v>591</v>
      </c>
      <c r="D43" s="1151"/>
      <c r="E43" s="1152"/>
      <c r="F43" s="41">
        <v>1.72</v>
      </c>
      <c r="G43" s="42">
        <v>1.07</v>
      </c>
      <c r="H43" s="42">
        <v>1.02</v>
      </c>
      <c r="I43" s="42">
        <v>0.85</v>
      </c>
      <c r="J43" s="43">
        <v>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hOWIdQbpiMINOVxQ9UY1RthemxaMaS3PPWaffBO6Y7rPHYVq59iWaLK1Dp+ImRImOd5g2TAOI5YSa4oG2P3iA==" saltValue="S5kOAd7gVZgwa/T2ES3z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Q64" sqref="Q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33682</v>
      </c>
      <c r="L45" s="60">
        <v>35007</v>
      </c>
      <c r="M45" s="60">
        <v>36590</v>
      </c>
      <c r="N45" s="60">
        <v>34026</v>
      </c>
      <c r="O45" s="61">
        <v>34086</v>
      </c>
      <c r="P45" s="48"/>
      <c r="Q45" s="48"/>
      <c r="R45" s="48"/>
      <c r="S45" s="48"/>
      <c r="T45" s="48"/>
      <c r="U45" s="48"/>
    </row>
    <row r="46" spans="1:21" ht="30.75" customHeight="1" x14ac:dyDescent="0.15">
      <c r="A46" s="48"/>
      <c r="B46" s="1180"/>
      <c r="C46" s="1181"/>
      <c r="D46" s="62"/>
      <c r="E46" s="1157" t="s">
        <v>13</v>
      </c>
      <c r="F46" s="1157"/>
      <c r="G46" s="1157"/>
      <c r="H46" s="1157"/>
      <c r="I46" s="1157"/>
      <c r="J46" s="1158"/>
      <c r="K46" s="63">
        <v>5841</v>
      </c>
      <c r="L46" s="64">
        <v>5787</v>
      </c>
      <c r="M46" s="64">
        <v>5608</v>
      </c>
      <c r="N46" s="64">
        <v>2794</v>
      </c>
      <c r="O46" s="65">
        <v>1792</v>
      </c>
      <c r="P46" s="48"/>
      <c r="Q46" s="48"/>
      <c r="R46" s="48"/>
      <c r="S46" s="48"/>
      <c r="T46" s="48"/>
      <c r="U46" s="48"/>
    </row>
    <row r="47" spans="1:21" ht="30.75" customHeight="1" x14ac:dyDescent="0.15">
      <c r="A47" s="48"/>
      <c r="B47" s="1180"/>
      <c r="C47" s="1181"/>
      <c r="D47" s="62"/>
      <c r="E47" s="1157" t="s">
        <v>14</v>
      </c>
      <c r="F47" s="1157"/>
      <c r="G47" s="1157"/>
      <c r="H47" s="1157"/>
      <c r="I47" s="1157"/>
      <c r="J47" s="1158"/>
      <c r="K47" s="63">
        <v>34859</v>
      </c>
      <c r="L47" s="64">
        <v>34690</v>
      </c>
      <c r="M47" s="64">
        <v>34444</v>
      </c>
      <c r="N47" s="64">
        <v>35999</v>
      </c>
      <c r="O47" s="65">
        <v>36712</v>
      </c>
      <c r="P47" s="48"/>
      <c r="Q47" s="48"/>
      <c r="R47" s="48"/>
      <c r="S47" s="48"/>
      <c r="T47" s="48"/>
      <c r="U47" s="48"/>
    </row>
    <row r="48" spans="1:21" ht="30.75" customHeight="1" x14ac:dyDescent="0.15">
      <c r="A48" s="48"/>
      <c r="B48" s="1180"/>
      <c r="C48" s="1181"/>
      <c r="D48" s="62"/>
      <c r="E48" s="1157" t="s">
        <v>15</v>
      </c>
      <c r="F48" s="1157"/>
      <c r="G48" s="1157"/>
      <c r="H48" s="1157"/>
      <c r="I48" s="1157"/>
      <c r="J48" s="1158"/>
      <c r="K48" s="63">
        <v>6761</v>
      </c>
      <c r="L48" s="64">
        <v>5616</v>
      </c>
      <c r="M48" s="64">
        <v>5570</v>
      </c>
      <c r="N48" s="64">
        <v>5313</v>
      </c>
      <c r="O48" s="65">
        <v>5071</v>
      </c>
      <c r="P48" s="48"/>
      <c r="Q48" s="48"/>
      <c r="R48" s="48"/>
      <c r="S48" s="48"/>
      <c r="T48" s="48"/>
      <c r="U48" s="48"/>
    </row>
    <row r="49" spans="1:21" ht="30.75" customHeight="1" x14ac:dyDescent="0.15">
      <c r="A49" s="48"/>
      <c r="B49" s="1180"/>
      <c r="C49" s="1181"/>
      <c r="D49" s="62"/>
      <c r="E49" s="1157" t="s">
        <v>16</v>
      </c>
      <c r="F49" s="1157"/>
      <c r="G49" s="1157"/>
      <c r="H49" s="1157"/>
      <c r="I49" s="1157"/>
      <c r="J49" s="1158"/>
      <c r="K49" s="63" t="s">
        <v>533</v>
      </c>
      <c r="L49" s="64" t="s">
        <v>533</v>
      </c>
      <c r="M49" s="64" t="s">
        <v>533</v>
      </c>
      <c r="N49" s="64" t="s">
        <v>533</v>
      </c>
      <c r="O49" s="65" t="s">
        <v>533</v>
      </c>
      <c r="P49" s="48"/>
      <c r="Q49" s="48"/>
      <c r="R49" s="48"/>
      <c r="S49" s="48"/>
      <c r="T49" s="48"/>
      <c r="U49" s="48"/>
    </row>
    <row r="50" spans="1:21" ht="30.75" customHeight="1" x14ac:dyDescent="0.15">
      <c r="A50" s="48"/>
      <c r="B50" s="1180"/>
      <c r="C50" s="1181"/>
      <c r="D50" s="62"/>
      <c r="E50" s="1157" t="s">
        <v>17</v>
      </c>
      <c r="F50" s="1157"/>
      <c r="G50" s="1157"/>
      <c r="H50" s="1157"/>
      <c r="I50" s="1157"/>
      <c r="J50" s="1158"/>
      <c r="K50" s="63">
        <v>211</v>
      </c>
      <c r="L50" s="64">
        <v>211</v>
      </c>
      <c r="M50" s="64">
        <v>211</v>
      </c>
      <c r="N50" s="64">
        <v>473</v>
      </c>
      <c r="O50" s="65">
        <v>188</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t="s">
        <v>533</v>
      </c>
      <c r="M51" s="64" t="s">
        <v>533</v>
      </c>
      <c r="N51" s="64" t="s">
        <v>533</v>
      </c>
      <c r="O51" s="65" t="s">
        <v>533</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56283</v>
      </c>
      <c r="L52" s="64">
        <v>56787</v>
      </c>
      <c r="M52" s="64">
        <v>54715</v>
      </c>
      <c r="N52" s="64">
        <v>54420</v>
      </c>
      <c r="O52" s="65">
        <v>51440</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25071</v>
      </c>
      <c r="L53" s="69">
        <v>24524</v>
      </c>
      <c r="M53" s="69">
        <v>27708</v>
      </c>
      <c r="N53" s="69">
        <v>24185</v>
      </c>
      <c r="O53" s="70">
        <v>26409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63" t="s">
        <v>26</v>
      </c>
      <c r="C58" s="1164"/>
      <c r="D58" s="1169" t="s">
        <v>27</v>
      </c>
      <c r="E58" s="1170"/>
      <c r="F58" s="1170"/>
      <c r="G58" s="1170"/>
      <c r="H58" s="1170"/>
      <c r="I58" s="1170"/>
      <c r="J58" s="1171"/>
      <c r="K58" s="83"/>
      <c r="L58" s="84"/>
      <c r="M58" s="84"/>
      <c r="N58" s="84"/>
      <c r="O58" s="85"/>
    </row>
    <row r="59" spans="1:21" ht="31.5" customHeight="1" x14ac:dyDescent="0.15">
      <c r="B59" s="1165"/>
      <c r="C59" s="1166"/>
      <c r="D59" s="1172" t="s">
        <v>28</v>
      </c>
      <c r="E59" s="1173"/>
      <c r="F59" s="1173"/>
      <c r="G59" s="1173"/>
      <c r="H59" s="1173"/>
      <c r="I59" s="1173"/>
      <c r="J59" s="1174"/>
      <c r="K59" s="86"/>
      <c r="L59" s="87"/>
      <c r="M59" s="87"/>
      <c r="N59" s="87"/>
      <c r="O59" s="88"/>
    </row>
    <row r="60" spans="1:21" ht="31.5" customHeight="1" thickBot="1" x14ac:dyDescent="0.2">
      <c r="B60" s="1167"/>
      <c r="C60" s="1168"/>
      <c r="D60" s="1175" t="s">
        <v>29</v>
      </c>
      <c r="E60" s="1176"/>
      <c r="F60" s="1176"/>
      <c r="G60" s="1176"/>
      <c r="H60" s="1176"/>
      <c r="I60" s="1176"/>
      <c r="J60" s="1177"/>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xXcx5HnOI5YaJCae88bW110+f4GEW5EU77ZDysi1KRz4Vn9iwuA9GgkR0A6Mj4UlMlq+5YVwE21OrRIfeabQPQ==" saltValue="wfWK1UXRk7WHZxovbxRm9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1" zoomScaleSheetLayoutView="100" workbookViewId="0">
      <selection activeCell="A54" sqref="A54:XFD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574</v>
      </c>
      <c r="J40" s="103" t="s">
        <v>575</v>
      </c>
      <c r="K40" s="103" t="s">
        <v>576</v>
      </c>
      <c r="L40" s="103" t="s">
        <v>577</v>
      </c>
      <c r="M40" s="104" t="s">
        <v>578</v>
      </c>
    </row>
    <row r="41" spans="2:13" ht="27.75" customHeight="1" x14ac:dyDescent="0.15">
      <c r="B41" s="1198" t="s">
        <v>32</v>
      </c>
      <c r="C41" s="1199"/>
      <c r="D41" s="105"/>
      <c r="E41" s="1200" t="s">
        <v>33</v>
      </c>
      <c r="F41" s="1200"/>
      <c r="G41" s="1200"/>
      <c r="H41" s="1201"/>
      <c r="I41" s="351">
        <v>1142443</v>
      </c>
      <c r="J41" s="352">
        <v>1182941</v>
      </c>
      <c r="K41" s="352">
        <v>1199143</v>
      </c>
      <c r="L41" s="352">
        <v>1217167</v>
      </c>
      <c r="M41" s="353">
        <v>1219024</v>
      </c>
    </row>
    <row r="42" spans="2:13" ht="27.75" customHeight="1" x14ac:dyDescent="0.15">
      <c r="B42" s="1188"/>
      <c r="C42" s="1189"/>
      <c r="D42" s="106"/>
      <c r="E42" s="1192" t="s">
        <v>34</v>
      </c>
      <c r="F42" s="1192"/>
      <c r="G42" s="1192"/>
      <c r="H42" s="1193"/>
      <c r="I42" s="354">
        <v>1574</v>
      </c>
      <c r="J42" s="355">
        <v>1363</v>
      </c>
      <c r="K42" s="355">
        <v>1152</v>
      </c>
      <c r="L42" s="355">
        <v>898</v>
      </c>
      <c r="M42" s="356">
        <v>711</v>
      </c>
    </row>
    <row r="43" spans="2:13" ht="27.75" customHeight="1" x14ac:dyDescent="0.15">
      <c r="B43" s="1188"/>
      <c r="C43" s="1189"/>
      <c r="D43" s="106"/>
      <c r="E43" s="1192" t="s">
        <v>35</v>
      </c>
      <c r="F43" s="1192"/>
      <c r="G43" s="1192"/>
      <c r="H43" s="1193"/>
      <c r="I43" s="354">
        <v>81223</v>
      </c>
      <c r="J43" s="355">
        <v>69970</v>
      </c>
      <c r="K43" s="355">
        <v>61841</v>
      </c>
      <c r="L43" s="355">
        <v>60034</v>
      </c>
      <c r="M43" s="356">
        <v>64149</v>
      </c>
    </row>
    <row r="44" spans="2:13" ht="27.75" customHeight="1" x14ac:dyDescent="0.15">
      <c r="B44" s="1188"/>
      <c r="C44" s="1189"/>
      <c r="D44" s="106"/>
      <c r="E44" s="1192" t="s">
        <v>36</v>
      </c>
      <c r="F44" s="1192"/>
      <c r="G44" s="1192"/>
      <c r="H44" s="1193"/>
      <c r="I44" s="354" t="s">
        <v>533</v>
      </c>
      <c r="J44" s="355" t="s">
        <v>533</v>
      </c>
      <c r="K44" s="355" t="s">
        <v>533</v>
      </c>
      <c r="L44" s="355" t="s">
        <v>533</v>
      </c>
      <c r="M44" s="356" t="s">
        <v>533</v>
      </c>
    </row>
    <row r="45" spans="2:13" ht="27.75" customHeight="1" x14ac:dyDescent="0.15">
      <c r="B45" s="1188"/>
      <c r="C45" s="1189"/>
      <c r="D45" s="106"/>
      <c r="E45" s="1192" t="s">
        <v>37</v>
      </c>
      <c r="F45" s="1192"/>
      <c r="G45" s="1192"/>
      <c r="H45" s="1193"/>
      <c r="I45" s="354">
        <v>80023</v>
      </c>
      <c r="J45" s="355">
        <v>76790</v>
      </c>
      <c r="K45" s="355">
        <v>74163</v>
      </c>
      <c r="L45" s="355">
        <v>73880</v>
      </c>
      <c r="M45" s="356">
        <v>68825</v>
      </c>
    </row>
    <row r="46" spans="2:13" ht="27.75" customHeight="1" x14ac:dyDescent="0.15">
      <c r="B46" s="1188"/>
      <c r="C46" s="1189"/>
      <c r="D46" s="107"/>
      <c r="E46" s="1192" t="s">
        <v>38</v>
      </c>
      <c r="F46" s="1192"/>
      <c r="G46" s="1192"/>
      <c r="H46" s="1193"/>
      <c r="I46" s="354">
        <v>853</v>
      </c>
      <c r="J46" s="355">
        <v>2891</v>
      </c>
      <c r="K46" s="355">
        <v>1867</v>
      </c>
      <c r="L46" s="355">
        <v>885</v>
      </c>
      <c r="M46" s="356">
        <v>699</v>
      </c>
    </row>
    <row r="47" spans="2:13" ht="27.75" customHeight="1" x14ac:dyDescent="0.15">
      <c r="B47" s="1188"/>
      <c r="C47" s="1189"/>
      <c r="D47" s="108"/>
      <c r="E47" s="1202" t="s">
        <v>39</v>
      </c>
      <c r="F47" s="1203"/>
      <c r="G47" s="1203"/>
      <c r="H47" s="1204"/>
      <c r="I47" s="354" t="s">
        <v>533</v>
      </c>
      <c r="J47" s="355" t="s">
        <v>533</v>
      </c>
      <c r="K47" s="355" t="s">
        <v>533</v>
      </c>
      <c r="L47" s="355" t="s">
        <v>533</v>
      </c>
      <c r="M47" s="356" t="s">
        <v>533</v>
      </c>
    </row>
    <row r="48" spans="2:13" ht="27.75" customHeight="1" x14ac:dyDescent="0.15">
      <c r="B48" s="1188"/>
      <c r="C48" s="1189"/>
      <c r="D48" s="106"/>
      <c r="E48" s="1192" t="s">
        <v>40</v>
      </c>
      <c r="F48" s="1192"/>
      <c r="G48" s="1192"/>
      <c r="H48" s="1193"/>
      <c r="I48" s="354" t="s">
        <v>533</v>
      </c>
      <c r="J48" s="355" t="s">
        <v>533</v>
      </c>
      <c r="K48" s="355" t="s">
        <v>533</v>
      </c>
      <c r="L48" s="355" t="s">
        <v>533</v>
      </c>
      <c r="M48" s="356" t="s">
        <v>533</v>
      </c>
    </row>
    <row r="49" spans="2:13" ht="27.75" customHeight="1" x14ac:dyDescent="0.15">
      <c r="B49" s="1190"/>
      <c r="C49" s="1191"/>
      <c r="D49" s="106"/>
      <c r="E49" s="1192" t="s">
        <v>41</v>
      </c>
      <c r="F49" s="1192"/>
      <c r="G49" s="1192"/>
      <c r="H49" s="1193"/>
      <c r="I49" s="354" t="s">
        <v>533</v>
      </c>
      <c r="J49" s="355" t="s">
        <v>533</v>
      </c>
      <c r="K49" s="355" t="s">
        <v>533</v>
      </c>
      <c r="L49" s="355" t="s">
        <v>533</v>
      </c>
      <c r="M49" s="356" t="s">
        <v>533</v>
      </c>
    </row>
    <row r="50" spans="2:13" ht="27.75" customHeight="1" x14ac:dyDescent="0.15">
      <c r="B50" s="1186" t="s">
        <v>42</v>
      </c>
      <c r="C50" s="1187"/>
      <c r="D50" s="109"/>
      <c r="E50" s="1192" t="s">
        <v>43</v>
      </c>
      <c r="F50" s="1192"/>
      <c r="G50" s="1192"/>
      <c r="H50" s="1193"/>
      <c r="I50" s="354">
        <v>172727</v>
      </c>
      <c r="J50" s="355">
        <v>184818</v>
      </c>
      <c r="K50" s="355">
        <v>196291</v>
      </c>
      <c r="L50" s="355">
        <v>223706</v>
      </c>
      <c r="M50" s="356">
        <v>237701</v>
      </c>
    </row>
    <row r="51" spans="2:13" ht="27.75" customHeight="1" x14ac:dyDescent="0.15">
      <c r="B51" s="1188"/>
      <c r="C51" s="1189"/>
      <c r="D51" s="106"/>
      <c r="E51" s="1192" t="s">
        <v>44</v>
      </c>
      <c r="F51" s="1192"/>
      <c r="G51" s="1192"/>
      <c r="H51" s="1193"/>
      <c r="I51" s="354">
        <v>185575</v>
      </c>
      <c r="J51" s="355">
        <v>189826</v>
      </c>
      <c r="K51" s="355">
        <v>191652</v>
      </c>
      <c r="L51" s="355">
        <v>188417</v>
      </c>
      <c r="M51" s="356">
        <v>200899</v>
      </c>
    </row>
    <row r="52" spans="2:13" ht="27.75" customHeight="1" x14ac:dyDescent="0.15">
      <c r="B52" s="1190"/>
      <c r="C52" s="1191"/>
      <c r="D52" s="106"/>
      <c r="E52" s="1192" t="s">
        <v>45</v>
      </c>
      <c r="F52" s="1192"/>
      <c r="G52" s="1192"/>
      <c r="H52" s="1193"/>
      <c r="I52" s="354">
        <v>534851</v>
      </c>
      <c r="J52" s="355">
        <v>547605</v>
      </c>
      <c r="K52" s="355">
        <v>553133</v>
      </c>
      <c r="L52" s="355">
        <v>556892</v>
      </c>
      <c r="M52" s="356">
        <v>550937</v>
      </c>
    </row>
    <row r="53" spans="2:13" ht="27.75" customHeight="1" thickBot="1" x14ac:dyDescent="0.2">
      <c r="B53" s="1194" t="s">
        <v>46</v>
      </c>
      <c r="C53" s="1195"/>
      <c r="D53" s="110"/>
      <c r="E53" s="1196" t="s">
        <v>47</v>
      </c>
      <c r="F53" s="1196"/>
      <c r="G53" s="1196"/>
      <c r="H53" s="1197"/>
      <c r="I53" s="357">
        <v>412963</v>
      </c>
      <c r="J53" s="358">
        <v>411707</v>
      </c>
      <c r="K53" s="358">
        <v>397089</v>
      </c>
      <c r="L53" s="358">
        <v>383850</v>
      </c>
      <c r="M53" s="359">
        <v>363871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4XDzMGB9S9Ro/0W61Wg/Wuw2BHRB5LGqlkrSfWx9yCCK9QhQ/JmYLKvv1zfWPGY+1ZzeAauI3pTjSHj3yfiwqw==" saltValue="rCnYt+YVSF0oU3zhYlLA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576</v>
      </c>
      <c r="G54" s="119" t="s">
        <v>577</v>
      </c>
      <c r="H54" s="120" t="s">
        <v>578</v>
      </c>
    </row>
    <row r="55" spans="2:8" ht="52.5" customHeight="1" x14ac:dyDescent="0.15">
      <c r="B55" s="121"/>
      <c r="C55" s="1207" t="s">
        <v>50</v>
      </c>
      <c r="D55" s="1207"/>
      <c r="E55" s="1208"/>
      <c r="F55" s="122">
        <v>8025</v>
      </c>
      <c r="G55" s="122">
        <v>14617</v>
      </c>
      <c r="H55" s="123">
        <v>15576</v>
      </c>
    </row>
    <row r="56" spans="2:8" ht="52.5" customHeight="1" x14ac:dyDescent="0.15">
      <c r="B56" s="124"/>
      <c r="C56" s="1209" t="s">
        <v>51</v>
      </c>
      <c r="D56" s="1209"/>
      <c r="E56" s="1210"/>
      <c r="F56" s="125">
        <v>10874</v>
      </c>
      <c r="G56" s="125">
        <v>10833</v>
      </c>
      <c r="H56" s="126">
        <v>10139</v>
      </c>
    </row>
    <row r="57" spans="2:8" ht="53.25" customHeight="1" x14ac:dyDescent="0.15">
      <c r="B57" s="124"/>
      <c r="C57" s="1211" t="s">
        <v>52</v>
      </c>
      <c r="D57" s="1211"/>
      <c r="E57" s="1212"/>
      <c r="F57" s="127">
        <v>16889</v>
      </c>
      <c r="G57" s="127">
        <v>17634</v>
      </c>
      <c r="H57" s="128">
        <v>19792</v>
      </c>
    </row>
    <row r="58" spans="2:8" ht="45.75" customHeight="1" x14ac:dyDescent="0.15">
      <c r="B58" s="129"/>
      <c r="C58" s="1213" t="s">
        <v>623</v>
      </c>
      <c r="D58" s="1214"/>
      <c r="E58" s="1215"/>
      <c r="F58" s="360">
        <v>8080</v>
      </c>
      <c r="G58" s="360">
        <v>9140</v>
      </c>
      <c r="H58" s="361">
        <v>11709</v>
      </c>
    </row>
    <row r="59" spans="2:8" ht="45.75" customHeight="1" x14ac:dyDescent="0.15">
      <c r="B59" s="129"/>
      <c r="C59" s="1213" t="s">
        <v>624</v>
      </c>
      <c r="D59" s="1214"/>
      <c r="E59" s="1215"/>
      <c r="F59" s="360">
        <v>0</v>
      </c>
      <c r="G59" s="360">
        <v>4386</v>
      </c>
      <c r="H59" s="361">
        <v>4087</v>
      </c>
    </row>
    <row r="60" spans="2:8" ht="45.75" customHeight="1" x14ac:dyDescent="0.15">
      <c r="B60" s="129"/>
      <c r="C60" s="1213" t="s">
        <v>625</v>
      </c>
      <c r="D60" s="1214"/>
      <c r="E60" s="1215"/>
      <c r="F60" s="360">
        <v>905</v>
      </c>
      <c r="G60" s="360">
        <v>829</v>
      </c>
      <c r="H60" s="361">
        <v>730</v>
      </c>
    </row>
    <row r="61" spans="2:8" ht="45.75" customHeight="1" x14ac:dyDescent="0.15">
      <c r="B61" s="129"/>
      <c r="C61" s="1213" t="s">
        <v>626</v>
      </c>
      <c r="D61" s="1214"/>
      <c r="E61" s="1215"/>
      <c r="F61" s="360">
        <v>249</v>
      </c>
      <c r="G61" s="360">
        <v>166</v>
      </c>
      <c r="H61" s="361">
        <v>115</v>
      </c>
    </row>
    <row r="62" spans="2:8" ht="45.75" customHeight="1" thickBot="1" x14ac:dyDescent="0.2">
      <c r="B62" s="130"/>
      <c r="C62" s="1216" t="s">
        <v>627</v>
      </c>
      <c r="D62" s="1217"/>
      <c r="E62" s="1218"/>
      <c r="F62" s="362">
        <v>0</v>
      </c>
      <c r="G62" s="362">
        <v>0</v>
      </c>
      <c r="H62" s="363">
        <v>170</v>
      </c>
    </row>
    <row r="63" spans="2:8" ht="52.5" customHeight="1" thickBot="1" x14ac:dyDescent="0.2">
      <c r="B63" s="131"/>
      <c r="C63" s="1205" t="s">
        <v>53</v>
      </c>
      <c r="D63" s="1205"/>
      <c r="E63" s="1206"/>
      <c r="F63" s="132">
        <v>35788</v>
      </c>
      <c r="G63" s="132">
        <v>43084</v>
      </c>
      <c r="H63" s="133">
        <v>45508</v>
      </c>
    </row>
    <row r="64" spans="2:8" x14ac:dyDescent="0.15"/>
  </sheetData>
  <sheetProtection algorithmName="SHA-512" hashValue="88bditMSA58nJDMHkPadBeqpO3RVNFeRliqqe5l9/P3rxwMjPurdLkQm9OClWw7oaIn+o4rvMCkCgSbfhwWxWw==" saltValue="8GjAsQ8hbuvRCVE9Mu4gJ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571</v>
      </c>
      <c r="G2" s="147"/>
      <c r="H2" s="148"/>
    </row>
    <row r="3" spans="1:8" x14ac:dyDescent="0.15">
      <c r="A3" s="144" t="s">
        <v>564</v>
      </c>
      <c r="B3" s="149"/>
      <c r="C3" s="150"/>
      <c r="D3" s="151">
        <v>71923</v>
      </c>
      <c r="E3" s="152"/>
      <c r="F3" s="153">
        <v>54945</v>
      </c>
      <c r="G3" s="154"/>
      <c r="H3" s="155"/>
    </row>
    <row r="4" spans="1:8" x14ac:dyDescent="0.15">
      <c r="A4" s="156"/>
      <c r="B4" s="157"/>
      <c r="C4" s="158"/>
      <c r="D4" s="159">
        <v>27383</v>
      </c>
      <c r="E4" s="160"/>
      <c r="F4" s="161">
        <v>29293</v>
      </c>
      <c r="G4" s="162"/>
      <c r="H4" s="163"/>
    </row>
    <row r="5" spans="1:8" x14ac:dyDescent="0.15">
      <c r="A5" s="144" t="s">
        <v>566</v>
      </c>
      <c r="B5" s="149"/>
      <c r="C5" s="150"/>
      <c r="D5" s="151">
        <v>67063</v>
      </c>
      <c r="E5" s="152"/>
      <c r="F5" s="153">
        <v>57132</v>
      </c>
      <c r="G5" s="154"/>
      <c r="H5" s="155"/>
    </row>
    <row r="6" spans="1:8" x14ac:dyDescent="0.15">
      <c r="A6" s="156"/>
      <c r="B6" s="157"/>
      <c r="C6" s="158"/>
      <c r="D6" s="159">
        <v>24398</v>
      </c>
      <c r="E6" s="160"/>
      <c r="F6" s="161">
        <v>30126</v>
      </c>
      <c r="G6" s="162"/>
      <c r="H6" s="163"/>
    </row>
    <row r="7" spans="1:8" x14ac:dyDescent="0.15">
      <c r="A7" s="144" t="s">
        <v>567</v>
      </c>
      <c r="B7" s="149"/>
      <c r="C7" s="150"/>
      <c r="D7" s="151">
        <v>72921</v>
      </c>
      <c r="E7" s="152"/>
      <c r="F7" s="153">
        <v>58766</v>
      </c>
      <c r="G7" s="154"/>
      <c r="H7" s="155"/>
    </row>
    <row r="8" spans="1:8" x14ac:dyDescent="0.15">
      <c r="A8" s="156"/>
      <c r="B8" s="157"/>
      <c r="C8" s="158"/>
      <c r="D8" s="159">
        <v>21738</v>
      </c>
      <c r="E8" s="160"/>
      <c r="F8" s="161">
        <v>29363</v>
      </c>
      <c r="G8" s="162"/>
      <c r="H8" s="163"/>
    </row>
    <row r="9" spans="1:8" x14ac:dyDescent="0.15">
      <c r="A9" s="144" t="s">
        <v>568</v>
      </c>
      <c r="B9" s="149"/>
      <c r="C9" s="150"/>
      <c r="D9" s="151">
        <v>72741</v>
      </c>
      <c r="E9" s="152"/>
      <c r="F9" s="153">
        <v>62482</v>
      </c>
      <c r="G9" s="154"/>
      <c r="H9" s="155"/>
    </row>
    <row r="10" spans="1:8" x14ac:dyDescent="0.15">
      <c r="A10" s="156"/>
      <c r="B10" s="157"/>
      <c r="C10" s="158"/>
      <c r="D10" s="159">
        <v>26816</v>
      </c>
      <c r="E10" s="160"/>
      <c r="F10" s="161">
        <v>34626</v>
      </c>
      <c r="G10" s="162"/>
      <c r="H10" s="163"/>
    </row>
    <row r="11" spans="1:8" x14ac:dyDescent="0.15">
      <c r="A11" s="144" t="s">
        <v>569</v>
      </c>
      <c r="B11" s="149"/>
      <c r="C11" s="150"/>
      <c r="D11" s="151">
        <v>58990</v>
      </c>
      <c r="E11" s="152"/>
      <c r="F11" s="153">
        <v>59288</v>
      </c>
      <c r="G11" s="154"/>
      <c r="H11" s="155"/>
    </row>
    <row r="12" spans="1:8" x14ac:dyDescent="0.15">
      <c r="A12" s="156"/>
      <c r="B12" s="157"/>
      <c r="C12" s="164"/>
      <c r="D12" s="159">
        <v>22050</v>
      </c>
      <c r="E12" s="160"/>
      <c r="F12" s="161">
        <v>32670</v>
      </c>
      <c r="G12" s="162"/>
      <c r="H12" s="163"/>
    </row>
    <row r="13" spans="1:8" x14ac:dyDescent="0.15">
      <c r="A13" s="144"/>
      <c r="B13" s="149"/>
      <c r="C13" s="165"/>
      <c r="D13" s="166">
        <v>68728</v>
      </c>
      <c r="E13" s="167"/>
      <c r="F13" s="168">
        <v>58523</v>
      </c>
      <c r="G13" s="169"/>
      <c r="H13" s="155"/>
    </row>
    <row r="14" spans="1:8" x14ac:dyDescent="0.15">
      <c r="A14" s="156"/>
      <c r="B14" s="157"/>
      <c r="C14" s="158"/>
      <c r="D14" s="159">
        <v>24477</v>
      </c>
      <c r="E14" s="160"/>
      <c r="F14" s="161">
        <v>31216</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0.68</v>
      </c>
      <c r="C19" s="170">
        <f>ROUND(VALUE(SUBSTITUTE(実質収支比率等に係る経年分析!G$48,"▲","-")),2)</f>
        <v>0.76</v>
      </c>
      <c r="D19" s="170">
        <f>ROUND(VALUE(SUBSTITUTE(実質収支比率等に係る経年分析!H$48,"▲","-")),2)</f>
        <v>1.04</v>
      </c>
      <c r="E19" s="170">
        <f>ROUND(VALUE(SUBSTITUTE(実質収支比率等に係る経年分析!I$48,"▲","-")),2)</f>
        <v>1.74</v>
      </c>
      <c r="F19" s="170">
        <f>ROUND(VALUE(SUBSTITUTE(実質収支比率等に係る経年分析!J$48,"▲","-")),2)</f>
        <v>0.62</v>
      </c>
    </row>
    <row r="20" spans="1:11" x14ac:dyDescent="0.15">
      <c r="A20" s="170" t="s">
        <v>57</v>
      </c>
      <c r="B20" s="170">
        <f>ROUND(VALUE(SUBSTITUTE(実質収支比率等に係る経年分析!F$47,"▲","-")),2)</f>
        <v>3.09</v>
      </c>
      <c r="C20" s="170">
        <f>ROUND(VALUE(SUBSTITUTE(実質収支比率等に係る経年分析!G$47,"▲","-")),2)</f>
        <v>2.91</v>
      </c>
      <c r="D20" s="170">
        <f>ROUND(VALUE(SUBSTITUTE(実質収支比率等に係る経年分析!H$47,"▲","-")),2)</f>
        <v>2.83</v>
      </c>
      <c r="E20" s="170">
        <f>ROUND(VALUE(SUBSTITUTE(実質収支比率等に係る経年分析!I$47,"▲","-")),2)</f>
        <v>4.99</v>
      </c>
      <c r="F20" s="170">
        <f>ROUND(VALUE(SUBSTITUTE(実質収支比率等に係る経年分析!J$47,"▲","-")),2)</f>
        <v>5.5</v>
      </c>
    </row>
    <row r="21" spans="1:11" x14ac:dyDescent="0.15">
      <c r="A21" s="170" t="s">
        <v>58</v>
      </c>
      <c r="B21" s="170">
        <f>IF(ISNUMBER(VALUE(SUBSTITUTE(実質収支比率等に係る経年分析!F$49,"▲","-"))),ROUND(VALUE(SUBSTITUTE(実質収支比率等に係る経年分析!F$49,"▲","-")),2),NA())</f>
        <v>-0.46</v>
      </c>
      <c r="C21" s="170">
        <f>IF(ISNUMBER(VALUE(SUBSTITUTE(実質収支比率等に係る経年分析!G$49,"▲","-"))),ROUND(VALUE(SUBSTITUTE(実質収支比率等に係る経年分析!G$49,"▲","-")),2),NA())</f>
        <v>-0.1</v>
      </c>
      <c r="D21" s="170">
        <f>IF(ISNUMBER(VALUE(SUBSTITUTE(実質収支比率等に係る経年分析!H$49,"▲","-"))),ROUND(VALUE(SUBSTITUTE(実質収支比率等に係る経年分析!H$49,"▲","-")),2),NA())</f>
        <v>0.25</v>
      </c>
      <c r="E21" s="170">
        <f>IF(ISNUMBER(VALUE(SUBSTITUTE(実質収支比率等に係る経年分析!I$49,"▲","-"))),ROUND(VALUE(SUBSTITUTE(実質収支比率等に係る経年分析!I$49,"▲","-")),2),NA())</f>
        <v>2.99</v>
      </c>
      <c r="F21" s="170">
        <f>IF(ISNUMBER(VALUE(SUBSTITUTE(実質収支比率等に係る経年分析!J$49,"▲","-"))),ROUND(VALUE(SUBSTITUTE(実質収支比率等に係る経年分析!J$49,"▲","-")),2),NA())</f>
        <v>-0.84</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1.72</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1.07</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1.02</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0.85</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0.8</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一般会計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0.56000000000000005</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0.57999999999999996</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0.41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1.67</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0.56999999999999995</v>
      </c>
    </row>
    <row r="30" spans="1:11" x14ac:dyDescent="0.15">
      <c r="A30" s="171" t="str">
        <f>IF(連結実質赤字比率に係る赤字・黒字の構成分析!C$40="",NA(),連結実質赤字比率に係る赤字・黒字の構成分析!C$40)</f>
        <v>国民健康保険特別会計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1.63</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1.44</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1.2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1.2</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0.62</v>
      </c>
    </row>
    <row r="31" spans="1:11" x14ac:dyDescent="0.15">
      <c r="A31" s="171" t="str">
        <f>IF(連結実質赤字比率に係る赤字・黒字の構成分析!C$39="",NA(),連結実質赤字比率に係る赤字・黒字の構成分析!C$39)</f>
        <v>工業用水道事業会計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0.63</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0.69</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0.74</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0.68</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0.66</v>
      </c>
    </row>
    <row r="32" spans="1:11" x14ac:dyDescent="0.15">
      <c r="A32" s="171" t="str">
        <f>IF(連結実質赤字比率に係る赤字・黒字の構成分析!C$38="",NA(),連結実質赤字比率に係る赤字・黒字の構成分析!C$38)</f>
        <v>下水道事業会計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0.93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0.7</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1.2</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1.1299999999999999</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1.1499999999999999</v>
      </c>
    </row>
    <row r="33" spans="1:16" x14ac:dyDescent="0.15">
      <c r="A33" s="171" t="str">
        <f>IF(連結実質赤字比率に係る赤字・黒字の構成分析!C$37="",NA(),連結実質赤字比率に係る赤字・黒字の構成分析!C$37)</f>
        <v>港湾整備特別会計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0.74</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0.92</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0.97</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1.1499999999999999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1.38</v>
      </c>
    </row>
    <row r="34" spans="1:16" x14ac:dyDescent="0.15">
      <c r="A34" s="171" t="str">
        <f>IF(連結実質赤字比率に係る赤字・黒字の構成分析!C$36="",NA(),連結実質赤字比率に係る赤字・黒字の構成分析!C$36)</f>
        <v>上水道事業会計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2.08</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1.94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1.85</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1.76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1.55</v>
      </c>
    </row>
    <row r="35" spans="1:16" x14ac:dyDescent="0.15">
      <c r="A35" s="171" t="str">
        <f>IF(連結実質赤字比率に係る赤字・黒字の構成分析!C$35="",NA(),連結実質赤字比率に係る赤字・黒字の構成分析!C$35)</f>
        <v>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0.78</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0.67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1.57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1.61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1.93</v>
      </c>
    </row>
    <row r="36" spans="1:16" x14ac:dyDescent="0.15">
      <c r="A36" s="171" t="str">
        <f>IF(連結実質赤字比率に係る赤字・黒字の構成分析!C$34="",NA(),連結実質赤字比率に係る赤字・黒字の構成分析!C$34)</f>
        <v>公営競技事業会計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1.67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3.16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6.5</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10.25</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13.8</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56283</v>
      </c>
      <c r="E42" s="172"/>
      <c r="F42" s="172"/>
      <c r="G42" s="172">
        <f>'実質公債費比率（分子）の構造'!L$52</f>
        <v>56787</v>
      </c>
      <c r="H42" s="172"/>
      <c r="I42" s="172"/>
      <c r="J42" s="172">
        <f>'実質公債費比率（分子）の構造'!M$52</f>
        <v>54715</v>
      </c>
      <c r="K42" s="172"/>
      <c r="L42" s="172"/>
      <c r="M42" s="172">
        <f>'実質公債費比率（分子）の構造'!N$52</f>
        <v>54420</v>
      </c>
      <c r="N42" s="172"/>
      <c r="O42" s="172"/>
      <c r="P42" s="172">
        <f>'実質公債費比率（分子）の構造'!O$52</f>
        <v>51440</v>
      </c>
    </row>
    <row r="43" spans="1:16" x14ac:dyDescent="0.15">
      <c r="A43" s="172" t="s">
        <v>66</v>
      </c>
      <c r="B43" s="172">
        <f>'実質公債費比率（分子）の構造'!K$51</f>
        <v>0</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67</v>
      </c>
      <c r="B44" s="172">
        <f>'実質公債費比率（分子）の構造'!K$50</f>
        <v>211</v>
      </c>
      <c r="C44" s="172"/>
      <c r="D44" s="172"/>
      <c r="E44" s="172">
        <f>'実質公債費比率（分子）の構造'!L$50</f>
        <v>211</v>
      </c>
      <c r="F44" s="172"/>
      <c r="G44" s="172"/>
      <c r="H44" s="172">
        <f>'実質公債費比率（分子）の構造'!M$50</f>
        <v>211</v>
      </c>
      <c r="I44" s="172"/>
      <c r="J44" s="172"/>
      <c r="K44" s="172">
        <f>'実質公債費比率（分子）の構造'!N$50</f>
        <v>473</v>
      </c>
      <c r="L44" s="172"/>
      <c r="M44" s="172"/>
      <c r="N44" s="172">
        <f>'実質公債費比率（分子）の構造'!O$50</f>
        <v>188</v>
      </c>
      <c r="O44" s="172"/>
      <c r="P44" s="172"/>
    </row>
    <row r="45" spans="1:16" x14ac:dyDescent="0.15">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69</v>
      </c>
      <c r="B46" s="172">
        <f>'実質公債費比率（分子）の構造'!K$48</f>
        <v>6761</v>
      </c>
      <c r="C46" s="172"/>
      <c r="D46" s="172"/>
      <c r="E46" s="172">
        <f>'実質公債費比率（分子）の構造'!L$48</f>
        <v>5616</v>
      </c>
      <c r="F46" s="172"/>
      <c r="G46" s="172"/>
      <c r="H46" s="172">
        <f>'実質公債費比率（分子）の構造'!M$48</f>
        <v>5570</v>
      </c>
      <c r="I46" s="172"/>
      <c r="J46" s="172"/>
      <c r="K46" s="172">
        <f>'実質公債費比率（分子）の構造'!N$48</f>
        <v>5313</v>
      </c>
      <c r="L46" s="172"/>
      <c r="M46" s="172"/>
      <c r="N46" s="172">
        <f>'実質公債費比率（分子）の構造'!O$48</f>
        <v>5071</v>
      </c>
      <c r="O46" s="172"/>
      <c r="P46" s="172"/>
    </row>
    <row r="47" spans="1:16" x14ac:dyDescent="0.15">
      <c r="A47" s="172" t="s">
        <v>70</v>
      </c>
      <c r="B47" s="172">
        <f>'実質公債費比率（分子）の構造'!K$47</f>
        <v>34859</v>
      </c>
      <c r="C47" s="172"/>
      <c r="D47" s="172"/>
      <c r="E47" s="172">
        <f>'実質公債費比率（分子）の構造'!L$47</f>
        <v>34690</v>
      </c>
      <c r="F47" s="172"/>
      <c r="G47" s="172"/>
      <c r="H47" s="172">
        <f>'実質公債費比率（分子）の構造'!M$47</f>
        <v>34444</v>
      </c>
      <c r="I47" s="172"/>
      <c r="J47" s="172"/>
      <c r="K47" s="172">
        <f>'実質公債費比率（分子）の構造'!N$47</f>
        <v>35999</v>
      </c>
      <c r="L47" s="172"/>
      <c r="M47" s="172"/>
      <c r="N47" s="172">
        <f>'実質公債費比率（分子）の構造'!O$47</f>
        <v>36712</v>
      </c>
      <c r="O47" s="172"/>
      <c r="P47" s="172"/>
    </row>
    <row r="48" spans="1:16" x14ac:dyDescent="0.15">
      <c r="A48" s="172" t="s">
        <v>71</v>
      </c>
      <c r="B48" s="172">
        <f>'実質公債費比率（分子）の構造'!K$46</f>
        <v>5841</v>
      </c>
      <c r="C48" s="172"/>
      <c r="D48" s="172"/>
      <c r="E48" s="172">
        <f>'実質公債費比率（分子）の構造'!L$46</f>
        <v>5787</v>
      </c>
      <c r="F48" s="172"/>
      <c r="G48" s="172"/>
      <c r="H48" s="172">
        <f>'実質公債費比率（分子）の構造'!M$46</f>
        <v>5608</v>
      </c>
      <c r="I48" s="172"/>
      <c r="J48" s="172"/>
      <c r="K48" s="172">
        <f>'実質公債費比率（分子）の構造'!N$46</f>
        <v>2794</v>
      </c>
      <c r="L48" s="172"/>
      <c r="M48" s="172"/>
      <c r="N48" s="172">
        <f>'実質公債費比率（分子）の構造'!O$46</f>
        <v>1792</v>
      </c>
      <c r="O48" s="172"/>
      <c r="P48" s="172"/>
    </row>
    <row r="49" spans="1:16" x14ac:dyDescent="0.15">
      <c r="A49" s="172" t="s">
        <v>72</v>
      </c>
      <c r="B49" s="172">
        <f>'実質公債費比率（分子）の構造'!K$45</f>
        <v>33682</v>
      </c>
      <c r="C49" s="172"/>
      <c r="D49" s="172"/>
      <c r="E49" s="172">
        <f>'実質公債費比率（分子）の構造'!L$45</f>
        <v>35007</v>
      </c>
      <c r="F49" s="172"/>
      <c r="G49" s="172"/>
      <c r="H49" s="172">
        <f>'実質公債費比率（分子）の構造'!M$45</f>
        <v>36590</v>
      </c>
      <c r="I49" s="172"/>
      <c r="J49" s="172"/>
      <c r="K49" s="172">
        <f>'実質公債費比率（分子）の構造'!N$45</f>
        <v>34026</v>
      </c>
      <c r="L49" s="172"/>
      <c r="M49" s="172"/>
      <c r="N49" s="172">
        <f>'実質公債費比率（分子）の構造'!O$45</f>
        <v>34086</v>
      </c>
      <c r="O49" s="172"/>
      <c r="P49" s="172"/>
    </row>
    <row r="50" spans="1:16" x14ac:dyDescent="0.15">
      <c r="A50" s="172" t="s">
        <v>73</v>
      </c>
      <c r="B50" s="172" t="e">
        <f>NA()</f>
        <v>#N/A</v>
      </c>
      <c r="C50" s="172">
        <f>IF(ISNUMBER('実質公債費比率（分子）の構造'!K$53),'実質公債費比率（分子）の構造'!K$53,NA())</f>
        <v>25071</v>
      </c>
      <c r="D50" s="172" t="e">
        <f>NA()</f>
        <v>#N/A</v>
      </c>
      <c r="E50" s="172" t="e">
        <f>NA()</f>
        <v>#N/A</v>
      </c>
      <c r="F50" s="172">
        <f>IF(ISNUMBER('実質公債費比率（分子）の構造'!L$53),'実質公債費比率（分子）の構造'!L$53,NA())</f>
        <v>24524</v>
      </c>
      <c r="G50" s="172" t="e">
        <f>NA()</f>
        <v>#N/A</v>
      </c>
      <c r="H50" s="172" t="e">
        <f>NA()</f>
        <v>#N/A</v>
      </c>
      <c r="I50" s="172">
        <f>IF(ISNUMBER('実質公債費比率（分子）の構造'!M$53),'実質公債費比率（分子）の構造'!M$53,NA())</f>
        <v>27708</v>
      </c>
      <c r="J50" s="172" t="e">
        <f>NA()</f>
        <v>#N/A</v>
      </c>
      <c r="K50" s="172" t="e">
        <f>NA()</f>
        <v>#N/A</v>
      </c>
      <c r="L50" s="172">
        <f>IF(ISNUMBER('実質公債費比率（分子）の構造'!N$53),'実質公債費比率（分子）の構造'!N$53,NA())</f>
        <v>24185</v>
      </c>
      <c r="M50" s="172" t="e">
        <f>NA()</f>
        <v>#N/A</v>
      </c>
      <c r="N50" s="172" t="e">
        <f>NA()</f>
        <v>#N/A</v>
      </c>
      <c r="O50" s="172">
        <f>IF(ISNUMBER('実質公債費比率（分子）の構造'!O$53),'実質公債費比率（分子）の構造'!O$53,NA())</f>
        <v>26409</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534851</v>
      </c>
      <c r="E56" s="171"/>
      <c r="F56" s="171"/>
      <c r="G56" s="171">
        <f>'将来負担比率（分子）の構造'!J$52</f>
        <v>547605</v>
      </c>
      <c r="H56" s="171"/>
      <c r="I56" s="171"/>
      <c r="J56" s="171">
        <f>'将来負担比率（分子）の構造'!K$52</f>
        <v>553133</v>
      </c>
      <c r="K56" s="171"/>
      <c r="L56" s="171"/>
      <c r="M56" s="171">
        <f>'将来負担比率（分子）の構造'!L$52</f>
        <v>556892</v>
      </c>
      <c r="N56" s="171"/>
      <c r="O56" s="171"/>
      <c r="P56" s="171">
        <f>'将来負担比率（分子）の構造'!M$52</f>
        <v>550937</v>
      </c>
    </row>
    <row r="57" spans="1:16" x14ac:dyDescent="0.15">
      <c r="A57" s="171" t="s">
        <v>44</v>
      </c>
      <c r="B57" s="171"/>
      <c r="C57" s="171"/>
      <c r="D57" s="171">
        <f>'将来負担比率（分子）の構造'!I$51</f>
        <v>185575</v>
      </c>
      <c r="E57" s="171"/>
      <c r="F57" s="171"/>
      <c r="G57" s="171">
        <f>'将来負担比率（分子）の構造'!J$51</f>
        <v>189826</v>
      </c>
      <c r="H57" s="171"/>
      <c r="I57" s="171"/>
      <c r="J57" s="171">
        <f>'将来負担比率（分子）の構造'!K$51</f>
        <v>191652</v>
      </c>
      <c r="K57" s="171"/>
      <c r="L57" s="171"/>
      <c r="M57" s="171">
        <f>'将来負担比率（分子）の構造'!L$51</f>
        <v>188417</v>
      </c>
      <c r="N57" s="171"/>
      <c r="O57" s="171"/>
      <c r="P57" s="171">
        <f>'将来負担比率（分子）の構造'!M$51</f>
        <v>200899</v>
      </c>
    </row>
    <row r="58" spans="1:16" x14ac:dyDescent="0.15">
      <c r="A58" s="171" t="s">
        <v>43</v>
      </c>
      <c r="B58" s="171"/>
      <c r="C58" s="171"/>
      <c r="D58" s="171">
        <f>'将来負担比率（分子）の構造'!I$50</f>
        <v>172727</v>
      </c>
      <c r="E58" s="171"/>
      <c r="F58" s="171"/>
      <c r="G58" s="171">
        <f>'将来負担比率（分子）の構造'!J$50</f>
        <v>184818</v>
      </c>
      <c r="H58" s="171"/>
      <c r="I58" s="171"/>
      <c r="J58" s="171">
        <f>'将来負担比率（分子）の構造'!K$50</f>
        <v>196291</v>
      </c>
      <c r="K58" s="171"/>
      <c r="L58" s="171"/>
      <c r="M58" s="171">
        <f>'将来負担比率（分子）の構造'!L$50</f>
        <v>223706</v>
      </c>
      <c r="N58" s="171"/>
      <c r="O58" s="171"/>
      <c r="P58" s="171">
        <f>'将来負担比率（分子）の構造'!M$50</f>
        <v>237701</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f>'将来負担比率（分子）の構造'!I$46</f>
        <v>853</v>
      </c>
      <c r="C61" s="171"/>
      <c r="D61" s="171"/>
      <c r="E61" s="171">
        <f>'将来負担比率（分子）の構造'!J$46</f>
        <v>2891</v>
      </c>
      <c r="F61" s="171"/>
      <c r="G61" s="171"/>
      <c r="H61" s="171">
        <f>'将来負担比率（分子）の構造'!K$46</f>
        <v>1867</v>
      </c>
      <c r="I61" s="171"/>
      <c r="J61" s="171"/>
      <c r="K61" s="171">
        <f>'将来負担比率（分子）の構造'!L$46</f>
        <v>885</v>
      </c>
      <c r="L61" s="171"/>
      <c r="M61" s="171"/>
      <c r="N61" s="171">
        <f>'将来負担比率（分子）の構造'!M$46</f>
        <v>699</v>
      </c>
      <c r="O61" s="171"/>
      <c r="P61" s="171"/>
    </row>
    <row r="62" spans="1:16" x14ac:dyDescent="0.15">
      <c r="A62" s="171" t="s">
        <v>37</v>
      </c>
      <c r="B62" s="171">
        <f>'将来負担比率（分子）の構造'!I$45</f>
        <v>80023</v>
      </c>
      <c r="C62" s="171"/>
      <c r="D62" s="171"/>
      <c r="E62" s="171">
        <f>'将来負担比率（分子）の構造'!J$45</f>
        <v>76790</v>
      </c>
      <c r="F62" s="171"/>
      <c r="G62" s="171"/>
      <c r="H62" s="171">
        <f>'将来負担比率（分子）の構造'!K$45</f>
        <v>74163</v>
      </c>
      <c r="I62" s="171"/>
      <c r="J62" s="171"/>
      <c r="K62" s="171">
        <f>'将来負担比率（分子）の構造'!L$45</f>
        <v>73880</v>
      </c>
      <c r="L62" s="171"/>
      <c r="M62" s="171"/>
      <c r="N62" s="171">
        <f>'将来負担比率（分子）の構造'!M$45</f>
        <v>68825</v>
      </c>
      <c r="O62" s="171"/>
      <c r="P62" s="171"/>
    </row>
    <row r="63" spans="1:16" x14ac:dyDescent="0.15">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35</v>
      </c>
      <c r="B64" s="171">
        <f>'将来負担比率（分子）の構造'!I$43</f>
        <v>81223</v>
      </c>
      <c r="C64" s="171"/>
      <c r="D64" s="171"/>
      <c r="E64" s="171">
        <f>'将来負担比率（分子）の構造'!J$43</f>
        <v>69970</v>
      </c>
      <c r="F64" s="171"/>
      <c r="G64" s="171"/>
      <c r="H64" s="171">
        <f>'将来負担比率（分子）の構造'!K$43</f>
        <v>61841</v>
      </c>
      <c r="I64" s="171"/>
      <c r="J64" s="171"/>
      <c r="K64" s="171">
        <f>'将来負担比率（分子）の構造'!L$43</f>
        <v>60034</v>
      </c>
      <c r="L64" s="171"/>
      <c r="M64" s="171"/>
      <c r="N64" s="171">
        <f>'将来負担比率（分子）の構造'!M$43</f>
        <v>64149</v>
      </c>
      <c r="O64" s="171"/>
      <c r="P64" s="171"/>
    </row>
    <row r="65" spans="1:16" x14ac:dyDescent="0.15">
      <c r="A65" s="171" t="s">
        <v>34</v>
      </c>
      <c r="B65" s="171">
        <f>'将来負担比率（分子）の構造'!I$42</f>
        <v>1574</v>
      </c>
      <c r="C65" s="171"/>
      <c r="D65" s="171"/>
      <c r="E65" s="171">
        <f>'将来負担比率（分子）の構造'!J$42</f>
        <v>1363</v>
      </c>
      <c r="F65" s="171"/>
      <c r="G65" s="171"/>
      <c r="H65" s="171">
        <f>'将来負担比率（分子）の構造'!K$42</f>
        <v>1152</v>
      </c>
      <c r="I65" s="171"/>
      <c r="J65" s="171"/>
      <c r="K65" s="171">
        <f>'将来負担比率（分子）の構造'!L$42</f>
        <v>898</v>
      </c>
      <c r="L65" s="171"/>
      <c r="M65" s="171"/>
      <c r="N65" s="171">
        <f>'将来負担比率（分子）の構造'!M$42</f>
        <v>711</v>
      </c>
      <c r="O65" s="171"/>
      <c r="P65" s="171"/>
    </row>
    <row r="66" spans="1:16" x14ac:dyDescent="0.15">
      <c r="A66" s="171" t="s">
        <v>33</v>
      </c>
      <c r="B66" s="171">
        <f>'将来負担比率（分子）の構造'!I$41</f>
        <v>1142443</v>
      </c>
      <c r="C66" s="171"/>
      <c r="D66" s="171"/>
      <c r="E66" s="171">
        <f>'将来負担比率（分子）の構造'!J$41</f>
        <v>1182941</v>
      </c>
      <c r="F66" s="171"/>
      <c r="G66" s="171"/>
      <c r="H66" s="171">
        <f>'将来負担比率（分子）の構造'!K$41</f>
        <v>1199143</v>
      </c>
      <c r="I66" s="171"/>
      <c r="J66" s="171"/>
      <c r="K66" s="171">
        <f>'将来負担比率（分子）の構造'!L$41</f>
        <v>1217167</v>
      </c>
      <c r="L66" s="171"/>
      <c r="M66" s="171"/>
      <c r="N66" s="171">
        <f>'将来負担比率（分子）の構造'!M$41</f>
        <v>1219024</v>
      </c>
      <c r="O66" s="171"/>
      <c r="P66" s="171"/>
    </row>
    <row r="67" spans="1:16" x14ac:dyDescent="0.15">
      <c r="A67" s="171" t="s">
        <v>77</v>
      </c>
      <c r="B67" s="171" t="e">
        <f>NA()</f>
        <v>#N/A</v>
      </c>
      <c r="C67" s="171">
        <f>IF(ISNUMBER('将来負担比率（分子）の構造'!I$53), IF('将来負担比率（分子）の構造'!I$53 &lt; 0, 0, '将来負担比率（分子）の構造'!I$53), NA())</f>
        <v>412963</v>
      </c>
      <c r="D67" s="171" t="e">
        <f>NA()</f>
        <v>#N/A</v>
      </c>
      <c r="E67" s="171" t="e">
        <f>NA()</f>
        <v>#N/A</v>
      </c>
      <c r="F67" s="171">
        <f>IF(ISNUMBER('将来負担比率（分子）の構造'!J$53), IF('将来負担比率（分子）の構造'!J$53 &lt; 0, 0, '将来負担比率（分子）の構造'!J$53), NA())</f>
        <v>411707</v>
      </c>
      <c r="G67" s="171" t="e">
        <f>NA()</f>
        <v>#N/A</v>
      </c>
      <c r="H67" s="171" t="e">
        <f>NA()</f>
        <v>#N/A</v>
      </c>
      <c r="I67" s="171">
        <f>IF(ISNUMBER('将来負担比率（分子）の構造'!K$53), IF('将来負担比率（分子）の構造'!K$53 &lt; 0, 0, '将来負担比率（分子）の構造'!K$53), NA())</f>
        <v>397089</v>
      </c>
      <c r="J67" s="171" t="e">
        <f>NA()</f>
        <v>#N/A</v>
      </c>
      <c r="K67" s="171" t="e">
        <f>NA()</f>
        <v>#N/A</v>
      </c>
      <c r="L67" s="171">
        <f>IF(ISNUMBER('将来負担比率（分子）の構造'!L$53), IF('将来負担比率（分子）の構造'!L$53 &lt; 0, 0, '将来負担比率（分子）の構造'!L$53), NA())</f>
        <v>383850</v>
      </c>
      <c r="M67" s="171" t="e">
        <f>NA()</f>
        <v>#N/A</v>
      </c>
      <c r="N67" s="171" t="e">
        <f>NA()</f>
        <v>#N/A</v>
      </c>
      <c r="O67" s="171">
        <f>IF(ISNUMBER('将来負担比率（分子）の構造'!M$53), IF('将来負担比率（分子）の構造'!M$53 &lt; 0, 0, '将来負担比率（分子）の構造'!M$53), NA())</f>
        <v>363871</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8025</v>
      </c>
      <c r="C72" s="175">
        <f>基金残高に係る経年分析!G55</f>
        <v>14617</v>
      </c>
      <c r="D72" s="175">
        <f>基金残高に係る経年分析!H55</f>
        <v>15576</v>
      </c>
    </row>
    <row r="73" spans="1:16" x14ac:dyDescent="0.15">
      <c r="A73" s="174" t="s">
        <v>80</v>
      </c>
      <c r="B73" s="175">
        <f>基金残高に係る経年分析!F56</f>
        <v>10874</v>
      </c>
      <c r="C73" s="175">
        <f>基金残高に係る経年分析!G56</f>
        <v>10833</v>
      </c>
      <c r="D73" s="175">
        <f>基金残高に係る経年分析!H56</f>
        <v>10139</v>
      </c>
    </row>
    <row r="74" spans="1:16" x14ac:dyDescent="0.15">
      <c r="A74" s="174" t="s">
        <v>81</v>
      </c>
      <c r="B74" s="175">
        <f>基金残高に係る経年分析!F57</f>
        <v>16889</v>
      </c>
      <c r="C74" s="175">
        <f>基金残高に係る経年分析!G57</f>
        <v>17634</v>
      </c>
      <c r="D74" s="175">
        <f>基金残高に係る経年分析!H57</f>
        <v>19792</v>
      </c>
    </row>
  </sheetData>
  <sheetProtection algorithmName="SHA-512" hashValue="POXpKOARhLQOoWZWIqUqF3W+cptlcoMsZg7iCmhmXgmlQWf2LAqpJdWjbKsNHCdEfW91/RVptx6WgjrkqtCdrw==" saltValue="UC6kYug4orr7c1ADGBX8bQ=="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P47" sqref="P47"/>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7" t="s">
        <v>220</v>
      </c>
      <c r="DI1" s="718"/>
      <c r="DJ1" s="718"/>
      <c r="DK1" s="718"/>
      <c r="DL1" s="718"/>
      <c r="DM1" s="718"/>
      <c r="DN1" s="719"/>
      <c r="DO1" s="210"/>
      <c r="DP1" s="717" t="s">
        <v>221</v>
      </c>
      <c r="DQ1" s="718"/>
      <c r="DR1" s="718"/>
      <c r="DS1" s="718"/>
      <c r="DT1" s="718"/>
      <c r="DU1" s="718"/>
      <c r="DV1" s="718"/>
      <c r="DW1" s="718"/>
      <c r="DX1" s="718"/>
      <c r="DY1" s="718"/>
      <c r="DZ1" s="718"/>
      <c r="EA1" s="718"/>
      <c r="EB1" s="718"/>
      <c r="EC1" s="719"/>
      <c r="ED1" s="209"/>
      <c r="EE1" s="209"/>
      <c r="EF1" s="209"/>
      <c r="EG1" s="209"/>
      <c r="EH1" s="209"/>
      <c r="EI1" s="209"/>
      <c r="EJ1" s="209"/>
      <c r="EK1" s="209"/>
      <c r="EL1" s="209"/>
      <c r="EM1" s="209"/>
    </row>
    <row r="2" spans="2:143" ht="22.5" customHeight="1" x14ac:dyDescent="0.15">
      <c r="B2" s="211" t="s">
        <v>222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179669924</v>
      </c>
      <c r="S5" s="674"/>
      <c r="T5" s="674"/>
      <c r="U5" s="674"/>
      <c r="V5" s="674"/>
      <c r="W5" s="674"/>
      <c r="X5" s="674"/>
      <c r="Y5" s="702"/>
      <c r="Z5" s="715">
        <v>29.7</v>
      </c>
      <c r="AA5" s="715"/>
      <c r="AB5" s="715"/>
      <c r="AC5" s="715"/>
      <c r="AD5" s="716">
        <v>165788279</v>
      </c>
      <c r="AE5" s="716"/>
      <c r="AF5" s="716"/>
      <c r="AG5" s="716"/>
      <c r="AH5" s="716"/>
      <c r="AI5" s="716"/>
      <c r="AJ5" s="716"/>
      <c r="AK5" s="716"/>
      <c r="AL5" s="703">
        <v>60.8</v>
      </c>
      <c r="AM5" s="685"/>
      <c r="AN5" s="685"/>
      <c r="AO5" s="704"/>
      <c r="AP5" s="676" t="s">
        <v>234</v>
      </c>
      <c r="AQ5" s="677"/>
      <c r="AR5" s="677"/>
      <c r="AS5" s="677"/>
      <c r="AT5" s="677"/>
      <c r="AU5" s="677"/>
      <c r="AV5" s="677"/>
      <c r="AW5" s="677"/>
      <c r="AX5" s="677"/>
      <c r="AY5" s="677"/>
      <c r="AZ5" s="677"/>
      <c r="BA5" s="677"/>
      <c r="BB5" s="677"/>
      <c r="BC5" s="677"/>
      <c r="BD5" s="677"/>
      <c r="BE5" s="677"/>
      <c r="BF5" s="678"/>
      <c r="BG5" s="621">
        <v>158480013</v>
      </c>
      <c r="BH5" s="622"/>
      <c r="BI5" s="622"/>
      <c r="BJ5" s="622"/>
      <c r="BK5" s="622"/>
      <c r="BL5" s="622"/>
      <c r="BM5" s="622"/>
      <c r="BN5" s="623"/>
      <c r="BO5" s="659">
        <v>88.2</v>
      </c>
      <c r="BP5" s="659"/>
      <c r="BQ5" s="659"/>
      <c r="BR5" s="659"/>
      <c r="BS5" s="660">
        <v>1803466</v>
      </c>
      <c r="BT5" s="660"/>
      <c r="BU5" s="660"/>
      <c r="BV5" s="660"/>
      <c r="BW5" s="660"/>
      <c r="BX5" s="660"/>
      <c r="BY5" s="660"/>
      <c r="BZ5" s="660"/>
      <c r="CA5" s="660"/>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18" t="s">
        <v>238</v>
      </c>
      <c r="C6" s="619"/>
      <c r="D6" s="619"/>
      <c r="E6" s="619"/>
      <c r="F6" s="619"/>
      <c r="G6" s="619"/>
      <c r="H6" s="619"/>
      <c r="I6" s="619"/>
      <c r="J6" s="619"/>
      <c r="K6" s="619"/>
      <c r="L6" s="619"/>
      <c r="M6" s="619"/>
      <c r="N6" s="619"/>
      <c r="O6" s="619"/>
      <c r="P6" s="619"/>
      <c r="Q6" s="620"/>
      <c r="R6" s="621">
        <v>3066946</v>
      </c>
      <c r="S6" s="622"/>
      <c r="T6" s="622"/>
      <c r="U6" s="622"/>
      <c r="V6" s="622"/>
      <c r="W6" s="622"/>
      <c r="X6" s="622"/>
      <c r="Y6" s="623"/>
      <c r="Z6" s="659">
        <v>0.5</v>
      </c>
      <c r="AA6" s="659"/>
      <c r="AB6" s="659"/>
      <c r="AC6" s="659"/>
      <c r="AD6" s="660">
        <v>3066946</v>
      </c>
      <c r="AE6" s="660"/>
      <c r="AF6" s="660"/>
      <c r="AG6" s="660"/>
      <c r="AH6" s="660"/>
      <c r="AI6" s="660"/>
      <c r="AJ6" s="660"/>
      <c r="AK6" s="660"/>
      <c r="AL6" s="624">
        <v>1.1000000000000001</v>
      </c>
      <c r="AM6" s="625"/>
      <c r="AN6" s="625"/>
      <c r="AO6" s="661"/>
      <c r="AP6" s="618" t="s">
        <v>239</v>
      </c>
      <c r="AQ6" s="619"/>
      <c r="AR6" s="619"/>
      <c r="AS6" s="619"/>
      <c r="AT6" s="619"/>
      <c r="AU6" s="619"/>
      <c r="AV6" s="619"/>
      <c r="AW6" s="619"/>
      <c r="AX6" s="619"/>
      <c r="AY6" s="619"/>
      <c r="AZ6" s="619"/>
      <c r="BA6" s="619"/>
      <c r="BB6" s="619"/>
      <c r="BC6" s="619"/>
      <c r="BD6" s="619"/>
      <c r="BE6" s="619"/>
      <c r="BF6" s="620"/>
      <c r="BG6" s="621">
        <v>158480013</v>
      </c>
      <c r="BH6" s="622"/>
      <c r="BI6" s="622"/>
      <c r="BJ6" s="622"/>
      <c r="BK6" s="622"/>
      <c r="BL6" s="622"/>
      <c r="BM6" s="622"/>
      <c r="BN6" s="623"/>
      <c r="BO6" s="659">
        <v>88.2</v>
      </c>
      <c r="BP6" s="659"/>
      <c r="BQ6" s="659"/>
      <c r="BR6" s="659"/>
      <c r="BS6" s="660">
        <v>1803466</v>
      </c>
      <c r="BT6" s="660"/>
      <c r="BU6" s="660"/>
      <c r="BV6" s="660"/>
      <c r="BW6" s="660"/>
      <c r="BX6" s="660"/>
      <c r="BY6" s="660"/>
      <c r="BZ6" s="660"/>
      <c r="CA6" s="660"/>
      <c r="CB6" s="695"/>
      <c r="CD6" s="676" t="s">
        <v>240</v>
      </c>
      <c r="CE6" s="677"/>
      <c r="CF6" s="677"/>
      <c r="CG6" s="677"/>
      <c r="CH6" s="677"/>
      <c r="CI6" s="677"/>
      <c r="CJ6" s="677"/>
      <c r="CK6" s="677"/>
      <c r="CL6" s="677"/>
      <c r="CM6" s="677"/>
      <c r="CN6" s="677"/>
      <c r="CO6" s="677"/>
      <c r="CP6" s="677"/>
      <c r="CQ6" s="678"/>
      <c r="CR6" s="621">
        <v>1592355</v>
      </c>
      <c r="CS6" s="622"/>
      <c r="CT6" s="622"/>
      <c r="CU6" s="622"/>
      <c r="CV6" s="622"/>
      <c r="CW6" s="622"/>
      <c r="CX6" s="622"/>
      <c r="CY6" s="623"/>
      <c r="CZ6" s="703">
        <v>0.3</v>
      </c>
      <c r="DA6" s="685"/>
      <c r="DB6" s="685"/>
      <c r="DC6" s="705"/>
      <c r="DD6" s="627">
        <v>3172</v>
      </c>
      <c r="DE6" s="622"/>
      <c r="DF6" s="622"/>
      <c r="DG6" s="622"/>
      <c r="DH6" s="622"/>
      <c r="DI6" s="622"/>
      <c r="DJ6" s="622"/>
      <c r="DK6" s="622"/>
      <c r="DL6" s="622"/>
      <c r="DM6" s="622"/>
      <c r="DN6" s="622"/>
      <c r="DO6" s="622"/>
      <c r="DP6" s="623"/>
      <c r="DQ6" s="627">
        <v>1591181</v>
      </c>
      <c r="DR6" s="622"/>
      <c r="DS6" s="622"/>
      <c r="DT6" s="622"/>
      <c r="DU6" s="622"/>
      <c r="DV6" s="622"/>
      <c r="DW6" s="622"/>
      <c r="DX6" s="622"/>
      <c r="DY6" s="622"/>
      <c r="DZ6" s="622"/>
      <c r="EA6" s="622"/>
      <c r="EB6" s="622"/>
      <c r="EC6" s="658"/>
    </row>
    <row r="7" spans="2:143" ht="11.25" customHeight="1" x14ac:dyDescent="0.15">
      <c r="B7" s="618" t="s">
        <v>241</v>
      </c>
      <c r="C7" s="619"/>
      <c r="D7" s="619"/>
      <c r="E7" s="619"/>
      <c r="F7" s="619"/>
      <c r="G7" s="619"/>
      <c r="H7" s="619"/>
      <c r="I7" s="619"/>
      <c r="J7" s="619"/>
      <c r="K7" s="619"/>
      <c r="L7" s="619"/>
      <c r="M7" s="619"/>
      <c r="N7" s="619"/>
      <c r="O7" s="619"/>
      <c r="P7" s="619"/>
      <c r="Q7" s="620"/>
      <c r="R7" s="621">
        <v>35136</v>
      </c>
      <c r="S7" s="622"/>
      <c r="T7" s="622"/>
      <c r="U7" s="622"/>
      <c r="V7" s="622"/>
      <c r="W7" s="622"/>
      <c r="X7" s="622"/>
      <c r="Y7" s="623"/>
      <c r="Z7" s="659">
        <v>0</v>
      </c>
      <c r="AA7" s="659"/>
      <c r="AB7" s="659"/>
      <c r="AC7" s="659"/>
      <c r="AD7" s="660">
        <v>35136</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76349444</v>
      </c>
      <c r="BH7" s="622"/>
      <c r="BI7" s="622"/>
      <c r="BJ7" s="622"/>
      <c r="BK7" s="622"/>
      <c r="BL7" s="622"/>
      <c r="BM7" s="622"/>
      <c r="BN7" s="623"/>
      <c r="BO7" s="659">
        <v>42.5</v>
      </c>
      <c r="BP7" s="659"/>
      <c r="BQ7" s="659"/>
      <c r="BR7" s="659"/>
      <c r="BS7" s="660">
        <v>1803466</v>
      </c>
      <c r="BT7" s="660"/>
      <c r="BU7" s="660"/>
      <c r="BV7" s="660"/>
      <c r="BW7" s="660"/>
      <c r="BX7" s="660"/>
      <c r="BY7" s="660"/>
      <c r="BZ7" s="660"/>
      <c r="CA7" s="660"/>
      <c r="CB7" s="695"/>
      <c r="CD7" s="618" t="s">
        <v>243</v>
      </c>
      <c r="CE7" s="619"/>
      <c r="CF7" s="619"/>
      <c r="CG7" s="619"/>
      <c r="CH7" s="619"/>
      <c r="CI7" s="619"/>
      <c r="CJ7" s="619"/>
      <c r="CK7" s="619"/>
      <c r="CL7" s="619"/>
      <c r="CM7" s="619"/>
      <c r="CN7" s="619"/>
      <c r="CO7" s="619"/>
      <c r="CP7" s="619"/>
      <c r="CQ7" s="620"/>
      <c r="CR7" s="621">
        <v>41907185</v>
      </c>
      <c r="CS7" s="622"/>
      <c r="CT7" s="622"/>
      <c r="CU7" s="622"/>
      <c r="CV7" s="622"/>
      <c r="CW7" s="622"/>
      <c r="CX7" s="622"/>
      <c r="CY7" s="623"/>
      <c r="CZ7" s="659">
        <v>7</v>
      </c>
      <c r="DA7" s="659"/>
      <c r="DB7" s="659"/>
      <c r="DC7" s="659"/>
      <c r="DD7" s="627">
        <v>1047461</v>
      </c>
      <c r="DE7" s="622"/>
      <c r="DF7" s="622"/>
      <c r="DG7" s="622"/>
      <c r="DH7" s="622"/>
      <c r="DI7" s="622"/>
      <c r="DJ7" s="622"/>
      <c r="DK7" s="622"/>
      <c r="DL7" s="622"/>
      <c r="DM7" s="622"/>
      <c r="DN7" s="622"/>
      <c r="DO7" s="622"/>
      <c r="DP7" s="623"/>
      <c r="DQ7" s="627">
        <v>35933858</v>
      </c>
      <c r="DR7" s="622"/>
      <c r="DS7" s="622"/>
      <c r="DT7" s="622"/>
      <c r="DU7" s="622"/>
      <c r="DV7" s="622"/>
      <c r="DW7" s="622"/>
      <c r="DX7" s="622"/>
      <c r="DY7" s="622"/>
      <c r="DZ7" s="622"/>
      <c r="EA7" s="622"/>
      <c r="EB7" s="622"/>
      <c r="EC7" s="658"/>
    </row>
    <row r="8" spans="2:143" ht="11.25" customHeight="1" x14ac:dyDescent="0.15">
      <c r="B8" s="618" t="s">
        <v>244</v>
      </c>
      <c r="C8" s="619"/>
      <c r="D8" s="619"/>
      <c r="E8" s="619"/>
      <c r="F8" s="619"/>
      <c r="G8" s="619"/>
      <c r="H8" s="619"/>
      <c r="I8" s="619"/>
      <c r="J8" s="619"/>
      <c r="K8" s="619"/>
      <c r="L8" s="619"/>
      <c r="M8" s="619"/>
      <c r="N8" s="619"/>
      <c r="O8" s="619"/>
      <c r="P8" s="619"/>
      <c r="Q8" s="620"/>
      <c r="R8" s="621">
        <v>565044</v>
      </c>
      <c r="S8" s="622"/>
      <c r="T8" s="622"/>
      <c r="U8" s="622"/>
      <c r="V8" s="622"/>
      <c r="W8" s="622"/>
      <c r="X8" s="622"/>
      <c r="Y8" s="623"/>
      <c r="Z8" s="659">
        <v>0.1</v>
      </c>
      <c r="AA8" s="659"/>
      <c r="AB8" s="659"/>
      <c r="AC8" s="659"/>
      <c r="AD8" s="660">
        <v>565044</v>
      </c>
      <c r="AE8" s="660"/>
      <c r="AF8" s="660"/>
      <c r="AG8" s="660"/>
      <c r="AH8" s="660"/>
      <c r="AI8" s="660"/>
      <c r="AJ8" s="660"/>
      <c r="AK8" s="660"/>
      <c r="AL8" s="624">
        <v>0.2</v>
      </c>
      <c r="AM8" s="625"/>
      <c r="AN8" s="625"/>
      <c r="AO8" s="661"/>
      <c r="AP8" s="618" t="s">
        <v>245</v>
      </c>
      <c r="AQ8" s="619"/>
      <c r="AR8" s="619"/>
      <c r="AS8" s="619"/>
      <c r="AT8" s="619"/>
      <c r="AU8" s="619"/>
      <c r="AV8" s="619"/>
      <c r="AW8" s="619"/>
      <c r="AX8" s="619"/>
      <c r="AY8" s="619"/>
      <c r="AZ8" s="619"/>
      <c r="BA8" s="619"/>
      <c r="BB8" s="619"/>
      <c r="BC8" s="619"/>
      <c r="BD8" s="619"/>
      <c r="BE8" s="619"/>
      <c r="BF8" s="620"/>
      <c r="BG8" s="621">
        <v>1532268</v>
      </c>
      <c r="BH8" s="622"/>
      <c r="BI8" s="622"/>
      <c r="BJ8" s="622"/>
      <c r="BK8" s="622"/>
      <c r="BL8" s="622"/>
      <c r="BM8" s="622"/>
      <c r="BN8" s="623"/>
      <c r="BO8" s="659">
        <v>0.9</v>
      </c>
      <c r="BP8" s="659"/>
      <c r="BQ8" s="659"/>
      <c r="BR8" s="659"/>
      <c r="BS8" s="660" t="s">
        <v>132</v>
      </c>
      <c r="BT8" s="660"/>
      <c r="BU8" s="660"/>
      <c r="BV8" s="660"/>
      <c r="BW8" s="660"/>
      <c r="BX8" s="660"/>
      <c r="BY8" s="660"/>
      <c r="BZ8" s="660"/>
      <c r="CA8" s="660"/>
      <c r="CB8" s="695"/>
      <c r="CD8" s="618" t="s">
        <v>246</v>
      </c>
      <c r="CE8" s="619"/>
      <c r="CF8" s="619"/>
      <c r="CG8" s="619"/>
      <c r="CH8" s="619"/>
      <c r="CI8" s="619"/>
      <c r="CJ8" s="619"/>
      <c r="CK8" s="619"/>
      <c r="CL8" s="619"/>
      <c r="CM8" s="619"/>
      <c r="CN8" s="619"/>
      <c r="CO8" s="619"/>
      <c r="CP8" s="619"/>
      <c r="CQ8" s="620"/>
      <c r="CR8" s="621">
        <v>224780186</v>
      </c>
      <c r="CS8" s="622"/>
      <c r="CT8" s="622"/>
      <c r="CU8" s="622"/>
      <c r="CV8" s="622"/>
      <c r="CW8" s="622"/>
      <c r="CX8" s="622"/>
      <c r="CY8" s="623"/>
      <c r="CZ8" s="659">
        <v>37.4</v>
      </c>
      <c r="DA8" s="659"/>
      <c r="DB8" s="659"/>
      <c r="DC8" s="659"/>
      <c r="DD8" s="627">
        <v>1874870</v>
      </c>
      <c r="DE8" s="622"/>
      <c r="DF8" s="622"/>
      <c r="DG8" s="622"/>
      <c r="DH8" s="622"/>
      <c r="DI8" s="622"/>
      <c r="DJ8" s="622"/>
      <c r="DK8" s="622"/>
      <c r="DL8" s="622"/>
      <c r="DM8" s="622"/>
      <c r="DN8" s="622"/>
      <c r="DO8" s="622"/>
      <c r="DP8" s="623"/>
      <c r="DQ8" s="627">
        <v>101055664</v>
      </c>
      <c r="DR8" s="622"/>
      <c r="DS8" s="622"/>
      <c r="DT8" s="622"/>
      <c r="DU8" s="622"/>
      <c r="DV8" s="622"/>
      <c r="DW8" s="622"/>
      <c r="DX8" s="622"/>
      <c r="DY8" s="622"/>
      <c r="DZ8" s="622"/>
      <c r="EA8" s="622"/>
      <c r="EB8" s="622"/>
      <c r="EC8" s="658"/>
    </row>
    <row r="9" spans="2:143" ht="11.25" customHeight="1" x14ac:dyDescent="0.15">
      <c r="B9" s="618" t="s">
        <v>247</v>
      </c>
      <c r="C9" s="619"/>
      <c r="D9" s="619"/>
      <c r="E9" s="619"/>
      <c r="F9" s="619"/>
      <c r="G9" s="619"/>
      <c r="H9" s="619"/>
      <c r="I9" s="619"/>
      <c r="J9" s="619"/>
      <c r="K9" s="619"/>
      <c r="L9" s="619"/>
      <c r="M9" s="619"/>
      <c r="N9" s="619"/>
      <c r="O9" s="619"/>
      <c r="P9" s="619"/>
      <c r="Q9" s="620"/>
      <c r="R9" s="621">
        <v>468744</v>
      </c>
      <c r="S9" s="622"/>
      <c r="T9" s="622"/>
      <c r="U9" s="622"/>
      <c r="V9" s="622"/>
      <c r="W9" s="622"/>
      <c r="X9" s="622"/>
      <c r="Y9" s="623"/>
      <c r="Z9" s="659">
        <v>0.1</v>
      </c>
      <c r="AA9" s="659"/>
      <c r="AB9" s="659"/>
      <c r="AC9" s="659"/>
      <c r="AD9" s="660">
        <v>468744</v>
      </c>
      <c r="AE9" s="660"/>
      <c r="AF9" s="660"/>
      <c r="AG9" s="660"/>
      <c r="AH9" s="660"/>
      <c r="AI9" s="660"/>
      <c r="AJ9" s="660"/>
      <c r="AK9" s="660"/>
      <c r="AL9" s="624">
        <v>0.2</v>
      </c>
      <c r="AM9" s="625"/>
      <c r="AN9" s="625"/>
      <c r="AO9" s="661"/>
      <c r="AP9" s="618" t="s">
        <v>248</v>
      </c>
      <c r="AQ9" s="619"/>
      <c r="AR9" s="619"/>
      <c r="AS9" s="619"/>
      <c r="AT9" s="619"/>
      <c r="AU9" s="619"/>
      <c r="AV9" s="619"/>
      <c r="AW9" s="619"/>
      <c r="AX9" s="619"/>
      <c r="AY9" s="619"/>
      <c r="AZ9" s="619"/>
      <c r="BA9" s="619"/>
      <c r="BB9" s="619"/>
      <c r="BC9" s="619"/>
      <c r="BD9" s="619"/>
      <c r="BE9" s="619"/>
      <c r="BF9" s="620"/>
      <c r="BG9" s="621">
        <v>63097876</v>
      </c>
      <c r="BH9" s="622"/>
      <c r="BI9" s="622"/>
      <c r="BJ9" s="622"/>
      <c r="BK9" s="622"/>
      <c r="BL9" s="622"/>
      <c r="BM9" s="622"/>
      <c r="BN9" s="623"/>
      <c r="BO9" s="659">
        <v>35.1</v>
      </c>
      <c r="BP9" s="659"/>
      <c r="BQ9" s="659"/>
      <c r="BR9" s="659"/>
      <c r="BS9" s="660" t="s">
        <v>132</v>
      </c>
      <c r="BT9" s="660"/>
      <c r="BU9" s="660"/>
      <c r="BV9" s="660"/>
      <c r="BW9" s="660"/>
      <c r="BX9" s="660"/>
      <c r="BY9" s="660"/>
      <c r="BZ9" s="660"/>
      <c r="CA9" s="660"/>
      <c r="CB9" s="695"/>
      <c r="CD9" s="618" t="s">
        <v>249</v>
      </c>
      <c r="CE9" s="619"/>
      <c r="CF9" s="619"/>
      <c r="CG9" s="619"/>
      <c r="CH9" s="619"/>
      <c r="CI9" s="619"/>
      <c r="CJ9" s="619"/>
      <c r="CK9" s="619"/>
      <c r="CL9" s="619"/>
      <c r="CM9" s="619"/>
      <c r="CN9" s="619"/>
      <c r="CO9" s="619"/>
      <c r="CP9" s="619"/>
      <c r="CQ9" s="620"/>
      <c r="CR9" s="621">
        <v>51607513</v>
      </c>
      <c r="CS9" s="622"/>
      <c r="CT9" s="622"/>
      <c r="CU9" s="622"/>
      <c r="CV9" s="622"/>
      <c r="CW9" s="622"/>
      <c r="CX9" s="622"/>
      <c r="CY9" s="623"/>
      <c r="CZ9" s="659">
        <v>8.6</v>
      </c>
      <c r="DA9" s="659"/>
      <c r="DB9" s="659"/>
      <c r="DC9" s="659"/>
      <c r="DD9" s="627">
        <v>2897129</v>
      </c>
      <c r="DE9" s="622"/>
      <c r="DF9" s="622"/>
      <c r="DG9" s="622"/>
      <c r="DH9" s="622"/>
      <c r="DI9" s="622"/>
      <c r="DJ9" s="622"/>
      <c r="DK9" s="622"/>
      <c r="DL9" s="622"/>
      <c r="DM9" s="622"/>
      <c r="DN9" s="622"/>
      <c r="DO9" s="622"/>
      <c r="DP9" s="623"/>
      <c r="DQ9" s="627">
        <v>22511900</v>
      </c>
      <c r="DR9" s="622"/>
      <c r="DS9" s="622"/>
      <c r="DT9" s="622"/>
      <c r="DU9" s="622"/>
      <c r="DV9" s="622"/>
      <c r="DW9" s="622"/>
      <c r="DX9" s="622"/>
      <c r="DY9" s="622"/>
      <c r="DZ9" s="622"/>
      <c r="EA9" s="622"/>
      <c r="EB9" s="622"/>
      <c r="EC9" s="658"/>
    </row>
    <row r="10" spans="2:143" ht="11.25" customHeight="1" x14ac:dyDescent="0.15">
      <c r="B10" s="618" t="s">
        <v>250</v>
      </c>
      <c r="C10" s="619"/>
      <c r="D10" s="619"/>
      <c r="E10" s="619"/>
      <c r="F10" s="619"/>
      <c r="G10" s="619"/>
      <c r="H10" s="619"/>
      <c r="I10" s="619"/>
      <c r="J10" s="619"/>
      <c r="K10" s="619"/>
      <c r="L10" s="619"/>
      <c r="M10" s="619"/>
      <c r="N10" s="619"/>
      <c r="O10" s="619"/>
      <c r="P10" s="619"/>
      <c r="Q10" s="620"/>
      <c r="R10" s="621">
        <v>166106</v>
      </c>
      <c r="S10" s="622"/>
      <c r="T10" s="622"/>
      <c r="U10" s="622"/>
      <c r="V10" s="622"/>
      <c r="W10" s="622"/>
      <c r="X10" s="622"/>
      <c r="Y10" s="623"/>
      <c r="Z10" s="659">
        <v>0</v>
      </c>
      <c r="AA10" s="659"/>
      <c r="AB10" s="659"/>
      <c r="AC10" s="659"/>
      <c r="AD10" s="660">
        <v>166106</v>
      </c>
      <c r="AE10" s="660"/>
      <c r="AF10" s="660"/>
      <c r="AG10" s="660"/>
      <c r="AH10" s="660"/>
      <c r="AI10" s="660"/>
      <c r="AJ10" s="660"/>
      <c r="AK10" s="660"/>
      <c r="AL10" s="624">
        <v>0.1</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3708752</v>
      </c>
      <c r="BH10" s="622"/>
      <c r="BI10" s="622"/>
      <c r="BJ10" s="622"/>
      <c r="BK10" s="622"/>
      <c r="BL10" s="622"/>
      <c r="BM10" s="622"/>
      <c r="BN10" s="623"/>
      <c r="BO10" s="659">
        <v>2.1</v>
      </c>
      <c r="BP10" s="659"/>
      <c r="BQ10" s="659"/>
      <c r="BR10" s="659"/>
      <c r="BS10" s="660">
        <v>605882</v>
      </c>
      <c r="BT10" s="660"/>
      <c r="BU10" s="660"/>
      <c r="BV10" s="660"/>
      <c r="BW10" s="660"/>
      <c r="BX10" s="660"/>
      <c r="BY10" s="660"/>
      <c r="BZ10" s="660"/>
      <c r="CA10" s="660"/>
      <c r="CB10" s="695"/>
      <c r="CD10" s="618" t="s">
        <v>252</v>
      </c>
      <c r="CE10" s="619"/>
      <c r="CF10" s="619"/>
      <c r="CG10" s="619"/>
      <c r="CH10" s="619"/>
      <c r="CI10" s="619"/>
      <c r="CJ10" s="619"/>
      <c r="CK10" s="619"/>
      <c r="CL10" s="619"/>
      <c r="CM10" s="619"/>
      <c r="CN10" s="619"/>
      <c r="CO10" s="619"/>
      <c r="CP10" s="619"/>
      <c r="CQ10" s="620"/>
      <c r="CR10" s="621">
        <v>425288</v>
      </c>
      <c r="CS10" s="622"/>
      <c r="CT10" s="622"/>
      <c r="CU10" s="622"/>
      <c r="CV10" s="622"/>
      <c r="CW10" s="622"/>
      <c r="CX10" s="622"/>
      <c r="CY10" s="623"/>
      <c r="CZ10" s="659">
        <v>0.1</v>
      </c>
      <c r="DA10" s="659"/>
      <c r="DB10" s="659"/>
      <c r="DC10" s="659"/>
      <c r="DD10" s="627" t="s">
        <v>253</v>
      </c>
      <c r="DE10" s="622"/>
      <c r="DF10" s="622"/>
      <c r="DG10" s="622"/>
      <c r="DH10" s="622"/>
      <c r="DI10" s="622"/>
      <c r="DJ10" s="622"/>
      <c r="DK10" s="622"/>
      <c r="DL10" s="622"/>
      <c r="DM10" s="622"/>
      <c r="DN10" s="622"/>
      <c r="DO10" s="622"/>
      <c r="DP10" s="623"/>
      <c r="DQ10" s="627">
        <v>310635</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23456206</v>
      </c>
      <c r="S11" s="622"/>
      <c r="T11" s="622"/>
      <c r="U11" s="622"/>
      <c r="V11" s="622"/>
      <c r="W11" s="622"/>
      <c r="X11" s="622"/>
      <c r="Y11" s="623"/>
      <c r="Z11" s="624">
        <v>3.9</v>
      </c>
      <c r="AA11" s="625"/>
      <c r="AB11" s="625"/>
      <c r="AC11" s="626"/>
      <c r="AD11" s="627">
        <v>23456206</v>
      </c>
      <c r="AE11" s="622"/>
      <c r="AF11" s="622"/>
      <c r="AG11" s="622"/>
      <c r="AH11" s="622"/>
      <c r="AI11" s="622"/>
      <c r="AJ11" s="622"/>
      <c r="AK11" s="623"/>
      <c r="AL11" s="624">
        <v>8.6</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8010548</v>
      </c>
      <c r="BH11" s="622"/>
      <c r="BI11" s="622"/>
      <c r="BJ11" s="622"/>
      <c r="BK11" s="622"/>
      <c r="BL11" s="622"/>
      <c r="BM11" s="622"/>
      <c r="BN11" s="623"/>
      <c r="BO11" s="659">
        <v>4.5</v>
      </c>
      <c r="BP11" s="659"/>
      <c r="BQ11" s="659"/>
      <c r="BR11" s="659"/>
      <c r="BS11" s="660">
        <v>1197584</v>
      </c>
      <c r="BT11" s="660"/>
      <c r="BU11" s="660"/>
      <c r="BV11" s="660"/>
      <c r="BW11" s="660"/>
      <c r="BX11" s="660"/>
      <c r="BY11" s="660"/>
      <c r="BZ11" s="660"/>
      <c r="CA11" s="660"/>
      <c r="CB11" s="695"/>
      <c r="CD11" s="618" t="s">
        <v>256</v>
      </c>
      <c r="CE11" s="619"/>
      <c r="CF11" s="619"/>
      <c r="CG11" s="619"/>
      <c r="CH11" s="619"/>
      <c r="CI11" s="619"/>
      <c r="CJ11" s="619"/>
      <c r="CK11" s="619"/>
      <c r="CL11" s="619"/>
      <c r="CM11" s="619"/>
      <c r="CN11" s="619"/>
      <c r="CO11" s="619"/>
      <c r="CP11" s="619"/>
      <c r="CQ11" s="620"/>
      <c r="CR11" s="621">
        <v>2398434</v>
      </c>
      <c r="CS11" s="622"/>
      <c r="CT11" s="622"/>
      <c r="CU11" s="622"/>
      <c r="CV11" s="622"/>
      <c r="CW11" s="622"/>
      <c r="CX11" s="622"/>
      <c r="CY11" s="623"/>
      <c r="CZ11" s="659">
        <v>0.4</v>
      </c>
      <c r="DA11" s="659"/>
      <c r="DB11" s="659"/>
      <c r="DC11" s="659"/>
      <c r="DD11" s="627">
        <v>715528</v>
      </c>
      <c r="DE11" s="622"/>
      <c r="DF11" s="622"/>
      <c r="DG11" s="622"/>
      <c r="DH11" s="622"/>
      <c r="DI11" s="622"/>
      <c r="DJ11" s="622"/>
      <c r="DK11" s="622"/>
      <c r="DL11" s="622"/>
      <c r="DM11" s="622"/>
      <c r="DN11" s="622"/>
      <c r="DO11" s="622"/>
      <c r="DP11" s="623"/>
      <c r="DQ11" s="627">
        <v>1326716</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45095</v>
      </c>
      <c r="S12" s="622"/>
      <c r="T12" s="622"/>
      <c r="U12" s="622"/>
      <c r="V12" s="622"/>
      <c r="W12" s="622"/>
      <c r="X12" s="622"/>
      <c r="Y12" s="623"/>
      <c r="Z12" s="659">
        <v>0</v>
      </c>
      <c r="AA12" s="659"/>
      <c r="AB12" s="659"/>
      <c r="AC12" s="659"/>
      <c r="AD12" s="660">
        <v>45095</v>
      </c>
      <c r="AE12" s="660"/>
      <c r="AF12" s="660"/>
      <c r="AG12" s="660"/>
      <c r="AH12" s="660"/>
      <c r="AI12" s="660"/>
      <c r="AJ12" s="660"/>
      <c r="AK12" s="660"/>
      <c r="AL12" s="624">
        <v>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72335150</v>
      </c>
      <c r="BH12" s="622"/>
      <c r="BI12" s="622"/>
      <c r="BJ12" s="622"/>
      <c r="BK12" s="622"/>
      <c r="BL12" s="622"/>
      <c r="BM12" s="622"/>
      <c r="BN12" s="623"/>
      <c r="BO12" s="659">
        <v>40.299999999999997</v>
      </c>
      <c r="BP12" s="659"/>
      <c r="BQ12" s="659"/>
      <c r="BR12" s="659"/>
      <c r="BS12" s="660" t="s">
        <v>132</v>
      </c>
      <c r="BT12" s="660"/>
      <c r="BU12" s="660"/>
      <c r="BV12" s="660"/>
      <c r="BW12" s="660"/>
      <c r="BX12" s="660"/>
      <c r="BY12" s="660"/>
      <c r="BZ12" s="660"/>
      <c r="CA12" s="660"/>
      <c r="CB12" s="695"/>
      <c r="CD12" s="618" t="s">
        <v>259</v>
      </c>
      <c r="CE12" s="619"/>
      <c r="CF12" s="619"/>
      <c r="CG12" s="619"/>
      <c r="CH12" s="619"/>
      <c r="CI12" s="619"/>
      <c r="CJ12" s="619"/>
      <c r="CK12" s="619"/>
      <c r="CL12" s="619"/>
      <c r="CM12" s="619"/>
      <c r="CN12" s="619"/>
      <c r="CO12" s="619"/>
      <c r="CP12" s="619"/>
      <c r="CQ12" s="620"/>
      <c r="CR12" s="621">
        <v>48197446</v>
      </c>
      <c r="CS12" s="622"/>
      <c r="CT12" s="622"/>
      <c r="CU12" s="622"/>
      <c r="CV12" s="622"/>
      <c r="CW12" s="622"/>
      <c r="CX12" s="622"/>
      <c r="CY12" s="623"/>
      <c r="CZ12" s="659">
        <v>8</v>
      </c>
      <c r="DA12" s="659"/>
      <c r="DB12" s="659"/>
      <c r="DC12" s="659"/>
      <c r="DD12" s="627">
        <v>606461</v>
      </c>
      <c r="DE12" s="622"/>
      <c r="DF12" s="622"/>
      <c r="DG12" s="622"/>
      <c r="DH12" s="622"/>
      <c r="DI12" s="622"/>
      <c r="DJ12" s="622"/>
      <c r="DK12" s="622"/>
      <c r="DL12" s="622"/>
      <c r="DM12" s="622"/>
      <c r="DN12" s="622"/>
      <c r="DO12" s="622"/>
      <c r="DP12" s="623"/>
      <c r="DQ12" s="627">
        <v>7845738</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132</v>
      </c>
      <c r="S13" s="622"/>
      <c r="T13" s="622"/>
      <c r="U13" s="622"/>
      <c r="V13" s="622"/>
      <c r="W13" s="622"/>
      <c r="X13" s="622"/>
      <c r="Y13" s="623"/>
      <c r="Z13" s="659" t="s">
        <v>132</v>
      </c>
      <c r="AA13" s="659"/>
      <c r="AB13" s="659"/>
      <c r="AC13" s="659"/>
      <c r="AD13" s="660" t="s">
        <v>253</v>
      </c>
      <c r="AE13" s="660"/>
      <c r="AF13" s="660"/>
      <c r="AG13" s="660"/>
      <c r="AH13" s="660"/>
      <c r="AI13" s="660"/>
      <c r="AJ13" s="660"/>
      <c r="AK13" s="660"/>
      <c r="AL13" s="624" t="s">
        <v>132</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70750671</v>
      </c>
      <c r="BH13" s="622"/>
      <c r="BI13" s="622"/>
      <c r="BJ13" s="622"/>
      <c r="BK13" s="622"/>
      <c r="BL13" s="622"/>
      <c r="BM13" s="622"/>
      <c r="BN13" s="623"/>
      <c r="BO13" s="659">
        <v>39.4</v>
      </c>
      <c r="BP13" s="659"/>
      <c r="BQ13" s="659"/>
      <c r="BR13" s="659"/>
      <c r="BS13" s="660" t="s">
        <v>253</v>
      </c>
      <c r="BT13" s="660"/>
      <c r="BU13" s="660"/>
      <c r="BV13" s="660"/>
      <c r="BW13" s="660"/>
      <c r="BX13" s="660"/>
      <c r="BY13" s="660"/>
      <c r="BZ13" s="660"/>
      <c r="CA13" s="660"/>
      <c r="CB13" s="695"/>
      <c r="CD13" s="618" t="s">
        <v>262</v>
      </c>
      <c r="CE13" s="619"/>
      <c r="CF13" s="619"/>
      <c r="CG13" s="619"/>
      <c r="CH13" s="619"/>
      <c r="CI13" s="619"/>
      <c r="CJ13" s="619"/>
      <c r="CK13" s="619"/>
      <c r="CL13" s="619"/>
      <c r="CM13" s="619"/>
      <c r="CN13" s="619"/>
      <c r="CO13" s="619"/>
      <c r="CP13" s="619"/>
      <c r="CQ13" s="620"/>
      <c r="CR13" s="621">
        <v>64019952</v>
      </c>
      <c r="CS13" s="622"/>
      <c r="CT13" s="622"/>
      <c r="CU13" s="622"/>
      <c r="CV13" s="622"/>
      <c r="CW13" s="622"/>
      <c r="CX13" s="622"/>
      <c r="CY13" s="623"/>
      <c r="CZ13" s="659">
        <v>10.6</v>
      </c>
      <c r="DA13" s="659"/>
      <c r="DB13" s="659"/>
      <c r="DC13" s="659"/>
      <c r="DD13" s="627">
        <v>39577102</v>
      </c>
      <c r="DE13" s="622"/>
      <c r="DF13" s="622"/>
      <c r="DG13" s="622"/>
      <c r="DH13" s="622"/>
      <c r="DI13" s="622"/>
      <c r="DJ13" s="622"/>
      <c r="DK13" s="622"/>
      <c r="DL13" s="622"/>
      <c r="DM13" s="622"/>
      <c r="DN13" s="622"/>
      <c r="DO13" s="622"/>
      <c r="DP13" s="623"/>
      <c r="DQ13" s="627">
        <v>21545775</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t="s">
        <v>132</v>
      </c>
      <c r="S14" s="622"/>
      <c r="T14" s="622"/>
      <c r="U14" s="622"/>
      <c r="V14" s="622"/>
      <c r="W14" s="622"/>
      <c r="X14" s="622"/>
      <c r="Y14" s="623"/>
      <c r="Z14" s="659" t="s">
        <v>132</v>
      </c>
      <c r="AA14" s="659"/>
      <c r="AB14" s="659"/>
      <c r="AC14" s="659"/>
      <c r="AD14" s="660" t="s">
        <v>253</v>
      </c>
      <c r="AE14" s="660"/>
      <c r="AF14" s="660"/>
      <c r="AG14" s="660"/>
      <c r="AH14" s="660"/>
      <c r="AI14" s="660"/>
      <c r="AJ14" s="660"/>
      <c r="AK14" s="660"/>
      <c r="AL14" s="624" t="s">
        <v>253</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2229270</v>
      </c>
      <c r="BH14" s="622"/>
      <c r="BI14" s="622"/>
      <c r="BJ14" s="622"/>
      <c r="BK14" s="622"/>
      <c r="BL14" s="622"/>
      <c r="BM14" s="622"/>
      <c r="BN14" s="623"/>
      <c r="BO14" s="659">
        <v>1.2</v>
      </c>
      <c r="BP14" s="659"/>
      <c r="BQ14" s="659"/>
      <c r="BR14" s="659"/>
      <c r="BS14" s="660" t="s">
        <v>253</v>
      </c>
      <c r="BT14" s="660"/>
      <c r="BU14" s="660"/>
      <c r="BV14" s="660"/>
      <c r="BW14" s="660"/>
      <c r="BX14" s="660"/>
      <c r="BY14" s="660"/>
      <c r="BZ14" s="660"/>
      <c r="CA14" s="660"/>
      <c r="CB14" s="695"/>
      <c r="CD14" s="618" t="s">
        <v>265</v>
      </c>
      <c r="CE14" s="619"/>
      <c r="CF14" s="619"/>
      <c r="CG14" s="619"/>
      <c r="CH14" s="619"/>
      <c r="CI14" s="619"/>
      <c r="CJ14" s="619"/>
      <c r="CK14" s="619"/>
      <c r="CL14" s="619"/>
      <c r="CM14" s="619"/>
      <c r="CN14" s="619"/>
      <c r="CO14" s="619"/>
      <c r="CP14" s="619"/>
      <c r="CQ14" s="620"/>
      <c r="CR14" s="621">
        <v>11625180</v>
      </c>
      <c r="CS14" s="622"/>
      <c r="CT14" s="622"/>
      <c r="CU14" s="622"/>
      <c r="CV14" s="622"/>
      <c r="CW14" s="622"/>
      <c r="CX14" s="622"/>
      <c r="CY14" s="623"/>
      <c r="CZ14" s="659">
        <v>1.9</v>
      </c>
      <c r="DA14" s="659"/>
      <c r="DB14" s="659"/>
      <c r="DC14" s="659"/>
      <c r="DD14" s="627">
        <v>725368</v>
      </c>
      <c r="DE14" s="622"/>
      <c r="DF14" s="622"/>
      <c r="DG14" s="622"/>
      <c r="DH14" s="622"/>
      <c r="DI14" s="622"/>
      <c r="DJ14" s="622"/>
      <c r="DK14" s="622"/>
      <c r="DL14" s="622"/>
      <c r="DM14" s="622"/>
      <c r="DN14" s="622"/>
      <c r="DO14" s="622"/>
      <c r="DP14" s="623"/>
      <c r="DQ14" s="627">
        <v>10966736</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v>5432027</v>
      </c>
      <c r="S15" s="622"/>
      <c r="T15" s="622"/>
      <c r="U15" s="622"/>
      <c r="V15" s="622"/>
      <c r="W15" s="622"/>
      <c r="X15" s="622"/>
      <c r="Y15" s="623"/>
      <c r="Z15" s="659">
        <v>0.9</v>
      </c>
      <c r="AA15" s="659"/>
      <c r="AB15" s="659"/>
      <c r="AC15" s="659"/>
      <c r="AD15" s="660">
        <v>5432027</v>
      </c>
      <c r="AE15" s="660"/>
      <c r="AF15" s="660"/>
      <c r="AG15" s="660"/>
      <c r="AH15" s="660"/>
      <c r="AI15" s="660"/>
      <c r="AJ15" s="660"/>
      <c r="AK15" s="660"/>
      <c r="AL15" s="624">
        <v>2</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7535099</v>
      </c>
      <c r="BH15" s="622"/>
      <c r="BI15" s="622"/>
      <c r="BJ15" s="622"/>
      <c r="BK15" s="622"/>
      <c r="BL15" s="622"/>
      <c r="BM15" s="622"/>
      <c r="BN15" s="623"/>
      <c r="BO15" s="659">
        <v>4.2</v>
      </c>
      <c r="BP15" s="659"/>
      <c r="BQ15" s="659"/>
      <c r="BR15" s="659"/>
      <c r="BS15" s="660" t="s">
        <v>253</v>
      </c>
      <c r="BT15" s="660"/>
      <c r="BU15" s="660"/>
      <c r="BV15" s="660"/>
      <c r="BW15" s="660"/>
      <c r="BX15" s="660"/>
      <c r="BY15" s="660"/>
      <c r="BZ15" s="660"/>
      <c r="CA15" s="660"/>
      <c r="CB15" s="695"/>
      <c r="CD15" s="618" t="s">
        <v>268</v>
      </c>
      <c r="CE15" s="619"/>
      <c r="CF15" s="619"/>
      <c r="CG15" s="619"/>
      <c r="CH15" s="619"/>
      <c r="CI15" s="619"/>
      <c r="CJ15" s="619"/>
      <c r="CK15" s="619"/>
      <c r="CL15" s="619"/>
      <c r="CM15" s="619"/>
      <c r="CN15" s="619"/>
      <c r="CO15" s="619"/>
      <c r="CP15" s="619"/>
      <c r="CQ15" s="620"/>
      <c r="CR15" s="621">
        <v>86058492</v>
      </c>
      <c r="CS15" s="622"/>
      <c r="CT15" s="622"/>
      <c r="CU15" s="622"/>
      <c r="CV15" s="622"/>
      <c r="CW15" s="622"/>
      <c r="CX15" s="622"/>
      <c r="CY15" s="623"/>
      <c r="CZ15" s="659">
        <v>14.3</v>
      </c>
      <c r="DA15" s="659"/>
      <c r="DB15" s="659"/>
      <c r="DC15" s="659"/>
      <c r="DD15" s="627">
        <v>7377855</v>
      </c>
      <c r="DE15" s="622"/>
      <c r="DF15" s="622"/>
      <c r="DG15" s="622"/>
      <c r="DH15" s="622"/>
      <c r="DI15" s="622"/>
      <c r="DJ15" s="622"/>
      <c r="DK15" s="622"/>
      <c r="DL15" s="622"/>
      <c r="DM15" s="622"/>
      <c r="DN15" s="622"/>
      <c r="DO15" s="622"/>
      <c r="DP15" s="623"/>
      <c r="DQ15" s="627">
        <v>64972810</v>
      </c>
      <c r="DR15" s="622"/>
      <c r="DS15" s="622"/>
      <c r="DT15" s="622"/>
      <c r="DU15" s="622"/>
      <c r="DV15" s="622"/>
      <c r="DW15" s="622"/>
      <c r="DX15" s="622"/>
      <c r="DY15" s="622"/>
      <c r="DZ15" s="622"/>
      <c r="EA15" s="622"/>
      <c r="EB15" s="622"/>
      <c r="EC15" s="658"/>
    </row>
    <row r="16" spans="2:143" ht="11.25" customHeight="1" x14ac:dyDescent="0.15">
      <c r="B16" s="618" t="s">
        <v>269</v>
      </c>
      <c r="C16" s="619"/>
      <c r="D16" s="619"/>
      <c r="E16" s="619"/>
      <c r="F16" s="619"/>
      <c r="G16" s="619"/>
      <c r="H16" s="619"/>
      <c r="I16" s="619"/>
      <c r="J16" s="619"/>
      <c r="K16" s="619"/>
      <c r="L16" s="619"/>
      <c r="M16" s="619"/>
      <c r="N16" s="619"/>
      <c r="O16" s="619"/>
      <c r="P16" s="619"/>
      <c r="Q16" s="620"/>
      <c r="R16" s="621">
        <v>543423</v>
      </c>
      <c r="S16" s="622"/>
      <c r="T16" s="622"/>
      <c r="U16" s="622"/>
      <c r="V16" s="622"/>
      <c r="W16" s="622"/>
      <c r="X16" s="622"/>
      <c r="Y16" s="623"/>
      <c r="Z16" s="659">
        <v>0.1</v>
      </c>
      <c r="AA16" s="659"/>
      <c r="AB16" s="659"/>
      <c r="AC16" s="659"/>
      <c r="AD16" s="660">
        <v>543423</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v>26363</v>
      </c>
      <c r="BH16" s="622"/>
      <c r="BI16" s="622"/>
      <c r="BJ16" s="622"/>
      <c r="BK16" s="622"/>
      <c r="BL16" s="622"/>
      <c r="BM16" s="622"/>
      <c r="BN16" s="623"/>
      <c r="BO16" s="659">
        <v>0</v>
      </c>
      <c r="BP16" s="659"/>
      <c r="BQ16" s="659"/>
      <c r="BR16" s="659"/>
      <c r="BS16" s="660" t="s">
        <v>132</v>
      </c>
      <c r="BT16" s="660"/>
      <c r="BU16" s="660"/>
      <c r="BV16" s="660"/>
      <c r="BW16" s="660"/>
      <c r="BX16" s="660"/>
      <c r="BY16" s="660"/>
      <c r="BZ16" s="660"/>
      <c r="CA16" s="660"/>
      <c r="CB16" s="695"/>
      <c r="CD16" s="618" t="s">
        <v>271</v>
      </c>
      <c r="CE16" s="619"/>
      <c r="CF16" s="619"/>
      <c r="CG16" s="619"/>
      <c r="CH16" s="619"/>
      <c r="CI16" s="619"/>
      <c r="CJ16" s="619"/>
      <c r="CK16" s="619"/>
      <c r="CL16" s="619"/>
      <c r="CM16" s="619"/>
      <c r="CN16" s="619"/>
      <c r="CO16" s="619"/>
      <c r="CP16" s="619"/>
      <c r="CQ16" s="620"/>
      <c r="CR16" s="621">
        <v>203930</v>
      </c>
      <c r="CS16" s="622"/>
      <c r="CT16" s="622"/>
      <c r="CU16" s="622"/>
      <c r="CV16" s="622"/>
      <c r="CW16" s="622"/>
      <c r="CX16" s="622"/>
      <c r="CY16" s="623"/>
      <c r="CZ16" s="659">
        <v>0</v>
      </c>
      <c r="DA16" s="659"/>
      <c r="DB16" s="659"/>
      <c r="DC16" s="659"/>
      <c r="DD16" s="627" t="s">
        <v>132</v>
      </c>
      <c r="DE16" s="622"/>
      <c r="DF16" s="622"/>
      <c r="DG16" s="622"/>
      <c r="DH16" s="622"/>
      <c r="DI16" s="622"/>
      <c r="DJ16" s="622"/>
      <c r="DK16" s="622"/>
      <c r="DL16" s="622"/>
      <c r="DM16" s="622"/>
      <c r="DN16" s="622"/>
      <c r="DO16" s="622"/>
      <c r="DP16" s="623"/>
      <c r="DQ16" s="627">
        <v>3830</v>
      </c>
      <c r="DR16" s="622"/>
      <c r="DS16" s="622"/>
      <c r="DT16" s="622"/>
      <c r="DU16" s="622"/>
      <c r="DV16" s="622"/>
      <c r="DW16" s="622"/>
      <c r="DX16" s="622"/>
      <c r="DY16" s="622"/>
      <c r="DZ16" s="622"/>
      <c r="EA16" s="622"/>
      <c r="EB16" s="622"/>
      <c r="EC16" s="658"/>
    </row>
    <row r="17" spans="2:133" ht="11.25" customHeight="1" x14ac:dyDescent="0.15">
      <c r="B17" s="618" t="s">
        <v>272</v>
      </c>
      <c r="C17" s="619"/>
      <c r="D17" s="619"/>
      <c r="E17" s="619"/>
      <c r="F17" s="619"/>
      <c r="G17" s="619"/>
      <c r="H17" s="619"/>
      <c r="I17" s="619"/>
      <c r="J17" s="619"/>
      <c r="K17" s="619"/>
      <c r="L17" s="619"/>
      <c r="M17" s="619"/>
      <c r="N17" s="619"/>
      <c r="O17" s="619"/>
      <c r="P17" s="619"/>
      <c r="Q17" s="620"/>
      <c r="R17" s="621">
        <v>2423989</v>
      </c>
      <c r="S17" s="622"/>
      <c r="T17" s="622"/>
      <c r="U17" s="622"/>
      <c r="V17" s="622"/>
      <c r="W17" s="622"/>
      <c r="X17" s="622"/>
      <c r="Y17" s="623"/>
      <c r="Z17" s="659">
        <v>0.4</v>
      </c>
      <c r="AA17" s="659"/>
      <c r="AB17" s="659"/>
      <c r="AC17" s="659"/>
      <c r="AD17" s="660">
        <v>2423989</v>
      </c>
      <c r="AE17" s="660"/>
      <c r="AF17" s="660"/>
      <c r="AG17" s="660"/>
      <c r="AH17" s="660"/>
      <c r="AI17" s="660"/>
      <c r="AJ17" s="660"/>
      <c r="AK17" s="660"/>
      <c r="AL17" s="624">
        <v>0.9</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v>4687</v>
      </c>
      <c r="BH17" s="622"/>
      <c r="BI17" s="622"/>
      <c r="BJ17" s="622"/>
      <c r="BK17" s="622"/>
      <c r="BL17" s="622"/>
      <c r="BM17" s="622"/>
      <c r="BN17" s="623"/>
      <c r="BO17" s="659">
        <v>0</v>
      </c>
      <c r="BP17" s="659"/>
      <c r="BQ17" s="659"/>
      <c r="BR17" s="659"/>
      <c r="BS17" s="660" t="s">
        <v>132</v>
      </c>
      <c r="BT17" s="660"/>
      <c r="BU17" s="660"/>
      <c r="BV17" s="660"/>
      <c r="BW17" s="660"/>
      <c r="BX17" s="660"/>
      <c r="BY17" s="660"/>
      <c r="BZ17" s="660"/>
      <c r="CA17" s="660"/>
      <c r="CB17" s="695"/>
      <c r="CD17" s="618" t="s">
        <v>274</v>
      </c>
      <c r="CE17" s="619"/>
      <c r="CF17" s="619"/>
      <c r="CG17" s="619"/>
      <c r="CH17" s="619"/>
      <c r="CI17" s="619"/>
      <c r="CJ17" s="619"/>
      <c r="CK17" s="619"/>
      <c r="CL17" s="619"/>
      <c r="CM17" s="619"/>
      <c r="CN17" s="619"/>
      <c r="CO17" s="619"/>
      <c r="CP17" s="619"/>
      <c r="CQ17" s="620"/>
      <c r="CR17" s="621">
        <v>68337831</v>
      </c>
      <c r="CS17" s="622"/>
      <c r="CT17" s="622"/>
      <c r="CU17" s="622"/>
      <c r="CV17" s="622"/>
      <c r="CW17" s="622"/>
      <c r="CX17" s="622"/>
      <c r="CY17" s="623"/>
      <c r="CZ17" s="659">
        <v>11.4</v>
      </c>
      <c r="DA17" s="659"/>
      <c r="DB17" s="659"/>
      <c r="DC17" s="659"/>
      <c r="DD17" s="627" t="s">
        <v>253</v>
      </c>
      <c r="DE17" s="622"/>
      <c r="DF17" s="622"/>
      <c r="DG17" s="622"/>
      <c r="DH17" s="622"/>
      <c r="DI17" s="622"/>
      <c r="DJ17" s="622"/>
      <c r="DK17" s="622"/>
      <c r="DL17" s="622"/>
      <c r="DM17" s="622"/>
      <c r="DN17" s="622"/>
      <c r="DO17" s="622"/>
      <c r="DP17" s="623"/>
      <c r="DQ17" s="627">
        <v>65263579</v>
      </c>
      <c r="DR17" s="622"/>
      <c r="DS17" s="622"/>
      <c r="DT17" s="622"/>
      <c r="DU17" s="622"/>
      <c r="DV17" s="622"/>
      <c r="DW17" s="622"/>
      <c r="DX17" s="622"/>
      <c r="DY17" s="622"/>
      <c r="DZ17" s="622"/>
      <c r="EA17" s="622"/>
      <c r="EB17" s="622"/>
      <c r="EC17" s="658"/>
    </row>
    <row r="18" spans="2:133" ht="11.25" customHeight="1" x14ac:dyDescent="0.15">
      <c r="B18" s="618" t="s">
        <v>275</v>
      </c>
      <c r="C18" s="619"/>
      <c r="D18" s="619"/>
      <c r="E18" s="619"/>
      <c r="F18" s="619"/>
      <c r="G18" s="619"/>
      <c r="H18" s="619"/>
      <c r="I18" s="619"/>
      <c r="J18" s="619"/>
      <c r="K18" s="619"/>
      <c r="L18" s="619"/>
      <c r="M18" s="619"/>
      <c r="N18" s="619"/>
      <c r="O18" s="619"/>
      <c r="P18" s="619"/>
      <c r="Q18" s="620"/>
      <c r="R18" s="621">
        <v>1270878</v>
      </c>
      <c r="S18" s="622"/>
      <c r="T18" s="622"/>
      <c r="U18" s="622"/>
      <c r="V18" s="622"/>
      <c r="W18" s="622"/>
      <c r="X18" s="622"/>
      <c r="Y18" s="623"/>
      <c r="Z18" s="659">
        <v>0.2</v>
      </c>
      <c r="AA18" s="659"/>
      <c r="AB18" s="659"/>
      <c r="AC18" s="659"/>
      <c r="AD18" s="660">
        <v>1270878</v>
      </c>
      <c r="AE18" s="660"/>
      <c r="AF18" s="660"/>
      <c r="AG18" s="660"/>
      <c r="AH18" s="660"/>
      <c r="AI18" s="660"/>
      <c r="AJ18" s="660"/>
      <c r="AK18" s="660"/>
      <c r="AL18" s="624">
        <v>0.5</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132</v>
      </c>
      <c r="BH18" s="622"/>
      <c r="BI18" s="622"/>
      <c r="BJ18" s="622"/>
      <c r="BK18" s="622"/>
      <c r="BL18" s="622"/>
      <c r="BM18" s="622"/>
      <c r="BN18" s="623"/>
      <c r="BO18" s="659" t="s">
        <v>253</v>
      </c>
      <c r="BP18" s="659"/>
      <c r="BQ18" s="659"/>
      <c r="BR18" s="659"/>
      <c r="BS18" s="660" t="s">
        <v>253</v>
      </c>
      <c r="BT18" s="660"/>
      <c r="BU18" s="660"/>
      <c r="BV18" s="660"/>
      <c r="BW18" s="660"/>
      <c r="BX18" s="660"/>
      <c r="BY18" s="660"/>
      <c r="BZ18" s="660"/>
      <c r="CA18" s="660"/>
      <c r="CB18" s="695"/>
      <c r="CD18" s="618" t="s">
        <v>277</v>
      </c>
      <c r="CE18" s="619"/>
      <c r="CF18" s="619"/>
      <c r="CG18" s="619"/>
      <c r="CH18" s="619"/>
      <c r="CI18" s="619"/>
      <c r="CJ18" s="619"/>
      <c r="CK18" s="619"/>
      <c r="CL18" s="619"/>
      <c r="CM18" s="619"/>
      <c r="CN18" s="619"/>
      <c r="CO18" s="619"/>
      <c r="CP18" s="619"/>
      <c r="CQ18" s="620"/>
      <c r="CR18" s="621">
        <v>340732</v>
      </c>
      <c r="CS18" s="622"/>
      <c r="CT18" s="622"/>
      <c r="CU18" s="622"/>
      <c r="CV18" s="622"/>
      <c r="CW18" s="622"/>
      <c r="CX18" s="622"/>
      <c r="CY18" s="623"/>
      <c r="CZ18" s="659">
        <v>0.1</v>
      </c>
      <c r="DA18" s="659"/>
      <c r="DB18" s="659"/>
      <c r="DC18" s="659"/>
      <c r="DD18" s="627" t="s">
        <v>132</v>
      </c>
      <c r="DE18" s="622"/>
      <c r="DF18" s="622"/>
      <c r="DG18" s="622"/>
      <c r="DH18" s="622"/>
      <c r="DI18" s="622"/>
      <c r="DJ18" s="622"/>
      <c r="DK18" s="622"/>
      <c r="DL18" s="622"/>
      <c r="DM18" s="622"/>
      <c r="DN18" s="622"/>
      <c r="DO18" s="622"/>
      <c r="DP18" s="623"/>
      <c r="DQ18" s="627">
        <v>340732</v>
      </c>
      <c r="DR18" s="622"/>
      <c r="DS18" s="622"/>
      <c r="DT18" s="622"/>
      <c r="DU18" s="622"/>
      <c r="DV18" s="622"/>
      <c r="DW18" s="622"/>
      <c r="DX18" s="622"/>
      <c r="DY18" s="622"/>
      <c r="DZ18" s="622"/>
      <c r="EA18" s="622"/>
      <c r="EB18" s="622"/>
      <c r="EC18" s="658"/>
    </row>
    <row r="19" spans="2:133" ht="11.25" customHeight="1" x14ac:dyDescent="0.15">
      <c r="B19" s="618" t="s">
        <v>278</v>
      </c>
      <c r="C19" s="619"/>
      <c r="D19" s="619"/>
      <c r="E19" s="619"/>
      <c r="F19" s="619"/>
      <c r="G19" s="619"/>
      <c r="H19" s="619"/>
      <c r="I19" s="619"/>
      <c r="J19" s="619"/>
      <c r="K19" s="619"/>
      <c r="L19" s="619"/>
      <c r="M19" s="619"/>
      <c r="N19" s="619"/>
      <c r="O19" s="619"/>
      <c r="P19" s="619"/>
      <c r="Q19" s="620"/>
      <c r="R19" s="621">
        <v>1244749</v>
      </c>
      <c r="S19" s="622"/>
      <c r="T19" s="622"/>
      <c r="U19" s="622"/>
      <c r="V19" s="622"/>
      <c r="W19" s="622"/>
      <c r="X19" s="622"/>
      <c r="Y19" s="623"/>
      <c r="Z19" s="659">
        <v>0.2</v>
      </c>
      <c r="AA19" s="659"/>
      <c r="AB19" s="659"/>
      <c r="AC19" s="659"/>
      <c r="AD19" s="660">
        <v>1244749</v>
      </c>
      <c r="AE19" s="660"/>
      <c r="AF19" s="660"/>
      <c r="AG19" s="660"/>
      <c r="AH19" s="660"/>
      <c r="AI19" s="660"/>
      <c r="AJ19" s="660"/>
      <c r="AK19" s="660"/>
      <c r="AL19" s="624">
        <v>0.5</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21189911</v>
      </c>
      <c r="BH19" s="622"/>
      <c r="BI19" s="622"/>
      <c r="BJ19" s="622"/>
      <c r="BK19" s="622"/>
      <c r="BL19" s="622"/>
      <c r="BM19" s="622"/>
      <c r="BN19" s="623"/>
      <c r="BO19" s="659">
        <v>11.8</v>
      </c>
      <c r="BP19" s="659"/>
      <c r="BQ19" s="659"/>
      <c r="BR19" s="659"/>
      <c r="BS19" s="660" t="s">
        <v>132</v>
      </c>
      <c r="BT19" s="660"/>
      <c r="BU19" s="660"/>
      <c r="BV19" s="660"/>
      <c r="BW19" s="660"/>
      <c r="BX19" s="660"/>
      <c r="BY19" s="660"/>
      <c r="BZ19" s="660"/>
      <c r="CA19" s="660"/>
      <c r="CB19" s="695"/>
      <c r="CD19" s="618" t="s">
        <v>280</v>
      </c>
      <c r="CE19" s="619"/>
      <c r="CF19" s="619"/>
      <c r="CG19" s="619"/>
      <c r="CH19" s="619"/>
      <c r="CI19" s="619"/>
      <c r="CJ19" s="619"/>
      <c r="CK19" s="619"/>
      <c r="CL19" s="619"/>
      <c r="CM19" s="619"/>
      <c r="CN19" s="619"/>
      <c r="CO19" s="619"/>
      <c r="CP19" s="619"/>
      <c r="CQ19" s="620"/>
      <c r="CR19" s="621" t="s">
        <v>132</v>
      </c>
      <c r="CS19" s="622"/>
      <c r="CT19" s="622"/>
      <c r="CU19" s="622"/>
      <c r="CV19" s="622"/>
      <c r="CW19" s="622"/>
      <c r="CX19" s="622"/>
      <c r="CY19" s="623"/>
      <c r="CZ19" s="659" t="s">
        <v>132</v>
      </c>
      <c r="DA19" s="659"/>
      <c r="DB19" s="659"/>
      <c r="DC19" s="659"/>
      <c r="DD19" s="627" t="s">
        <v>253</v>
      </c>
      <c r="DE19" s="622"/>
      <c r="DF19" s="622"/>
      <c r="DG19" s="622"/>
      <c r="DH19" s="622"/>
      <c r="DI19" s="622"/>
      <c r="DJ19" s="622"/>
      <c r="DK19" s="622"/>
      <c r="DL19" s="622"/>
      <c r="DM19" s="622"/>
      <c r="DN19" s="622"/>
      <c r="DO19" s="622"/>
      <c r="DP19" s="623"/>
      <c r="DQ19" s="627" t="s">
        <v>132</v>
      </c>
      <c r="DR19" s="622"/>
      <c r="DS19" s="622"/>
      <c r="DT19" s="622"/>
      <c r="DU19" s="622"/>
      <c r="DV19" s="622"/>
      <c r="DW19" s="622"/>
      <c r="DX19" s="622"/>
      <c r="DY19" s="622"/>
      <c r="DZ19" s="622"/>
      <c r="EA19" s="622"/>
      <c r="EB19" s="622"/>
      <c r="EC19" s="658"/>
    </row>
    <row r="20" spans="2:133" ht="11.25" customHeight="1" x14ac:dyDescent="0.15">
      <c r="B20" s="696" t="s">
        <v>281</v>
      </c>
      <c r="C20" s="697"/>
      <c r="D20" s="697"/>
      <c r="E20" s="697"/>
      <c r="F20" s="697"/>
      <c r="G20" s="697"/>
      <c r="H20" s="697"/>
      <c r="I20" s="697"/>
      <c r="J20" s="697"/>
      <c r="K20" s="697"/>
      <c r="L20" s="697"/>
      <c r="M20" s="697"/>
      <c r="N20" s="697"/>
      <c r="O20" s="697"/>
      <c r="P20" s="697"/>
      <c r="Q20" s="698"/>
      <c r="R20" s="621">
        <v>26129</v>
      </c>
      <c r="S20" s="622"/>
      <c r="T20" s="622"/>
      <c r="U20" s="622"/>
      <c r="V20" s="622"/>
      <c r="W20" s="622"/>
      <c r="X20" s="622"/>
      <c r="Y20" s="623"/>
      <c r="Z20" s="659">
        <v>0</v>
      </c>
      <c r="AA20" s="659"/>
      <c r="AB20" s="659"/>
      <c r="AC20" s="659"/>
      <c r="AD20" s="660">
        <v>26129</v>
      </c>
      <c r="AE20" s="660"/>
      <c r="AF20" s="660"/>
      <c r="AG20" s="660"/>
      <c r="AH20" s="660"/>
      <c r="AI20" s="660"/>
      <c r="AJ20" s="660"/>
      <c r="AK20" s="660"/>
      <c r="AL20" s="624">
        <v>0</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19713155</v>
      </c>
      <c r="BH20" s="622"/>
      <c r="BI20" s="622"/>
      <c r="BJ20" s="622"/>
      <c r="BK20" s="622"/>
      <c r="BL20" s="622"/>
      <c r="BM20" s="622"/>
      <c r="BN20" s="623"/>
      <c r="BO20" s="659">
        <v>11</v>
      </c>
      <c r="BP20" s="659"/>
      <c r="BQ20" s="659"/>
      <c r="BR20" s="659"/>
      <c r="BS20" s="660" t="s">
        <v>132</v>
      </c>
      <c r="BT20" s="660"/>
      <c r="BU20" s="660"/>
      <c r="BV20" s="660"/>
      <c r="BW20" s="660"/>
      <c r="BX20" s="660"/>
      <c r="BY20" s="660"/>
      <c r="BZ20" s="660"/>
      <c r="CA20" s="660"/>
      <c r="CB20" s="695"/>
      <c r="CD20" s="618" t="s">
        <v>283</v>
      </c>
      <c r="CE20" s="619"/>
      <c r="CF20" s="619"/>
      <c r="CG20" s="619"/>
      <c r="CH20" s="619"/>
      <c r="CI20" s="619"/>
      <c r="CJ20" s="619"/>
      <c r="CK20" s="619"/>
      <c r="CL20" s="619"/>
      <c r="CM20" s="619"/>
      <c r="CN20" s="619"/>
      <c r="CO20" s="619"/>
      <c r="CP20" s="619"/>
      <c r="CQ20" s="620"/>
      <c r="CR20" s="621">
        <v>601494524</v>
      </c>
      <c r="CS20" s="622"/>
      <c r="CT20" s="622"/>
      <c r="CU20" s="622"/>
      <c r="CV20" s="622"/>
      <c r="CW20" s="622"/>
      <c r="CX20" s="622"/>
      <c r="CY20" s="623"/>
      <c r="CZ20" s="659">
        <v>100</v>
      </c>
      <c r="DA20" s="659"/>
      <c r="DB20" s="659"/>
      <c r="DC20" s="659"/>
      <c r="DD20" s="627">
        <v>54824946</v>
      </c>
      <c r="DE20" s="622"/>
      <c r="DF20" s="622"/>
      <c r="DG20" s="622"/>
      <c r="DH20" s="622"/>
      <c r="DI20" s="622"/>
      <c r="DJ20" s="622"/>
      <c r="DK20" s="622"/>
      <c r="DL20" s="622"/>
      <c r="DM20" s="622"/>
      <c r="DN20" s="622"/>
      <c r="DO20" s="622"/>
      <c r="DP20" s="623"/>
      <c r="DQ20" s="627">
        <v>333669154</v>
      </c>
      <c r="DR20" s="622"/>
      <c r="DS20" s="622"/>
      <c r="DT20" s="622"/>
      <c r="DU20" s="622"/>
      <c r="DV20" s="622"/>
      <c r="DW20" s="622"/>
      <c r="DX20" s="622"/>
      <c r="DY20" s="622"/>
      <c r="DZ20" s="622"/>
      <c r="EA20" s="622"/>
      <c r="EB20" s="622"/>
      <c r="EC20" s="658"/>
    </row>
    <row r="21" spans="2:133" ht="11.25" customHeight="1" x14ac:dyDescent="0.15">
      <c r="B21" s="618" t="s">
        <v>284</v>
      </c>
      <c r="C21" s="619"/>
      <c r="D21" s="619"/>
      <c r="E21" s="619"/>
      <c r="F21" s="619"/>
      <c r="G21" s="619"/>
      <c r="H21" s="619"/>
      <c r="I21" s="619"/>
      <c r="J21" s="619"/>
      <c r="K21" s="619"/>
      <c r="L21" s="619"/>
      <c r="M21" s="619"/>
      <c r="N21" s="619"/>
      <c r="O21" s="619"/>
      <c r="P21" s="619"/>
      <c r="Q21" s="620"/>
      <c r="R21" s="621">
        <v>68977455</v>
      </c>
      <c r="S21" s="622"/>
      <c r="T21" s="622"/>
      <c r="U21" s="622"/>
      <c r="V21" s="622"/>
      <c r="W21" s="622"/>
      <c r="X21" s="622"/>
      <c r="Y21" s="623"/>
      <c r="Z21" s="659">
        <v>11.4</v>
      </c>
      <c r="AA21" s="659"/>
      <c r="AB21" s="659"/>
      <c r="AC21" s="659"/>
      <c r="AD21" s="660">
        <v>66489238</v>
      </c>
      <c r="AE21" s="660"/>
      <c r="AF21" s="660"/>
      <c r="AG21" s="660"/>
      <c r="AH21" s="660"/>
      <c r="AI21" s="660"/>
      <c r="AJ21" s="660"/>
      <c r="AK21" s="660"/>
      <c r="AL21" s="624">
        <v>24.4</v>
      </c>
      <c r="AM21" s="625"/>
      <c r="AN21" s="625"/>
      <c r="AO21" s="661"/>
      <c r="AP21" s="618" t="s">
        <v>285</v>
      </c>
      <c r="AQ21" s="699"/>
      <c r="AR21" s="699"/>
      <c r="AS21" s="699"/>
      <c r="AT21" s="699"/>
      <c r="AU21" s="699"/>
      <c r="AV21" s="699"/>
      <c r="AW21" s="699"/>
      <c r="AX21" s="699"/>
      <c r="AY21" s="699"/>
      <c r="AZ21" s="699"/>
      <c r="BA21" s="699"/>
      <c r="BB21" s="699"/>
      <c r="BC21" s="699"/>
      <c r="BD21" s="699"/>
      <c r="BE21" s="699"/>
      <c r="BF21" s="700"/>
      <c r="BG21" s="621">
        <v>15065</v>
      </c>
      <c r="BH21" s="622"/>
      <c r="BI21" s="622"/>
      <c r="BJ21" s="622"/>
      <c r="BK21" s="622"/>
      <c r="BL21" s="622"/>
      <c r="BM21" s="622"/>
      <c r="BN21" s="623"/>
      <c r="BO21" s="659">
        <v>0</v>
      </c>
      <c r="BP21" s="659"/>
      <c r="BQ21" s="659"/>
      <c r="BR21" s="659"/>
      <c r="BS21" s="660" t="s">
        <v>253</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286</v>
      </c>
      <c r="C22" s="619"/>
      <c r="D22" s="619"/>
      <c r="E22" s="619"/>
      <c r="F22" s="619"/>
      <c r="G22" s="619"/>
      <c r="H22" s="619"/>
      <c r="I22" s="619"/>
      <c r="J22" s="619"/>
      <c r="K22" s="619"/>
      <c r="L22" s="619"/>
      <c r="M22" s="619"/>
      <c r="N22" s="619"/>
      <c r="O22" s="619"/>
      <c r="P22" s="619"/>
      <c r="Q22" s="620"/>
      <c r="R22" s="621">
        <v>66489238</v>
      </c>
      <c r="S22" s="622"/>
      <c r="T22" s="622"/>
      <c r="U22" s="622"/>
      <c r="V22" s="622"/>
      <c r="W22" s="622"/>
      <c r="X22" s="622"/>
      <c r="Y22" s="623"/>
      <c r="Z22" s="659">
        <v>11</v>
      </c>
      <c r="AA22" s="659"/>
      <c r="AB22" s="659"/>
      <c r="AC22" s="659"/>
      <c r="AD22" s="660">
        <v>66489238</v>
      </c>
      <c r="AE22" s="660"/>
      <c r="AF22" s="660"/>
      <c r="AG22" s="660"/>
      <c r="AH22" s="660"/>
      <c r="AI22" s="660"/>
      <c r="AJ22" s="660"/>
      <c r="AK22" s="660"/>
      <c r="AL22" s="624">
        <v>24.4</v>
      </c>
      <c r="AM22" s="625"/>
      <c r="AN22" s="625"/>
      <c r="AO22" s="661"/>
      <c r="AP22" s="618" t="s">
        <v>287</v>
      </c>
      <c r="AQ22" s="699"/>
      <c r="AR22" s="699"/>
      <c r="AS22" s="699"/>
      <c r="AT22" s="699"/>
      <c r="AU22" s="699"/>
      <c r="AV22" s="699"/>
      <c r="AW22" s="699"/>
      <c r="AX22" s="699"/>
      <c r="AY22" s="699"/>
      <c r="AZ22" s="699"/>
      <c r="BA22" s="699"/>
      <c r="BB22" s="699"/>
      <c r="BC22" s="699"/>
      <c r="BD22" s="699"/>
      <c r="BE22" s="699"/>
      <c r="BF22" s="700"/>
      <c r="BG22" s="621">
        <v>7293201</v>
      </c>
      <c r="BH22" s="622"/>
      <c r="BI22" s="622"/>
      <c r="BJ22" s="622"/>
      <c r="BK22" s="622"/>
      <c r="BL22" s="622"/>
      <c r="BM22" s="622"/>
      <c r="BN22" s="623"/>
      <c r="BO22" s="659">
        <v>4.0999999999999996</v>
      </c>
      <c r="BP22" s="659"/>
      <c r="BQ22" s="659"/>
      <c r="BR22" s="659"/>
      <c r="BS22" s="660" t="s">
        <v>132</v>
      </c>
      <c r="BT22" s="660"/>
      <c r="BU22" s="660"/>
      <c r="BV22" s="660"/>
      <c r="BW22" s="660"/>
      <c r="BX22" s="660"/>
      <c r="BY22" s="660"/>
      <c r="BZ22" s="660"/>
      <c r="CA22" s="660"/>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289</v>
      </c>
      <c r="C23" s="619"/>
      <c r="D23" s="619"/>
      <c r="E23" s="619"/>
      <c r="F23" s="619"/>
      <c r="G23" s="619"/>
      <c r="H23" s="619"/>
      <c r="I23" s="619"/>
      <c r="J23" s="619"/>
      <c r="K23" s="619"/>
      <c r="L23" s="619"/>
      <c r="M23" s="619"/>
      <c r="N23" s="619"/>
      <c r="O23" s="619"/>
      <c r="P23" s="619"/>
      <c r="Q23" s="620"/>
      <c r="R23" s="621">
        <v>2488217</v>
      </c>
      <c r="S23" s="622"/>
      <c r="T23" s="622"/>
      <c r="U23" s="622"/>
      <c r="V23" s="622"/>
      <c r="W23" s="622"/>
      <c r="X23" s="622"/>
      <c r="Y23" s="623"/>
      <c r="Z23" s="659">
        <v>0.4</v>
      </c>
      <c r="AA23" s="659"/>
      <c r="AB23" s="659"/>
      <c r="AC23" s="659"/>
      <c r="AD23" s="660" t="s">
        <v>132</v>
      </c>
      <c r="AE23" s="660"/>
      <c r="AF23" s="660"/>
      <c r="AG23" s="660"/>
      <c r="AH23" s="660"/>
      <c r="AI23" s="660"/>
      <c r="AJ23" s="660"/>
      <c r="AK23" s="660"/>
      <c r="AL23" s="624" t="s">
        <v>132</v>
      </c>
      <c r="AM23" s="625"/>
      <c r="AN23" s="625"/>
      <c r="AO23" s="661"/>
      <c r="AP23" s="618" t="s">
        <v>290</v>
      </c>
      <c r="AQ23" s="699"/>
      <c r="AR23" s="699"/>
      <c r="AS23" s="699"/>
      <c r="AT23" s="699"/>
      <c r="AU23" s="699"/>
      <c r="AV23" s="699"/>
      <c r="AW23" s="699"/>
      <c r="AX23" s="699"/>
      <c r="AY23" s="699"/>
      <c r="AZ23" s="699"/>
      <c r="BA23" s="699"/>
      <c r="BB23" s="699"/>
      <c r="BC23" s="699"/>
      <c r="BD23" s="699"/>
      <c r="BE23" s="699"/>
      <c r="BF23" s="700"/>
      <c r="BG23" s="621">
        <v>12404889</v>
      </c>
      <c r="BH23" s="622"/>
      <c r="BI23" s="622"/>
      <c r="BJ23" s="622"/>
      <c r="BK23" s="622"/>
      <c r="BL23" s="622"/>
      <c r="BM23" s="622"/>
      <c r="BN23" s="623"/>
      <c r="BO23" s="659">
        <v>6.9</v>
      </c>
      <c r="BP23" s="659"/>
      <c r="BQ23" s="659"/>
      <c r="BR23" s="659"/>
      <c r="BS23" s="660" t="s">
        <v>253</v>
      </c>
      <c r="BT23" s="660"/>
      <c r="BU23" s="660"/>
      <c r="BV23" s="660"/>
      <c r="BW23" s="660"/>
      <c r="BX23" s="660"/>
      <c r="BY23" s="660"/>
      <c r="BZ23" s="660"/>
      <c r="CA23" s="660"/>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18" t="s">
        <v>296</v>
      </c>
      <c r="C24" s="619"/>
      <c r="D24" s="619"/>
      <c r="E24" s="619"/>
      <c r="F24" s="619"/>
      <c r="G24" s="619"/>
      <c r="H24" s="619"/>
      <c r="I24" s="619"/>
      <c r="J24" s="619"/>
      <c r="K24" s="619"/>
      <c r="L24" s="619"/>
      <c r="M24" s="619"/>
      <c r="N24" s="619"/>
      <c r="O24" s="619"/>
      <c r="P24" s="619"/>
      <c r="Q24" s="620"/>
      <c r="R24" s="621" t="s">
        <v>253</v>
      </c>
      <c r="S24" s="622"/>
      <c r="T24" s="622"/>
      <c r="U24" s="622"/>
      <c r="V24" s="622"/>
      <c r="W24" s="622"/>
      <c r="X24" s="622"/>
      <c r="Y24" s="623"/>
      <c r="Z24" s="659" t="s">
        <v>132</v>
      </c>
      <c r="AA24" s="659"/>
      <c r="AB24" s="659"/>
      <c r="AC24" s="659"/>
      <c r="AD24" s="660" t="s">
        <v>132</v>
      </c>
      <c r="AE24" s="660"/>
      <c r="AF24" s="660"/>
      <c r="AG24" s="660"/>
      <c r="AH24" s="660"/>
      <c r="AI24" s="660"/>
      <c r="AJ24" s="660"/>
      <c r="AK24" s="660"/>
      <c r="AL24" s="624" t="s">
        <v>253</v>
      </c>
      <c r="AM24" s="625"/>
      <c r="AN24" s="625"/>
      <c r="AO24" s="661"/>
      <c r="AP24" s="618" t="s">
        <v>297</v>
      </c>
      <c r="AQ24" s="699"/>
      <c r="AR24" s="699"/>
      <c r="AS24" s="699"/>
      <c r="AT24" s="699"/>
      <c r="AU24" s="699"/>
      <c r="AV24" s="699"/>
      <c r="AW24" s="699"/>
      <c r="AX24" s="699"/>
      <c r="AY24" s="699"/>
      <c r="AZ24" s="699"/>
      <c r="BA24" s="699"/>
      <c r="BB24" s="699"/>
      <c r="BC24" s="699"/>
      <c r="BD24" s="699"/>
      <c r="BE24" s="699"/>
      <c r="BF24" s="700"/>
      <c r="BG24" s="621" t="s">
        <v>253</v>
      </c>
      <c r="BH24" s="622"/>
      <c r="BI24" s="622"/>
      <c r="BJ24" s="622"/>
      <c r="BK24" s="622"/>
      <c r="BL24" s="622"/>
      <c r="BM24" s="622"/>
      <c r="BN24" s="623"/>
      <c r="BO24" s="659" t="s">
        <v>253</v>
      </c>
      <c r="BP24" s="659"/>
      <c r="BQ24" s="659"/>
      <c r="BR24" s="659"/>
      <c r="BS24" s="660" t="s">
        <v>253</v>
      </c>
      <c r="BT24" s="660"/>
      <c r="BU24" s="660"/>
      <c r="BV24" s="660"/>
      <c r="BW24" s="660"/>
      <c r="BX24" s="660"/>
      <c r="BY24" s="660"/>
      <c r="BZ24" s="660"/>
      <c r="CA24" s="660"/>
      <c r="CB24" s="695"/>
      <c r="CD24" s="676" t="s">
        <v>298</v>
      </c>
      <c r="CE24" s="677"/>
      <c r="CF24" s="677"/>
      <c r="CG24" s="677"/>
      <c r="CH24" s="677"/>
      <c r="CI24" s="677"/>
      <c r="CJ24" s="677"/>
      <c r="CK24" s="677"/>
      <c r="CL24" s="677"/>
      <c r="CM24" s="677"/>
      <c r="CN24" s="677"/>
      <c r="CO24" s="677"/>
      <c r="CP24" s="677"/>
      <c r="CQ24" s="678"/>
      <c r="CR24" s="673">
        <v>338104175</v>
      </c>
      <c r="CS24" s="674"/>
      <c r="CT24" s="674"/>
      <c r="CU24" s="674"/>
      <c r="CV24" s="674"/>
      <c r="CW24" s="674"/>
      <c r="CX24" s="674"/>
      <c r="CY24" s="702"/>
      <c r="CZ24" s="703">
        <v>56.2</v>
      </c>
      <c r="DA24" s="685"/>
      <c r="DB24" s="685"/>
      <c r="DC24" s="705"/>
      <c r="DD24" s="701">
        <v>207574232</v>
      </c>
      <c r="DE24" s="674"/>
      <c r="DF24" s="674"/>
      <c r="DG24" s="674"/>
      <c r="DH24" s="674"/>
      <c r="DI24" s="674"/>
      <c r="DJ24" s="674"/>
      <c r="DK24" s="702"/>
      <c r="DL24" s="701">
        <v>201978917</v>
      </c>
      <c r="DM24" s="674"/>
      <c r="DN24" s="674"/>
      <c r="DO24" s="674"/>
      <c r="DP24" s="674"/>
      <c r="DQ24" s="674"/>
      <c r="DR24" s="674"/>
      <c r="DS24" s="674"/>
      <c r="DT24" s="674"/>
      <c r="DU24" s="674"/>
      <c r="DV24" s="702"/>
      <c r="DW24" s="703">
        <v>69.400000000000006</v>
      </c>
      <c r="DX24" s="685"/>
      <c r="DY24" s="685"/>
      <c r="DZ24" s="685"/>
      <c r="EA24" s="685"/>
      <c r="EB24" s="685"/>
      <c r="EC24" s="704"/>
    </row>
    <row r="25" spans="2:133" ht="11.25" customHeight="1" x14ac:dyDescent="0.15">
      <c r="B25" s="618" t="s">
        <v>299</v>
      </c>
      <c r="C25" s="619"/>
      <c r="D25" s="619"/>
      <c r="E25" s="619"/>
      <c r="F25" s="619"/>
      <c r="G25" s="619"/>
      <c r="H25" s="619"/>
      <c r="I25" s="619"/>
      <c r="J25" s="619"/>
      <c r="K25" s="619"/>
      <c r="L25" s="619"/>
      <c r="M25" s="619"/>
      <c r="N25" s="619"/>
      <c r="O25" s="619"/>
      <c r="P25" s="619"/>
      <c r="Q25" s="620"/>
      <c r="R25" s="621">
        <v>286120973</v>
      </c>
      <c r="S25" s="622"/>
      <c r="T25" s="622"/>
      <c r="U25" s="622"/>
      <c r="V25" s="622"/>
      <c r="W25" s="622"/>
      <c r="X25" s="622"/>
      <c r="Y25" s="623"/>
      <c r="Z25" s="659">
        <v>47.3</v>
      </c>
      <c r="AA25" s="659"/>
      <c r="AB25" s="659"/>
      <c r="AC25" s="659"/>
      <c r="AD25" s="660">
        <v>269751111</v>
      </c>
      <c r="AE25" s="660"/>
      <c r="AF25" s="660"/>
      <c r="AG25" s="660"/>
      <c r="AH25" s="660"/>
      <c r="AI25" s="660"/>
      <c r="AJ25" s="660"/>
      <c r="AK25" s="660"/>
      <c r="AL25" s="624">
        <v>99</v>
      </c>
      <c r="AM25" s="625"/>
      <c r="AN25" s="625"/>
      <c r="AO25" s="661"/>
      <c r="AP25" s="618" t="s">
        <v>300</v>
      </c>
      <c r="AQ25" s="699"/>
      <c r="AR25" s="699"/>
      <c r="AS25" s="699"/>
      <c r="AT25" s="699"/>
      <c r="AU25" s="699"/>
      <c r="AV25" s="699"/>
      <c r="AW25" s="699"/>
      <c r="AX25" s="699"/>
      <c r="AY25" s="699"/>
      <c r="AZ25" s="699"/>
      <c r="BA25" s="699"/>
      <c r="BB25" s="699"/>
      <c r="BC25" s="699"/>
      <c r="BD25" s="699"/>
      <c r="BE25" s="699"/>
      <c r="BF25" s="700"/>
      <c r="BG25" s="621">
        <v>1476756</v>
      </c>
      <c r="BH25" s="622"/>
      <c r="BI25" s="622"/>
      <c r="BJ25" s="622"/>
      <c r="BK25" s="622"/>
      <c r="BL25" s="622"/>
      <c r="BM25" s="622"/>
      <c r="BN25" s="623"/>
      <c r="BO25" s="659">
        <v>0.8</v>
      </c>
      <c r="BP25" s="659"/>
      <c r="BQ25" s="659"/>
      <c r="BR25" s="659"/>
      <c r="BS25" s="660" t="s">
        <v>132</v>
      </c>
      <c r="BT25" s="660"/>
      <c r="BU25" s="660"/>
      <c r="BV25" s="660"/>
      <c r="BW25" s="660"/>
      <c r="BX25" s="660"/>
      <c r="BY25" s="660"/>
      <c r="BZ25" s="660"/>
      <c r="CA25" s="660"/>
      <c r="CB25" s="695"/>
      <c r="CD25" s="618" t="s">
        <v>301</v>
      </c>
      <c r="CE25" s="619"/>
      <c r="CF25" s="619"/>
      <c r="CG25" s="619"/>
      <c r="CH25" s="619"/>
      <c r="CI25" s="619"/>
      <c r="CJ25" s="619"/>
      <c r="CK25" s="619"/>
      <c r="CL25" s="619"/>
      <c r="CM25" s="619"/>
      <c r="CN25" s="619"/>
      <c r="CO25" s="619"/>
      <c r="CP25" s="619"/>
      <c r="CQ25" s="620"/>
      <c r="CR25" s="621">
        <v>109230068</v>
      </c>
      <c r="CS25" s="634"/>
      <c r="CT25" s="634"/>
      <c r="CU25" s="634"/>
      <c r="CV25" s="634"/>
      <c r="CW25" s="634"/>
      <c r="CX25" s="634"/>
      <c r="CY25" s="635"/>
      <c r="CZ25" s="624">
        <v>18.2</v>
      </c>
      <c r="DA25" s="636"/>
      <c r="DB25" s="636"/>
      <c r="DC25" s="637"/>
      <c r="DD25" s="627">
        <v>95027610</v>
      </c>
      <c r="DE25" s="634"/>
      <c r="DF25" s="634"/>
      <c r="DG25" s="634"/>
      <c r="DH25" s="634"/>
      <c r="DI25" s="634"/>
      <c r="DJ25" s="634"/>
      <c r="DK25" s="635"/>
      <c r="DL25" s="627">
        <v>93578217</v>
      </c>
      <c r="DM25" s="634"/>
      <c r="DN25" s="634"/>
      <c r="DO25" s="634"/>
      <c r="DP25" s="634"/>
      <c r="DQ25" s="634"/>
      <c r="DR25" s="634"/>
      <c r="DS25" s="634"/>
      <c r="DT25" s="634"/>
      <c r="DU25" s="634"/>
      <c r="DV25" s="635"/>
      <c r="DW25" s="624">
        <v>32.1</v>
      </c>
      <c r="DX25" s="636"/>
      <c r="DY25" s="636"/>
      <c r="DZ25" s="636"/>
      <c r="EA25" s="636"/>
      <c r="EB25" s="636"/>
      <c r="EC25" s="648"/>
    </row>
    <row r="26" spans="2:133" ht="11.25" customHeight="1" x14ac:dyDescent="0.15">
      <c r="B26" s="618" t="s">
        <v>302</v>
      </c>
      <c r="C26" s="619"/>
      <c r="D26" s="619"/>
      <c r="E26" s="619"/>
      <c r="F26" s="619"/>
      <c r="G26" s="619"/>
      <c r="H26" s="619"/>
      <c r="I26" s="619"/>
      <c r="J26" s="619"/>
      <c r="K26" s="619"/>
      <c r="L26" s="619"/>
      <c r="M26" s="619"/>
      <c r="N26" s="619"/>
      <c r="O26" s="619"/>
      <c r="P26" s="619"/>
      <c r="Q26" s="620"/>
      <c r="R26" s="621">
        <v>337680</v>
      </c>
      <c r="S26" s="622"/>
      <c r="T26" s="622"/>
      <c r="U26" s="622"/>
      <c r="V26" s="622"/>
      <c r="W26" s="622"/>
      <c r="X26" s="622"/>
      <c r="Y26" s="623"/>
      <c r="Z26" s="659">
        <v>0.1</v>
      </c>
      <c r="AA26" s="659"/>
      <c r="AB26" s="659"/>
      <c r="AC26" s="659"/>
      <c r="AD26" s="660">
        <v>337680</v>
      </c>
      <c r="AE26" s="660"/>
      <c r="AF26" s="660"/>
      <c r="AG26" s="660"/>
      <c r="AH26" s="660"/>
      <c r="AI26" s="660"/>
      <c r="AJ26" s="660"/>
      <c r="AK26" s="660"/>
      <c r="AL26" s="624">
        <v>0.1</v>
      </c>
      <c r="AM26" s="625"/>
      <c r="AN26" s="625"/>
      <c r="AO26" s="661"/>
      <c r="AP26" s="618" t="s">
        <v>303</v>
      </c>
      <c r="AQ26" s="699"/>
      <c r="AR26" s="699"/>
      <c r="AS26" s="699"/>
      <c r="AT26" s="699"/>
      <c r="AU26" s="699"/>
      <c r="AV26" s="699"/>
      <c r="AW26" s="699"/>
      <c r="AX26" s="699"/>
      <c r="AY26" s="699"/>
      <c r="AZ26" s="699"/>
      <c r="BA26" s="699"/>
      <c r="BB26" s="699"/>
      <c r="BC26" s="699"/>
      <c r="BD26" s="699"/>
      <c r="BE26" s="699"/>
      <c r="BF26" s="700"/>
      <c r="BG26" s="621" t="s">
        <v>253</v>
      </c>
      <c r="BH26" s="622"/>
      <c r="BI26" s="622"/>
      <c r="BJ26" s="622"/>
      <c r="BK26" s="622"/>
      <c r="BL26" s="622"/>
      <c r="BM26" s="622"/>
      <c r="BN26" s="623"/>
      <c r="BO26" s="659" t="s">
        <v>132</v>
      </c>
      <c r="BP26" s="659"/>
      <c r="BQ26" s="659"/>
      <c r="BR26" s="659"/>
      <c r="BS26" s="660" t="s">
        <v>132</v>
      </c>
      <c r="BT26" s="660"/>
      <c r="BU26" s="660"/>
      <c r="BV26" s="660"/>
      <c r="BW26" s="660"/>
      <c r="BX26" s="660"/>
      <c r="BY26" s="660"/>
      <c r="BZ26" s="660"/>
      <c r="CA26" s="660"/>
      <c r="CB26" s="695"/>
      <c r="CD26" s="618" t="s">
        <v>304</v>
      </c>
      <c r="CE26" s="619"/>
      <c r="CF26" s="619"/>
      <c r="CG26" s="619"/>
      <c r="CH26" s="619"/>
      <c r="CI26" s="619"/>
      <c r="CJ26" s="619"/>
      <c r="CK26" s="619"/>
      <c r="CL26" s="619"/>
      <c r="CM26" s="619"/>
      <c r="CN26" s="619"/>
      <c r="CO26" s="619"/>
      <c r="CP26" s="619"/>
      <c r="CQ26" s="620"/>
      <c r="CR26" s="621">
        <v>74361676</v>
      </c>
      <c r="CS26" s="622"/>
      <c r="CT26" s="622"/>
      <c r="CU26" s="622"/>
      <c r="CV26" s="622"/>
      <c r="CW26" s="622"/>
      <c r="CX26" s="622"/>
      <c r="CY26" s="623"/>
      <c r="CZ26" s="624">
        <v>12.4</v>
      </c>
      <c r="DA26" s="636"/>
      <c r="DB26" s="636"/>
      <c r="DC26" s="637"/>
      <c r="DD26" s="627">
        <v>60801630</v>
      </c>
      <c r="DE26" s="622"/>
      <c r="DF26" s="622"/>
      <c r="DG26" s="622"/>
      <c r="DH26" s="622"/>
      <c r="DI26" s="622"/>
      <c r="DJ26" s="622"/>
      <c r="DK26" s="623"/>
      <c r="DL26" s="627" t="s">
        <v>253</v>
      </c>
      <c r="DM26" s="622"/>
      <c r="DN26" s="622"/>
      <c r="DO26" s="622"/>
      <c r="DP26" s="622"/>
      <c r="DQ26" s="622"/>
      <c r="DR26" s="622"/>
      <c r="DS26" s="622"/>
      <c r="DT26" s="622"/>
      <c r="DU26" s="622"/>
      <c r="DV26" s="623"/>
      <c r="DW26" s="624" t="s">
        <v>132</v>
      </c>
      <c r="DX26" s="636"/>
      <c r="DY26" s="636"/>
      <c r="DZ26" s="636"/>
      <c r="EA26" s="636"/>
      <c r="EB26" s="636"/>
      <c r="EC26" s="648"/>
    </row>
    <row r="27" spans="2:133" ht="11.25" customHeight="1" x14ac:dyDescent="0.15">
      <c r="B27" s="618" t="s">
        <v>305</v>
      </c>
      <c r="C27" s="619"/>
      <c r="D27" s="619"/>
      <c r="E27" s="619"/>
      <c r="F27" s="619"/>
      <c r="G27" s="619"/>
      <c r="H27" s="619"/>
      <c r="I27" s="619"/>
      <c r="J27" s="619"/>
      <c r="K27" s="619"/>
      <c r="L27" s="619"/>
      <c r="M27" s="619"/>
      <c r="N27" s="619"/>
      <c r="O27" s="619"/>
      <c r="P27" s="619"/>
      <c r="Q27" s="620"/>
      <c r="R27" s="621">
        <v>2509830</v>
      </c>
      <c r="S27" s="622"/>
      <c r="T27" s="622"/>
      <c r="U27" s="622"/>
      <c r="V27" s="622"/>
      <c r="W27" s="622"/>
      <c r="X27" s="622"/>
      <c r="Y27" s="623"/>
      <c r="Z27" s="659">
        <v>0.4</v>
      </c>
      <c r="AA27" s="659"/>
      <c r="AB27" s="659"/>
      <c r="AC27" s="659"/>
      <c r="AD27" s="660" t="s">
        <v>132</v>
      </c>
      <c r="AE27" s="660"/>
      <c r="AF27" s="660"/>
      <c r="AG27" s="660"/>
      <c r="AH27" s="660"/>
      <c r="AI27" s="660"/>
      <c r="AJ27" s="660"/>
      <c r="AK27" s="660"/>
      <c r="AL27" s="624" t="s">
        <v>132</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179669924</v>
      </c>
      <c r="BH27" s="622"/>
      <c r="BI27" s="622"/>
      <c r="BJ27" s="622"/>
      <c r="BK27" s="622"/>
      <c r="BL27" s="622"/>
      <c r="BM27" s="622"/>
      <c r="BN27" s="623"/>
      <c r="BO27" s="659">
        <v>100</v>
      </c>
      <c r="BP27" s="659"/>
      <c r="BQ27" s="659"/>
      <c r="BR27" s="659"/>
      <c r="BS27" s="660">
        <v>1803466</v>
      </c>
      <c r="BT27" s="660"/>
      <c r="BU27" s="660"/>
      <c r="BV27" s="660"/>
      <c r="BW27" s="660"/>
      <c r="BX27" s="660"/>
      <c r="BY27" s="660"/>
      <c r="BZ27" s="660"/>
      <c r="CA27" s="660"/>
      <c r="CB27" s="695"/>
      <c r="CD27" s="618" t="s">
        <v>307</v>
      </c>
      <c r="CE27" s="619"/>
      <c r="CF27" s="619"/>
      <c r="CG27" s="619"/>
      <c r="CH27" s="619"/>
      <c r="CI27" s="619"/>
      <c r="CJ27" s="619"/>
      <c r="CK27" s="619"/>
      <c r="CL27" s="619"/>
      <c r="CM27" s="619"/>
      <c r="CN27" s="619"/>
      <c r="CO27" s="619"/>
      <c r="CP27" s="619"/>
      <c r="CQ27" s="620"/>
      <c r="CR27" s="621">
        <v>160814985</v>
      </c>
      <c r="CS27" s="634"/>
      <c r="CT27" s="634"/>
      <c r="CU27" s="634"/>
      <c r="CV27" s="634"/>
      <c r="CW27" s="634"/>
      <c r="CX27" s="634"/>
      <c r="CY27" s="635"/>
      <c r="CZ27" s="624">
        <v>26.7</v>
      </c>
      <c r="DA27" s="636"/>
      <c r="DB27" s="636"/>
      <c r="DC27" s="637"/>
      <c r="DD27" s="627">
        <v>47561752</v>
      </c>
      <c r="DE27" s="634"/>
      <c r="DF27" s="634"/>
      <c r="DG27" s="634"/>
      <c r="DH27" s="634"/>
      <c r="DI27" s="634"/>
      <c r="DJ27" s="634"/>
      <c r="DK27" s="635"/>
      <c r="DL27" s="627">
        <v>43957113</v>
      </c>
      <c r="DM27" s="634"/>
      <c r="DN27" s="634"/>
      <c r="DO27" s="634"/>
      <c r="DP27" s="634"/>
      <c r="DQ27" s="634"/>
      <c r="DR27" s="634"/>
      <c r="DS27" s="634"/>
      <c r="DT27" s="634"/>
      <c r="DU27" s="634"/>
      <c r="DV27" s="635"/>
      <c r="DW27" s="624">
        <v>15.1</v>
      </c>
      <c r="DX27" s="636"/>
      <c r="DY27" s="636"/>
      <c r="DZ27" s="636"/>
      <c r="EA27" s="636"/>
      <c r="EB27" s="636"/>
      <c r="EC27" s="648"/>
    </row>
    <row r="28" spans="2:133" ht="11.25" customHeight="1" x14ac:dyDescent="0.15">
      <c r="B28" s="618" t="s">
        <v>308</v>
      </c>
      <c r="C28" s="619"/>
      <c r="D28" s="619"/>
      <c r="E28" s="619"/>
      <c r="F28" s="619"/>
      <c r="G28" s="619"/>
      <c r="H28" s="619"/>
      <c r="I28" s="619"/>
      <c r="J28" s="619"/>
      <c r="K28" s="619"/>
      <c r="L28" s="619"/>
      <c r="M28" s="619"/>
      <c r="N28" s="619"/>
      <c r="O28" s="619"/>
      <c r="P28" s="619"/>
      <c r="Q28" s="620"/>
      <c r="R28" s="621">
        <v>10703272</v>
      </c>
      <c r="S28" s="622"/>
      <c r="T28" s="622"/>
      <c r="U28" s="622"/>
      <c r="V28" s="622"/>
      <c r="W28" s="622"/>
      <c r="X28" s="622"/>
      <c r="Y28" s="623"/>
      <c r="Z28" s="659">
        <v>1.8</v>
      </c>
      <c r="AA28" s="659"/>
      <c r="AB28" s="659"/>
      <c r="AC28" s="659"/>
      <c r="AD28" s="660">
        <v>1400251</v>
      </c>
      <c r="AE28" s="660"/>
      <c r="AF28" s="660"/>
      <c r="AG28" s="660"/>
      <c r="AH28" s="660"/>
      <c r="AI28" s="660"/>
      <c r="AJ28" s="660"/>
      <c r="AK28" s="660"/>
      <c r="AL28" s="624">
        <v>0.5</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68059122</v>
      </c>
      <c r="CS28" s="622"/>
      <c r="CT28" s="622"/>
      <c r="CU28" s="622"/>
      <c r="CV28" s="622"/>
      <c r="CW28" s="622"/>
      <c r="CX28" s="622"/>
      <c r="CY28" s="623"/>
      <c r="CZ28" s="624">
        <v>11.3</v>
      </c>
      <c r="DA28" s="636"/>
      <c r="DB28" s="636"/>
      <c r="DC28" s="637"/>
      <c r="DD28" s="627">
        <v>64984870</v>
      </c>
      <c r="DE28" s="622"/>
      <c r="DF28" s="622"/>
      <c r="DG28" s="622"/>
      <c r="DH28" s="622"/>
      <c r="DI28" s="622"/>
      <c r="DJ28" s="622"/>
      <c r="DK28" s="623"/>
      <c r="DL28" s="627">
        <v>64443587</v>
      </c>
      <c r="DM28" s="622"/>
      <c r="DN28" s="622"/>
      <c r="DO28" s="622"/>
      <c r="DP28" s="622"/>
      <c r="DQ28" s="622"/>
      <c r="DR28" s="622"/>
      <c r="DS28" s="622"/>
      <c r="DT28" s="622"/>
      <c r="DU28" s="622"/>
      <c r="DV28" s="623"/>
      <c r="DW28" s="624">
        <v>22.1</v>
      </c>
      <c r="DX28" s="636"/>
      <c r="DY28" s="636"/>
      <c r="DZ28" s="636"/>
      <c r="EA28" s="636"/>
      <c r="EB28" s="636"/>
      <c r="EC28" s="648"/>
    </row>
    <row r="29" spans="2:133" ht="11.25" customHeight="1" x14ac:dyDescent="0.15">
      <c r="B29" s="618" t="s">
        <v>310</v>
      </c>
      <c r="C29" s="619"/>
      <c r="D29" s="619"/>
      <c r="E29" s="619"/>
      <c r="F29" s="619"/>
      <c r="G29" s="619"/>
      <c r="H29" s="619"/>
      <c r="I29" s="619"/>
      <c r="J29" s="619"/>
      <c r="K29" s="619"/>
      <c r="L29" s="619"/>
      <c r="M29" s="619"/>
      <c r="N29" s="619"/>
      <c r="O29" s="619"/>
      <c r="P29" s="619"/>
      <c r="Q29" s="620"/>
      <c r="R29" s="621">
        <v>4035754</v>
      </c>
      <c r="S29" s="622"/>
      <c r="T29" s="622"/>
      <c r="U29" s="622"/>
      <c r="V29" s="622"/>
      <c r="W29" s="622"/>
      <c r="X29" s="622"/>
      <c r="Y29" s="623"/>
      <c r="Z29" s="659">
        <v>0.7</v>
      </c>
      <c r="AA29" s="659"/>
      <c r="AB29" s="659"/>
      <c r="AC29" s="659"/>
      <c r="AD29" s="660" t="s">
        <v>253</v>
      </c>
      <c r="AE29" s="660"/>
      <c r="AF29" s="660"/>
      <c r="AG29" s="660"/>
      <c r="AH29" s="660"/>
      <c r="AI29" s="660"/>
      <c r="AJ29" s="660"/>
      <c r="AK29" s="660"/>
      <c r="AL29" s="624" t="s">
        <v>132</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311</v>
      </c>
      <c r="CE29" s="641"/>
      <c r="CF29" s="618" t="s">
        <v>72</v>
      </c>
      <c r="CG29" s="619"/>
      <c r="CH29" s="619"/>
      <c r="CI29" s="619"/>
      <c r="CJ29" s="619"/>
      <c r="CK29" s="619"/>
      <c r="CL29" s="619"/>
      <c r="CM29" s="619"/>
      <c r="CN29" s="619"/>
      <c r="CO29" s="619"/>
      <c r="CP29" s="619"/>
      <c r="CQ29" s="620"/>
      <c r="CR29" s="621">
        <v>68056571</v>
      </c>
      <c r="CS29" s="634"/>
      <c r="CT29" s="634"/>
      <c r="CU29" s="634"/>
      <c r="CV29" s="634"/>
      <c r="CW29" s="634"/>
      <c r="CX29" s="634"/>
      <c r="CY29" s="635"/>
      <c r="CZ29" s="624">
        <v>11.3</v>
      </c>
      <c r="DA29" s="636"/>
      <c r="DB29" s="636"/>
      <c r="DC29" s="637"/>
      <c r="DD29" s="627">
        <v>64982319</v>
      </c>
      <c r="DE29" s="634"/>
      <c r="DF29" s="634"/>
      <c r="DG29" s="634"/>
      <c r="DH29" s="634"/>
      <c r="DI29" s="634"/>
      <c r="DJ29" s="634"/>
      <c r="DK29" s="635"/>
      <c r="DL29" s="627">
        <v>64441036</v>
      </c>
      <c r="DM29" s="634"/>
      <c r="DN29" s="634"/>
      <c r="DO29" s="634"/>
      <c r="DP29" s="634"/>
      <c r="DQ29" s="634"/>
      <c r="DR29" s="634"/>
      <c r="DS29" s="634"/>
      <c r="DT29" s="634"/>
      <c r="DU29" s="634"/>
      <c r="DV29" s="635"/>
      <c r="DW29" s="624">
        <v>22.1</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142893079</v>
      </c>
      <c r="S30" s="622"/>
      <c r="T30" s="622"/>
      <c r="U30" s="622"/>
      <c r="V30" s="622"/>
      <c r="W30" s="622"/>
      <c r="X30" s="622"/>
      <c r="Y30" s="623"/>
      <c r="Z30" s="659">
        <v>23.6</v>
      </c>
      <c r="AA30" s="659"/>
      <c r="AB30" s="659"/>
      <c r="AC30" s="659"/>
      <c r="AD30" s="660" t="s">
        <v>253</v>
      </c>
      <c r="AE30" s="660"/>
      <c r="AF30" s="660"/>
      <c r="AG30" s="660"/>
      <c r="AH30" s="660"/>
      <c r="AI30" s="660"/>
      <c r="AJ30" s="660"/>
      <c r="AK30" s="660"/>
      <c r="AL30" s="624" t="s">
        <v>132</v>
      </c>
      <c r="AM30" s="625"/>
      <c r="AN30" s="625"/>
      <c r="AO30" s="661"/>
      <c r="AP30" s="679" t="s">
        <v>229</v>
      </c>
      <c r="AQ30" s="680"/>
      <c r="AR30" s="680"/>
      <c r="AS30" s="680"/>
      <c r="AT30" s="680"/>
      <c r="AU30" s="680"/>
      <c r="AV30" s="680"/>
      <c r="AW30" s="680"/>
      <c r="AX30" s="680"/>
      <c r="AY30" s="680"/>
      <c r="AZ30" s="680"/>
      <c r="BA30" s="680"/>
      <c r="BB30" s="680"/>
      <c r="BC30" s="680"/>
      <c r="BD30" s="680"/>
      <c r="BE30" s="680"/>
      <c r="BF30" s="681"/>
      <c r="BG30" s="679" t="s">
        <v>313</v>
      </c>
      <c r="BH30" s="693"/>
      <c r="BI30" s="693"/>
      <c r="BJ30" s="693"/>
      <c r="BK30" s="693"/>
      <c r="BL30" s="693"/>
      <c r="BM30" s="693"/>
      <c r="BN30" s="693"/>
      <c r="BO30" s="693"/>
      <c r="BP30" s="693"/>
      <c r="BQ30" s="694"/>
      <c r="BR30" s="679" t="s">
        <v>314</v>
      </c>
      <c r="BS30" s="693"/>
      <c r="BT30" s="693"/>
      <c r="BU30" s="693"/>
      <c r="BV30" s="693"/>
      <c r="BW30" s="693"/>
      <c r="BX30" s="693"/>
      <c r="BY30" s="693"/>
      <c r="BZ30" s="693"/>
      <c r="CA30" s="693"/>
      <c r="CB30" s="694"/>
      <c r="CD30" s="642"/>
      <c r="CE30" s="643"/>
      <c r="CF30" s="618" t="s">
        <v>315</v>
      </c>
      <c r="CG30" s="619"/>
      <c r="CH30" s="619"/>
      <c r="CI30" s="619"/>
      <c r="CJ30" s="619"/>
      <c r="CK30" s="619"/>
      <c r="CL30" s="619"/>
      <c r="CM30" s="619"/>
      <c r="CN30" s="619"/>
      <c r="CO30" s="619"/>
      <c r="CP30" s="619"/>
      <c r="CQ30" s="620"/>
      <c r="CR30" s="621">
        <v>60314493</v>
      </c>
      <c r="CS30" s="622"/>
      <c r="CT30" s="622"/>
      <c r="CU30" s="622"/>
      <c r="CV30" s="622"/>
      <c r="CW30" s="622"/>
      <c r="CX30" s="622"/>
      <c r="CY30" s="623"/>
      <c r="CZ30" s="624">
        <v>10</v>
      </c>
      <c r="DA30" s="636"/>
      <c r="DB30" s="636"/>
      <c r="DC30" s="637"/>
      <c r="DD30" s="627">
        <v>57449787</v>
      </c>
      <c r="DE30" s="622"/>
      <c r="DF30" s="622"/>
      <c r="DG30" s="622"/>
      <c r="DH30" s="622"/>
      <c r="DI30" s="622"/>
      <c r="DJ30" s="622"/>
      <c r="DK30" s="623"/>
      <c r="DL30" s="627">
        <v>56922815</v>
      </c>
      <c r="DM30" s="622"/>
      <c r="DN30" s="622"/>
      <c r="DO30" s="622"/>
      <c r="DP30" s="622"/>
      <c r="DQ30" s="622"/>
      <c r="DR30" s="622"/>
      <c r="DS30" s="622"/>
      <c r="DT30" s="622"/>
      <c r="DU30" s="622"/>
      <c r="DV30" s="623"/>
      <c r="DW30" s="624">
        <v>19.5</v>
      </c>
      <c r="DX30" s="636"/>
      <c r="DY30" s="636"/>
      <c r="DZ30" s="636"/>
      <c r="EA30" s="636"/>
      <c r="EB30" s="636"/>
      <c r="EC30" s="648"/>
    </row>
    <row r="31" spans="2:133" ht="11.25" customHeight="1" x14ac:dyDescent="0.15">
      <c r="B31" s="696" t="s">
        <v>316</v>
      </c>
      <c r="C31" s="697"/>
      <c r="D31" s="697"/>
      <c r="E31" s="697"/>
      <c r="F31" s="697"/>
      <c r="G31" s="697"/>
      <c r="H31" s="697"/>
      <c r="I31" s="697"/>
      <c r="J31" s="697"/>
      <c r="K31" s="697"/>
      <c r="L31" s="697"/>
      <c r="M31" s="697"/>
      <c r="N31" s="697"/>
      <c r="O31" s="697"/>
      <c r="P31" s="697"/>
      <c r="Q31" s="698"/>
      <c r="R31" s="621">
        <v>35055</v>
      </c>
      <c r="S31" s="622"/>
      <c r="T31" s="622"/>
      <c r="U31" s="622"/>
      <c r="V31" s="622"/>
      <c r="W31" s="622"/>
      <c r="X31" s="622"/>
      <c r="Y31" s="623"/>
      <c r="Z31" s="659">
        <v>0</v>
      </c>
      <c r="AA31" s="659"/>
      <c r="AB31" s="659"/>
      <c r="AC31" s="659"/>
      <c r="AD31" s="660">
        <v>35055</v>
      </c>
      <c r="AE31" s="660"/>
      <c r="AF31" s="660"/>
      <c r="AG31" s="660"/>
      <c r="AH31" s="660"/>
      <c r="AI31" s="660"/>
      <c r="AJ31" s="660"/>
      <c r="AK31" s="660"/>
      <c r="AL31" s="624">
        <v>0</v>
      </c>
      <c r="AM31" s="625"/>
      <c r="AN31" s="625"/>
      <c r="AO31" s="661"/>
      <c r="AP31" s="687" t="s">
        <v>317</v>
      </c>
      <c r="AQ31" s="688"/>
      <c r="AR31" s="688"/>
      <c r="AS31" s="688"/>
      <c r="AT31" s="689" t="s">
        <v>318</v>
      </c>
      <c r="AU31" s="214"/>
      <c r="AV31" s="214"/>
      <c r="AW31" s="214"/>
      <c r="AX31" s="676" t="s">
        <v>192</v>
      </c>
      <c r="AY31" s="677"/>
      <c r="AZ31" s="677"/>
      <c r="BA31" s="677"/>
      <c r="BB31" s="677"/>
      <c r="BC31" s="677"/>
      <c r="BD31" s="677"/>
      <c r="BE31" s="677"/>
      <c r="BF31" s="678"/>
      <c r="BG31" s="683">
        <v>99.3</v>
      </c>
      <c r="BH31" s="684"/>
      <c r="BI31" s="684"/>
      <c r="BJ31" s="684"/>
      <c r="BK31" s="684"/>
      <c r="BL31" s="684"/>
      <c r="BM31" s="685">
        <v>98.4</v>
      </c>
      <c r="BN31" s="684"/>
      <c r="BO31" s="684"/>
      <c r="BP31" s="684"/>
      <c r="BQ31" s="686"/>
      <c r="BR31" s="683">
        <v>99.4</v>
      </c>
      <c r="BS31" s="684"/>
      <c r="BT31" s="684"/>
      <c r="BU31" s="684"/>
      <c r="BV31" s="684"/>
      <c r="BW31" s="684"/>
      <c r="BX31" s="685">
        <v>98.5</v>
      </c>
      <c r="BY31" s="684"/>
      <c r="BZ31" s="684"/>
      <c r="CA31" s="684"/>
      <c r="CB31" s="686"/>
      <c r="CD31" s="642"/>
      <c r="CE31" s="643"/>
      <c r="CF31" s="618" t="s">
        <v>319</v>
      </c>
      <c r="CG31" s="619"/>
      <c r="CH31" s="619"/>
      <c r="CI31" s="619"/>
      <c r="CJ31" s="619"/>
      <c r="CK31" s="619"/>
      <c r="CL31" s="619"/>
      <c r="CM31" s="619"/>
      <c r="CN31" s="619"/>
      <c r="CO31" s="619"/>
      <c r="CP31" s="619"/>
      <c r="CQ31" s="620"/>
      <c r="CR31" s="621">
        <v>7742078</v>
      </c>
      <c r="CS31" s="634"/>
      <c r="CT31" s="634"/>
      <c r="CU31" s="634"/>
      <c r="CV31" s="634"/>
      <c r="CW31" s="634"/>
      <c r="CX31" s="634"/>
      <c r="CY31" s="635"/>
      <c r="CZ31" s="624">
        <v>1.3</v>
      </c>
      <c r="DA31" s="636"/>
      <c r="DB31" s="636"/>
      <c r="DC31" s="637"/>
      <c r="DD31" s="627">
        <v>7532532</v>
      </c>
      <c r="DE31" s="634"/>
      <c r="DF31" s="634"/>
      <c r="DG31" s="634"/>
      <c r="DH31" s="634"/>
      <c r="DI31" s="634"/>
      <c r="DJ31" s="634"/>
      <c r="DK31" s="635"/>
      <c r="DL31" s="627">
        <v>7518221</v>
      </c>
      <c r="DM31" s="634"/>
      <c r="DN31" s="634"/>
      <c r="DO31" s="634"/>
      <c r="DP31" s="634"/>
      <c r="DQ31" s="634"/>
      <c r="DR31" s="634"/>
      <c r="DS31" s="634"/>
      <c r="DT31" s="634"/>
      <c r="DU31" s="634"/>
      <c r="DV31" s="635"/>
      <c r="DW31" s="624">
        <v>2.6</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32259647</v>
      </c>
      <c r="S32" s="622"/>
      <c r="T32" s="622"/>
      <c r="U32" s="622"/>
      <c r="V32" s="622"/>
      <c r="W32" s="622"/>
      <c r="X32" s="622"/>
      <c r="Y32" s="623"/>
      <c r="Z32" s="659">
        <v>5.3</v>
      </c>
      <c r="AA32" s="659"/>
      <c r="AB32" s="659"/>
      <c r="AC32" s="659"/>
      <c r="AD32" s="660" t="s">
        <v>132</v>
      </c>
      <c r="AE32" s="660"/>
      <c r="AF32" s="660"/>
      <c r="AG32" s="660"/>
      <c r="AH32" s="660"/>
      <c r="AI32" s="660"/>
      <c r="AJ32" s="660"/>
      <c r="AK32" s="660"/>
      <c r="AL32" s="624" t="s">
        <v>132</v>
      </c>
      <c r="AM32" s="625"/>
      <c r="AN32" s="625"/>
      <c r="AO32" s="661"/>
      <c r="AP32" s="662"/>
      <c r="AQ32" s="663"/>
      <c r="AR32" s="663"/>
      <c r="AS32" s="663"/>
      <c r="AT32" s="690"/>
      <c r="AU32" s="210" t="s">
        <v>321</v>
      </c>
      <c r="AX32" s="618" t="s">
        <v>322</v>
      </c>
      <c r="AY32" s="619"/>
      <c r="AZ32" s="619"/>
      <c r="BA32" s="619"/>
      <c r="BB32" s="619"/>
      <c r="BC32" s="619"/>
      <c r="BD32" s="619"/>
      <c r="BE32" s="619"/>
      <c r="BF32" s="620"/>
      <c r="BG32" s="692">
        <v>99</v>
      </c>
      <c r="BH32" s="634"/>
      <c r="BI32" s="634"/>
      <c r="BJ32" s="634"/>
      <c r="BK32" s="634"/>
      <c r="BL32" s="634"/>
      <c r="BM32" s="625">
        <v>98.1</v>
      </c>
      <c r="BN32" s="634"/>
      <c r="BO32" s="634"/>
      <c r="BP32" s="634"/>
      <c r="BQ32" s="657"/>
      <c r="BR32" s="692">
        <v>99.2</v>
      </c>
      <c r="BS32" s="634"/>
      <c r="BT32" s="634"/>
      <c r="BU32" s="634"/>
      <c r="BV32" s="634"/>
      <c r="BW32" s="634"/>
      <c r="BX32" s="625">
        <v>98.2</v>
      </c>
      <c r="BY32" s="634"/>
      <c r="BZ32" s="634"/>
      <c r="CA32" s="634"/>
      <c r="CB32" s="657"/>
      <c r="CD32" s="644"/>
      <c r="CE32" s="645"/>
      <c r="CF32" s="618" t="s">
        <v>323</v>
      </c>
      <c r="CG32" s="619"/>
      <c r="CH32" s="619"/>
      <c r="CI32" s="619"/>
      <c r="CJ32" s="619"/>
      <c r="CK32" s="619"/>
      <c r="CL32" s="619"/>
      <c r="CM32" s="619"/>
      <c r="CN32" s="619"/>
      <c r="CO32" s="619"/>
      <c r="CP32" s="619"/>
      <c r="CQ32" s="620"/>
      <c r="CR32" s="621">
        <v>2551</v>
      </c>
      <c r="CS32" s="622"/>
      <c r="CT32" s="622"/>
      <c r="CU32" s="622"/>
      <c r="CV32" s="622"/>
      <c r="CW32" s="622"/>
      <c r="CX32" s="622"/>
      <c r="CY32" s="623"/>
      <c r="CZ32" s="624">
        <v>0</v>
      </c>
      <c r="DA32" s="636"/>
      <c r="DB32" s="636"/>
      <c r="DC32" s="637"/>
      <c r="DD32" s="627">
        <v>2551</v>
      </c>
      <c r="DE32" s="622"/>
      <c r="DF32" s="622"/>
      <c r="DG32" s="622"/>
      <c r="DH32" s="622"/>
      <c r="DI32" s="622"/>
      <c r="DJ32" s="622"/>
      <c r="DK32" s="623"/>
      <c r="DL32" s="627">
        <v>2551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3715321</v>
      </c>
      <c r="S33" s="622"/>
      <c r="T33" s="622"/>
      <c r="U33" s="622"/>
      <c r="V33" s="622"/>
      <c r="W33" s="622"/>
      <c r="X33" s="622"/>
      <c r="Y33" s="623"/>
      <c r="Z33" s="659">
        <v>0.6</v>
      </c>
      <c r="AA33" s="659"/>
      <c r="AB33" s="659"/>
      <c r="AC33" s="659"/>
      <c r="AD33" s="660">
        <v>395782</v>
      </c>
      <c r="AE33" s="660"/>
      <c r="AF33" s="660"/>
      <c r="AG33" s="660"/>
      <c r="AH33" s="660"/>
      <c r="AI33" s="660"/>
      <c r="AJ33" s="660"/>
      <c r="AK33" s="660"/>
      <c r="AL33" s="624">
        <v>0.1</v>
      </c>
      <c r="AM33" s="625"/>
      <c r="AN33" s="625"/>
      <c r="AO33" s="661"/>
      <c r="AP33" s="664"/>
      <c r="AQ33" s="665"/>
      <c r="AR33" s="665"/>
      <c r="AS33" s="665"/>
      <c r="AT33" s="691"/>
      <c r="AU33" s="215"/>
      <c r="AV33" s="215"/>
      <c r="AW33" s="215"/>
      <c r="AX33" s="602" t="s">
        <v>325</v>
      </c>
      <c r="AY33" s="603"/>
      <c r="AZ33" s="603"/>
      <c r="BA33" s="603"/>
      <c r="BB33" s="603"/>
      <c r="BC33" s="603"/>
      <c r="BD33" s="603"/>
      <c r="BE33" s="603"/>
      <c r="BF33" s="604"/>
      <c r="BG33" s="682">
        <v>99.4</v>
      </c>
      <c r="BH33" s="606"/>
      <c r="BI33" s="606"/>
      <c r="BJ33" s="606"/>
      <c r="BK33" s="606"/>
      <c r="BL33" s="606"/>
      <c r="BM33" s="652">
        <v>98.5</v>
      </c>
      <c r="BN33" s="606"/>
      <c r="BO33" s="606"/>
      <c r="BP33" s="606"/>
      <c r="BQ33" s="669"/>
      <c r="BR33" s="682">
        <v>99.4</v>
      </c>
      <c r="BS33" s="606"/>
      <c r="BT33" s="606"/>
      <c r="BU33" s="606"/>
      <c r="BV33" s="606"/>
      <c r="BW33" s="606"/>
      <c r="BX33" s="652">
        <v>98.5</v>
      </c>
      <c r="BY33" s="606"/>
      <c r="BZ33" s="606"/>
      <c r="CA33" s="606"/>
      <c r="CB33" s="669"/>
      <c r="CD33" s="618" t="s">
        <v>326</v>
      </c>
      <c r="CE33" s="619"/>
      <c r="CF33" s="619"/>
      <c r="CG33" s="619"/>
      <c r="CH33" s="619"/>
      <c r="CI33" s="619"/>
      <c r="CJ33" s="619"/>
      <c r="CK33" s="619"/>
      <c r="CL33" s="619"/>
      <c r="CM33" s="619"/>
      <c r="CN33" s="619"/>
      <c r="CO33" s="619"/>
      <c r="CP33" s="619"/>
      <c r="CQ33" s="620"/>
      <c r="CR33" s="621">
        <v>208361473</v>
      </c>
      <c r="CS33" s="634"/>
      <c r="CT33" s="634"/>
      <c r="CU33" s="634"/>
      <c r="CV33" s="634"/>
      <c r="CW33" s="634"/>
      <c r="CX33" s="634"/>
      <c r="CY33" s="635"/>
      <c r="CZ33" s="624">
        <v>34.6</v>
      </c>
      <c r="DA33" s="636"/>
      <c r="DB33" s="636"/>
      <c r="DC33" s="637"/>
      <c r="DD33" s="627">
        <v>119209980</v>
      </c>
      <c r="DE33" s="634"/>
      <c r="DF33" s="634"/>
      <c r="DG33" s="634"/>
      <c r="DH33" s="634"/>
      <c r="DI33" s="634"/>
      <c r="DJ33" s="634"/>
      <c r="DK33" s="635"/>
      <c r="DL33" s="627">
        <v>87251258</v>
      </c>
      <c r="DM33" s="634"/>
      <c r="DN33" s="634"/>
      <c r="DO33" s="634"/>
      <c r="DP33" s="634"/>
      <c r="DQ33" s="634"/>
      <c r="DR33" s="634"/>
      <c r="DS33" s="634"/>
      <c r="DT33" s="634"/>
      <c r="DU33" s="634"/>
      <c r="DV33" s="635"/>
      <c r="DW33" s="624">
        <v>30</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2747242</v>
      </c>
      <c r="S34" s="622"/>
      <c r="T34" s="622"/>
      <c r="U34" s="622"/>
      <c r="V34" s="622"/>
      <c r="W34" s="622"/>
      <c r="X34" s="622"/>
      <c r="Y34" s="623"/>
      <c r="Z34" s="659">
        <v>0.5</v>
      </c>
      <c r="AA34" s="659"/>
      <c r="AB34" s="659"/>
      <c r="AC34" s="659"/>
      <c r="AD34" s="660" t="s">
        <v>253</v>
      </c>
      <c r="AE34" s="660"/>
      <c r="AF34" s="660"/>
      <c r="AG34" s="660"/>
      <c r="AH34" s="660"/>
      <c r="AI34" s="660"/>
      <c r="AJ34" s="660"/>
      <c r="AK34" s="660"/>
      <c r="AL34" s="624" t="s">
        <v>253</v>
      </c>
      <c r="AM34" s="625"/>
      <c r="AN34" s="625"/>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8" t="s">
        <v>328</v>
      </c>
      <c r="CE34" s="619"/>
      <c r="CF34" s="619"/>
      <c r="CG34" s="619"/>
      <c r="CH34" s="619"/>
      <c r="CI34" s="619"/>
      <c r="CJ34" s="619"/>
      <c r="CK34" s="619"/>
      <c r="CL34" s="619"/>
      <c r="CM34" s="619"/>
      <c r="CN34" s="619"/>
      <c r="CO34" s="619"/>
      <c r="CP34" s="619"/>
      <c r="CQ34" s="620"/>
      <c r="CR34" s="621">
        <v>78021654</v>
      </c>
      <c r="CS34" s="622"/>
      <c r="CT34" s="622"/>
      <c r="CU34" s="622"/>
      <c r="CV34" s="622"/>
      <c r="CW34" s="622"/>
      <c r="CX34" s="622"/>
      <c r="CY34" s="623"/>
      <c r="CZ34" s="624">
        <v>13</v>
      </c>
      <c r="DA34" s="636"/>
      <c r="DB34" s="636"/>
      <c r="DC34" s="637"/>
      <c r="DD34" s="627">
        <v>45167665</v>
      </c>
      <c r="DE34" s="622"/>
      <c r="DF34" s="622"/>
      <c r="DG34" s="622"/>
      <c r="DH34" s="622"/>
      <c r="DI34" s="622"/>
      <c r="DJ34" s="622"/>
      <c r="DK34" s="623"/>
      <c r="DL34" s="627">
        <v>32673051</v>
      </c>
      <c r="DM34" s="622"/>
      <c r="DN34" s="622"/>
      <c r="DO34" s="622"/>
      <c r="DP34" s="622"/>
      <c r="DQ34" s="622"/>
      <c r="DR34" s="622"/>
      <c r="DS34" s="622"/>
      <c r="DT34" s="622"/>
      <c r="DU34" s="622"/>
      <c r="DV34" s="623"/>
      <c r="DW34" s="624">
        <v>11.2</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4044407</v>
      </c>
      <c r="S35" s="622"/>
      <c r="T35" s="622"/>
      <c r="U35" s="622"/>
      <c r="V35" s="622"/>
      <c r="W35" s="622"/>
      <c r="X35" s="622"/>
      <c r="Y35" s="623"/>
      <c r="Z35" s="659">
        <v>0.7</v>
      </c>
      <c r="AA35" s="659"/>
      <c r="AB35" s="659"/>
      <c r="AC35" s="659"/>
      <c r="AD35" s="660" t="s">
        <v>253</v>
      </c>
      <c r="AE35" s="660"/>
      <c r="AF35" s="660"/>
      <c r="AG35" s="660"/>
      <c r="AH35" s="660"/>
      <c r="AI35" s="660"/>
      <c r="AJ35" s="660"/>
      <c r="AK35" s="660"/>
      <c r="AL35" s="624" t="s">
        <v>253</v>
      </c>
      <c r="AM35" s="625"/>
      <c r="AN35" s="625"/>
      <c r="AO35" s="661"/>
      <c r="AP35" s="218"/>
      <c r="AQ35" s="679" t="s">
        <v>330</v>
      </c>
      <c r="AR35" s="680"/>
      <c r="AS35" s="680"/>
      <c r="AT35" s="680"/>
      <c r="AU35" s="680"/>
      <c r="AV35" s="680"/>
      <c r="AW35" s="680"/>
      <c r="AX35" s="680"/>
      <c r="AY35" s="680"/>
      <c r="AZ35" s="680"/>
      <c r="BA35" s="680"/>
      <c r="BB35" s="680"/>
      <c r="BC35" s="680"/>
      <c r="BD35" s="680"/>
      <c r="BE35" s="680"/>
      <c r="BF35" s="681"/>
      <c r="BG35" s="679" t="s">
        <v>331</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332</v>
      </c>
      <c r="CE35" s="619"/>
      <c r="CF35" s="619"/>
      <c r="CG35" s="619"/>
      <c r="CH35" s="619"/>
      <c r="CI35" s="619"/>
      <c r="CJ35" s="619"/>
      <c r="CK35" s="619"/>
      <c r="CL35" s="619"/>
      <c r="CM35" s="619"/>
      <c r="CN35" s="619"/>
      <c r="CO35" s="619"/>
      <c r="CP35" s="619"/>
      <c r="CQ35" s="620"/>
      <c r="CR35" s="621">
        <v>7623512</v>
      </c>
      <c r="CS35" s="634"/>
      <c r="CT35" s="634"/>
      <c r="CU35" s="634"/>
      <c r="CV35" s="634"/>
      <c r="CW35" s="634"/>
      <c r="CX35" s="634"/>
      <c r="CY35" s="635"/>
      <c r="CZ35" s="624">
        <v>1.3</v>
      </c>
      <c r="DA35" s="636"/>
      <c r="DB35" s="636"/>
      <c r="DC35" s="637"/>
      <c r="DD35" s="627">
        <v>4038941</v>
      </c>
      <c r="DE35" s="634"/>
      <c r="DF35" s="634"/>
      <c r="DG35" s="634"/>
      <c r="DH35" s="634"/>
      <c r="DI35" s="634"/>
      <c r="DJ35" s="634"/>
      <c r="DK35" s="635"/>
      <c r="DL35" s="627">
        <v>3907371</v>
      </c>
      <c r="DM35" s="634"/>
      <c r="DN35" s="634"/>
      <c r="DO35" s="634"/>
      <c r="DP35" s="634"/>
      <c r="DQ35" s="634"/>
      <c r="DR35" s="634"/>
      <c r="DS35" s="634"/>
      <c r="DT35" s="634"/>
      <c r="DU35" s="634"/>
      <c r="DV35" s="635"/>
      <c r="DW35" s="624">
        <v>1.3</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8446374</v>
      </c>
      <c r="S36" s="622"/>
      <c r="T36" s="622"/>
      <c r="U36" s="622"/>
      <c r="V36" s="622"/>
      <c r="W36" s="622"/>
      <c r="X36" s="622"/>
      <c r="Y36" s="623"/>
      <c r="Z36" s="659">
        <v>1.4</v>
      </c>
      <c r="AA36" s="659"/>
      <c r="AB36" s="659"/>
      <c r="AC36" s="659"/>
      <c r="AD36" s="660" t="s">
        <v>253</v>
      </c>
      <c r="AE36" s="660"/>
      <c r="AF36" s="660"/>
      <c r="AG36" s="660"/>
      <c r="AH36" s="660"/>
      <c r="AI36" s="660"/>
      <c r="AJ36" s="660"/>
      <c r="AK36" s="660"/>
      <c r="AL36" s="624" t="s">
        <v>132</v>
      </c>
      <c r="AM36" s="625"/>
      <c r="AN36" s="625"/>
      <c r="AO36" s="661"/>
      <c r="AP36" s="218"/>
      <c r="AQ36" s="670" t="s">
        <v>334</v>
      </c>
      <c r="AR36" s="671"/>
      <c r="AS36" s="671"/>
      <c r="AT36" s="671"/>
      <c r="AU36" s="671"/>
      <c r="AV36" s="671"/>
      <c r="AW36" s="671"/>
      <c r="AX36" s="671"/>
      <c r="AY36" s="672"/>
      <c r="AZ36" s="673">
        <v>53162336</v>
      </c>
      <c r="BA36" s="674"/>
      <c r="BB36" s="674"/>
      <c r="BC36" s="674"/>
      <c r="BD36" s="674"/>
      <c r="BE36" s="674"/>
      <c r="BF36" s="675"/>
      <c r="BG36" s="676" t="s">
        <v>335</v>
      </c>
      <c r="BH36" s="677"/>
      <c r="BI36" s="677"/>
      <c r="BJ36" s="677"/>
      <c r="BK36" s="677"/>
      <c r="BL36" s="677"/>
      <c r="BM36" s="677"/>
      <c r="BN36" s="677"/>
      <c r="BO36" s="677"/>
      <c r="BP36" s="677"/>
      <c r="BQ36" s="677"/>
      <c r="BR36" s="677"/>
      <c r="BS36" s="677"/>
      <c r="BT36" s="677"/>
      <c r="BU36" s="678"/>
      <c r="BV36" s="673">
        <v>1774010</v>
      </c>
      <c r="BW36" s="674"/>
      <c r="BX36" s="674"/>
      <c r="BY36" s="674"/>
      <c r="BZ36" s="674"/>
      <c r="CA36" s="674"/>
      <c r="CB36" s="675"/>
      <c r="CD36" s="618" t="s">
        <v>336</v>
      </c>
      <c r="CE36" s="619"/>
      <c r="CF36" s="619"/>
      <c r="CG36" s="619"/>
      <c r="CH36" s="619"/>
      <c r="CI36" s="619"/>
      <c r="CJ36" s="619"/>
      <c r="CK36" s="619"/>
      <c r="CL36" s="619"/>
      <c r="CM36" s="619"/>
      <c r="CN36" s="619"/>
      <c r="CO36" s="619"/>
      <c r="CP36" s="619"/>
      <c r="CQ36" s="620"/>
      <c r="CR36" s="621">
        <v>30342318</v>
      </c>
      <c r="CS36" s="622"/>
      <c r="CT36" s="622"/>
      <c r="CU36" s="622"/>
      <c r="CV36" s="622"/>
      <c r="CW36" s="622"/>
      <c r="CX36" s="622"/>
      <c r="CY36" s="623"/>
      <c r="CZ36" s="624">
        <v>5</v>
      </c>
      <c r="DA36" s="636"/>
      <c r="DB36" s="636"/>
      <c r="DC36" s="637"/>
      <c r="DD36" s="627">
        <v>25783962</v>
      </c>
      <c r="DE36" s="622"/>
      <c r="DF36" s="622"/>
      <c r="DG36" s="622"/>
      <c r="DH36" s="622"/>
      <c r="DI36" s="622"/>
      <c r="DJ36" s="622"/>
      <c r="DK36" s="623"/>
      <c r="DL36" s="627">
        <v>16705734</v>
      </c>
      <c r="DM36" s="622"/>
      <c r="DN36" s="622"/>
      <c r="DO36" s="622"/>
      <c r="DP36" s="622"/>
      <c r="DQ36" s="622"/>
      <c r="DR36" s="622"/>
      <c r="DS36" s="622"/>
      <c r="DT36" s="622"/>
      <c r="DU36" s="622"/>
      <c r="DV36" s="623"/>
      <c r="DW36" s="624">
        <v>5.7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56861612</v>
      </c>
      <c r="S37" s="622"/>
      <c r="T37" s="622"/>
      <c r="U37" s="622"/>
      <c r="V37" s="622"/>
      <c r="W37" s="622"/>
      <c r="X37" s="622"/>
      <c r="Y37" s="623"/>
      <c r="Z37" s="659">
        <v>9.4</v>
      </c>
      <c r="AA37" s="659"/>
      <c r="AB37" s="659"/>
      <c r="AC37" s="659"/>
      <c r="AD37" s="660">
        <v>577452</v>
      </c>
      <c r="AE37" s="660"/>
      <c r="AF37" s="660"/>
      <c r="AG37" s="660"/>
      <c r="AH37" s="660"/>
      <c r="AI37" s="660"/>
      <c r="AJ37" s="660"/>
      <c r="AK37" s="660"/>
      <c r="AL37" s="624">
        <v>0.2</v>
      </c>
      <c r="AM37" s="625"/>
      <c r="AN37" s="625"/>
      <c r="AO37" s="661"/>
      <c r="AQ37" s="654" t="s">
        <v>338</v>
      </c>
      <c r="AR37" s="655"/>
      <c r="AS37" s="655"/>
      <c r="AT37" s="655"/>
      <c r="AU37" s="655"/>
      <c r="AV37" s="655"/>
      <c r="AW37" s="655"/>
      <c r="AX37" s="655"/>
      <c r="AY37" s="656"/>
      <c r="AZ37" s="621">
        <v>6057634</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-1350486</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12129</v>
      </c>
      <c r="CS37" s="634"/>
      <c r="CT37" s="634"/>
      <c r="CU37" s="634"/>
      <c r="CV37" s="634"/>
      <c r="CW37" s="634"/>
      <c r="CX37" s="634"/>
      <c r="CY37" s="635"/>
      <c r="CZ37" s="624">
        <v>0</v>
      </c>
      <c r="DA37" s="636"/>
      <c r="DB37" s="636"/>
      <c r="DC37" s="637"/>
      <c r="DD37" s="627">
        <v>12129</v>
      </c>
      <c r="DE37" s="634"/>
      <c r="DF37" s="634"/>
      <c r="DG37" s="634"/>
      <c r="DH37" s="634"/>
      <c r="DI37" s="634"/>
      <c r="DJ37" s="634"/>
      <c r="DK37" s="635"/>
      <c r="DL37" s="627">
        <v>12129</v>
      </c>
      <c r="DM37" s="634"/>
      <c r="DN37" s="634"/>
      <c r="DO37" s="634"/>
      <c r="DP37" s="634"/>
      <c r="DQ37" s="634"/>
      <c r="DR37" s="634"/>
      <c r="DS37" s="634"/>
      <c r="DT37" s="634"/>
      <c r="DU37" s="634"/>
      <c r="DV37" s="635"/>
      <c r="DW37" s="624">
        <v>0</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50659700</v>
      </c>
      <c r="S38" s="622"/>
      <c r="T38" s="622"/>
      <c r="U38" s="622"/>
      <c r="V38" s="622"/>
      <c r="W38" s="622"/>
      <c r="X38" s="622"/>
      <c r="Y38" s="623"/>
      <c r="Z38" s="659">
        <v>8.4</v>
      </c>
      <c r="AA38" s="659"/>
      <c r="AB38" s="659"/>
      <c r="AC38" s="659"/>
      <c r="AD38" s="660" t="s">
        <v>253</v>
      </c>
      <c r="AE38" s="660"/>
      <c r="AF38" s="660"/>
      <c r="AG38" s="660"/>
      <c r="AH38" s="660"/>
      <c r="AI38" s="660"/>
      <c r="AJ38" s="660"/>
      <c r="AK38" s="660"/>
      <c r="AL38" s="624" t="s">
        <v>132</v>
      </c>
      <c r="AM38" s="625"/>
      <c r="AN38" s="625"/>
      <c r="AO38" s="661"/>
      <c r="AQ38" s="654" t="s">
        <v>342</v>
      </c>
      <c r="AR38" s="655"/>
      <c r="AS38" s="655"/>
      <c r="AT38" s="655"/>
      <c r="AU38" s="655"/>
      <c r="AV38" s="655"/>
      <c r="AW38" s="655"/>
      <c r="AX38" s="655"/>
      <c r="AY38" s="656"/>
      <c r="AZ38" s="621">
        <v>563209</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124189</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46293093</v>
      </c>
      <c r="CS38" s="622"/>
      <c r="CT38" s="622"/>
      <c r="CU38" s="622"/>
      <c r="CV38" s="622"/>
      <c r="CW38" s="622"/>
      <c r="CX38" s="622"/>
      <c r="CY38" s="623"/>
      <c r="CZ38" s="624">
        <v>7.7</v>
      </c>
      <c r="DA38" s="636"/>
      <c r="DB38" s="636"/>
      <c r="DC38" s="637"/>
      <c r="DD38" s="627">
        <v>37749523</v>
      </c>
      <c r="DE38" s="622"/>
      <c r="DF38" s="622"/>
      <c r="DG38" s="622"/>
      <c r="DH38" s="622"/>
      <c r="DI38" s="622"/>
      <c r="DJ38" s="622"/>
      <c r="DK38" s="623"/>
      <c r="DL38" s="627">
        <v>33963478</v>
      </c>
      <c r="DM38" s="622"/>
      <c r="DN38" s="622"/>
      <c r="DO38" s="622"/>
      <c r="DP38" s="622"/>
      <c r="DQ38" s="622"/>
      <c r="DR38" s="622"/>
      <c r="DS38" s="622"/>
      <c r="DT38" s="622"/>
      <c r="DU38" s="622"/>
      <c r="DV38" s="623"/>
      <c r="DW38" s="624">
        <v>11.7</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132</v>
      </c>
      <c r="S39" s="622"/>
      <c r="T39" s="622"/>
      <c r="U39" s="622"/>
      <c r="V39" s="622"/>
      <c r="W39" s="622"/>
      <c r="X39" s="622"/>
      <c r="Y39" s="623"/>
      <c r="Z39" s="659" t="s">
        <v>132</v>
      </c>
      <c r="AA39" s="659"/>
      <c r="AB39" s="659"/>
      <c r="AC39" s="659"/>
      <c r="AD39" s="660" t="s">
        <v>253</v>
      </c>
      <c r="AE39" s="660"/>
      <c r="AF39" s="660"/>
      <c r="AG39" s="660"/>
      <c r="AH39" s="660"/>
      <c r="AI39" s="660"/>
      <c r="AJ39" s="660"/>
      <c r="AK39" s="660"/>
      <c r="AL39" s="624" t="s">
        <v>253</v>
      </c>
      <c r="AM39" s="625"/>
      <c r="AN39" s="625"/>
      <c r="AO39" s="661"/>
      <c r="AQ39" s="654" t="s">
        <v>346</v>
      </c>
      <c r="AR39" s="655"/>
      <c r="AS39" s="655"/>
      <c r="AT39" s="655"/>
      <c r="AU39" s="655"/>
      <c r="AV39" s="655"/>
      <c r="AW39" s="655"/>
      <c r="AX39" s="655"/>
      <c r="AY39" s="656"/>
      <c r="AZ39" s="621">
        <v>336108</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179572</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6425420</v>
      </c>
      <c r="CS39" s="634"/>
      <c r="CT39" s="634"/>
      <c r="CU39" s="634"/>
      <c r="CV39" s="634"/>
      <c r="CW39" s="634"/>
      <c r="CX39" s="634"/>
      <c r="CY39" s="635"/>
      <c r="CZ39" s="624">
        <v>1.1000000000000001</v>
      </c>
      <c r="DA39" s="636"/>
      <c r="DB39" s="636"/>
      <c r="DC39" s="637"/>
      <c r="DD39" s="627">
        <v>5497142</v>
      </c>
      <c r="DE39" s="634"/>
      <c r="DF39" s="634"/>
      <c r="DG39" s="634"/>
      <c r="DH39" s="634"/>
      <c r="DI39" s="634"/>
      <c r="DJ39" s="634"/>
      <c r="DK39" s="635"/>
      <c r="DL39" s="627" t="s">
        <v>253</v>
      </c>
      <c r="DM39" s="634"/>
      <c r="DN39" s="634"/>
      <c r="DO39" s="634"/>
      <c r="DP39" s="634"/>
      <c r="DQ39" s="634"/>
      <c r="DR39" s="634"/>
      <c r="DS39" s="634"/>
      <c r="DT39" s="634"/>
      <c r="DU39" s="634"/>
      <c r="DV39" s="635"/>
      <c r="DW39" s="624" t="s">
        <v>253</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18673000</v>
      </c>
      <c r="S40" s="622"/>
      <c r="T40" s="622"/>
      <c r="U40" s="622"/>
      <c r="V40" s="622"/>
      <c r="W40" s="622"/>
      <c r="X40" s="622"/>
      <c r="Y40" s="623"/>
      <c r="Z40" s="659">
        <v>3.1</v>
      </c>
      <c r="AA40" s="659"/>
      <c r="AB40" s="659"/>
      <c r="AC40" s="659"/>
      <c r="AD40" s="660" t="s">
        <v>132</v>
      </c>
      <c r="AE40" s="660"/>
      <c r="AF40" s="660"/>
      <c r="AG40" s="660"/>
      <c r="AH40" s="660"/>
      <c r="AI40" s="660"/>
      <c r="AJ40" s="660"/>
      <c r="AK40" s="660"/>
      <c r="AL40" s="624" t="s">
        <v>132</v>
      </c>
      <c r="AM40" s="625"/>
      <c r="AN40" s="625"/>
      <c r="AO40" s="661"/>
      <c r="AQ40" s="654" t="s">
        <v>350</v>
      </c>
      <c r="AR40" s="655"/>
      <c r="AS40" s="655"/>
      <c r="AT40" s="655"/>
      <c r="AU40" s="655"/>
      <c r="AV40" s="655"/>
      <c r="AW40" s="655"/>
      <c r="AX40" s="655"/>
      <c r="AY40" s="656"/>
      <c r="AZ40" s="621">
        <v>174043</v>
      </c>
      <c r="BA40" s="622"/>
      <c r="BB40" s="622"/>
      <c r="BC40" s="622"/>
      <c r="BD40" s="634"/>
      <c r="BE40" s="634"/>
      <c r="BF40" s="657"/>
      <c r="BG40" s="662" t="s">
        <v>351</v>
      </c>
      <c r="BH40" s="663"/>
      <c r="BI40" s="663"/>
      <c r="BJ40" s="663"/>
      <c r="BK40" s="663"/>
      <c r="BL40" s="219"/>
      <c r="BM40" s="619" t="s">
        <v>352</v>
      </c>
      <c r="BN40" s="619"/>
      <c r="BO40" s="619"/>
      <c r="BP40" s="619"/>
      <c r="BQ40" s="619"/>
      <c r="BR40" s="619"/>
      <c r="BS40" s="619"/>
      <c r="BT40" s="619"/>
      <c r="BU40" s="620"/>
      <c r="BV40" s="621">
        <v>81</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39655476</v>
      </c>
      <c r="CS40" s="622"/>
      <c r="CT40" s="622"/>
      <c r="CU40" s="622"/>
      <c r="CV40" s="622"/>
      <c r="CW40" s="622"/>
      <c r="CX40" s="622"/>
      <c r="CY40" s="623"/>
      <c r="CZ40" s="624">
        <v>6.6</v>
      </c>
      <c r="DA40" s="636"/>
      <c r="DB40" s="636"/>
      <c r="DC40" s="637"/>
      <c r="DD40" s="627">
        <v>972747</v>
      </c>
      <c r="DE40" s="622"/>
      <c r="DF40" s="622"/>
      <c r="DG40" s="622"/>
      <c r="DH40" s="622"/>
      <c r="DI40" s="622"/>
      <c r="DJ40" s="622"/>
      <c r="DK40" s="623"/>
      <c r="DL40" s="627">
        <v>1624</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605369946</v>
      </c>
      <c r="S41" s="646"/>
      <c r="T41" s="646"/>
      <c r="U41" s="646"/>
      <c r="V41" s="646"/>
      <c r="W41" s="646"/>
      <c r="X41" s="646"/>
      <c r="Y41" s="649"/>
      <c r="Z41" s="650">
        <v>100</v>
      </c>
      <c r="AA41" s="650"/>
      <c r="AB41" s="650"/>
      <c r="AC41" s="650"/>
      <c r="AD41" s="651">
        <v>272497331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10637108</v>
      </c>
      <c r="BA41" s="622"/>
      <c r="BB41" s="622"/>
      <c r="BC41" s="622"/>
      <c r="BD41" s="634"/>
      <c r="BE41" s="634"/>
      <c r="BF41" s="657"/>
      <c r="BG41" s="662"/>
      <c r="BH41" s="663"/>
      <c r="BI41" s="663"/>
      <c r="BJ41" s="663"/>
      <c r="BK41" s="663"/>
      <c r="BL41" s="219"/>
      <c r="BM41" s="619" t="s">
        <v>356</v>
      </c>
      <c r="BN41" s="619"/>
      <c r="BO41" s="619"/>
      <c r="BP41" s="619"/>
      <c r="BQ41" s="619"/>
      <c r="BR41" s="619"/>
      <c r="BS41" s="619"/>
      <c r="BT41" s="619"/>
      <c r="BU41" s="620"/>
      <c r="BV41" s="621" t="s">
        <v>132</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132</v>
      </c>
      <c r="CS41" s="634"/>
      <c r="CT41" s="634"/>
      <c r="CU41" s="634"/>
      <c r="CV41" s="634"/>
      <c r="CW41" s="634"/>
      <c r="CX41" s="634"/>
      <c r="CY41" s="635"/>
      <c r="CZ41" s="624" t="s">
        <v>132</v>
      </c>
      <c r="DA41" s="636"/>
      <c r="DB41" s="636"/>
      <c r="DC41" s="637"/>
      <c r="DD41" s="627" t="s">
        <v>132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35394234</v>
      </c>
      <c r="BA42" s="646"/>
      <c r="BB42" s="646"/>
      <c r="BC42" s="646"/>
      <c r="BD42" s="606"/>
      <c r="BE42" s="606"/>
      <c r="BF42" s="669"/>
      <c r="BG42" s="664"/>
      <c r="BH42" s="665"/>
      <c r="BI42" s="665"/>
      <c r="BJ42" s="665"/>
      <c r="BK42" s="665"/>
      <c r="BL42" s="220"/>
      <c r="BM42" s="603" t="s">
        <v>359</v>
      </c>
      <c r="BN42" s="603"/>
      <c r="BO42" s="603"/>
      <c r="BP42" s="603"/>
      <c r="BQ42" s="603"/>
      <c r="BR42" s="603"/>
      <c r="BS42" s="603"/>
      <c r="BT42" s="603"/>
      <c r="BU42" s="604"/>
      <c r="BV42" s="605">
        <v>402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55028876</v>
      </c>
      <c r="CS42" s="634"/>
      <c r="CT42" s="634"/>
      <c r="CU42" s="634"/>
      <c r="CV42" s="634"/>
      <c r="CW42" s="634"/>
      <c r="CX42" s="634"/>
      <c r="CY42" s="635"/>
      <c r="CZ42" s="624">
        <v>9.1</v>
      </c>
      <c r="DA42" s="636"/>
      <c r="DB42" s="636"/>
      <c r="DC42" s="637"/>
      <c r="DD42" s="627">
        <v>6884942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0" t="s">
        <v>361</v>
      </c>
      <c r="CD43" s="618" t="s">
        <v>362</v>
      </c>
      <c r="CE43" s="619"/>
      <c r="CF43" s="619"/>
      <c r="CG43" s="619"/>
      <c r="CH43" s="619"/>
      <c r="CI43" s="619"/>
      <c r="CJ43" s="619"/>
      <c r="CK43" s="619"/>
      <c r="CL43" s="619"/>
      <c r="CM43" s="619"/>
      <c r="CN43" s="619"/>
      <c r="CO43" s="619"/>
      <c r="CP43" s="619"/>
      <c r="CQ43" s="620"/>
      <c r="CR43" s="621">
        <v>432161</v>
      </c>
      <c r="CS43" s="634"/>
      <c r="CT43" s="634"/>
      <c r="CU43" s="634"/>
      <c r="CV43" s="634"/>
      <c r="CW43" s="634"/>
      <c r="CX43" s="634"/>
      <c r="CY43" s="635"/>
      <c r="CZ43" s="624">
        <v>0.1</v>
      </c>
      <c r="DA43" s="636"/>
      <c r="DB43" s="636"/>
      <c r="DC43" s="637"/>
      <c r="DD43" s="627">
        <v>432161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54824946</v>
      </c>
      <c r="CS44" s="622"/>
      <c r="CT44" s="622"/>
      <c r="CU44" s="622"/>
      <c r="CV44" s="622"/>
      <c r="CW44" s="622"/>
      <c r="CX44" s="622"/>
      <c r="CY44" s="623"/>
      <c r="CZ44" s="624">
        <v>9.1</v>
      </c>
      <c r="DA44" s="625"/>
      <c r="DB44" s="625"/>
      <c r="DC44" s="626"/>
      <c r="DD44" s="627">
        <v>6881112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30518790</v>
      </c>
      <c r="CS45" s="634"/>
      <c r="CT45" s="634"/>
      <c r="CU45" s="634"/>
      <c r="CV45" s="634"/>
      <c r="CW45" s="634"/>
      <c r="CX45" s="634"/>
      <c r="CY45" s="635"/>
      <c r="CZ45" s="624">
        <v>5.0999999999999996</v>
      </c>
      <c r="DA45" s="636"/>
      <c r="DB45" s="636"/>
      <c r="DC45" s="637"/>
      <c r="DD45" s="627">
        <v>986478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1"/>
      <c r="CD46" s="642"/>
      <c r="CE46" s="643"/>
      <c r="CF46" s="618" t="s">
        <v>367</v>
      </c>
      <c r="CG46" s="619"/>
      <c r="CH46" s="619"/>
      <c r="CI46" s="619"/>
      <c r="CJ46" s="619"/>
      <c r="CK46" s="619"/>
      <c r="CL46" s="619"/>
      <c r="CM46" s="619"/>
      <c r="CN46" s="619"/>
      <c r="CO46" s="619"/>
      <c r="CP46" s="619"/>
      <c r="CQ46" s="620"/>
      <c r="CR46" s="621">
        <v>20493458</v>
      </c>
      <c r="CS46" s="622"/>
      <c r="CT46" s="622"/>
      <c r="CU46" s="622"/>
      <c r="CV46" s="622"/>
      <c r="CW46" s="622"/>
      <c r="CX46" s="622"/>
      <c r="CY46" s="623"/>
      <c r="CZ46" s="624">
        <v>3.4</v>
      </c>
      <c r="DA46" s="625"/>
      <c r="DB46" s="625"/>
      <c r="DC46" s="626"/>
      <c r="DD46" s="627">
        <v>5611936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1"/>
      <c r="CD47" s="642"/>
      <c r="CE47" s="643"/>
      <c r="CF47" s="618" t="s">
        <v>368</v>
      </c>
      <c r="CG47" s="619"/>
      <c r="CH47" s="619"/>
      <c r="CI47" s="619"/>
      <c r="CJ47" s="619"/>
      <c r="CK47" s="619"/>
      <c r="CL47" s="619"/>
      <c r="CM47" s="619"/>
      <c r="CN47" s="619"/>
      <c r="CO47" s="619"/>
      <c r="CP47" s="619"/>
      <c r="CQ47" s="620"/>
      <c r="CR47" s="621">
        <v>203930</v>
      </c>
      <c r="CS47" s="634"/>
      <c r="CT47" s="634"/>
      <c r="CU47" s="634"/>
      <c r="CV47" s="634"/>
      <c r="CW47" s="634"/>
      <c r="CX47" s="634"/>
      <c r="CY47" s="635"/>
      <c r="CZ47" s="624">
        <v>0</v>
      </c>
      <c r="DA47" s="636"/>
      <c r="DB47" s="636"/>
      <c r="DC47" s="637"/>
      <c r="DD47" s="627">
        <v>3830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1"/>
      <c r="CD48" s="644"/>
      <c r="CE48" s="645"/>
      <c r="CF48" s="618" t="s">
        <v>369</v>
      </c>
      <c r="CG48" s="619"/>
      <c r="CH48" s="619"/>
      <c r="CI48" s="619"/>
      <c r="CJ48" s="619"/>
      <c r="CK48" s="619"/>
      <c r="CL48" s="619"/>
      <c r="CM48" s="619"/>
      <c r="CN48" s="619"/>
      <c r="CO48" s="619"/>
      <c r="CP48" s="619"/>
      <c r="CQ48" s="620"/>
      <c r="CR48" s="621" t="s">
        <v>132</v>
      </c>
      <c r="CS48" s="622"/>
      <c r="CT48" s="622"/>
      <c r="CU48" s="622"/>
      <c r="CV48" s="622"/>
      <c r="CW48" s="622"/>
      <c r="CX48" s="622"/>
      <c r="CY48" s="623"/>
      <c r="CZ48" s="624" t="s">
        <v>253</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1"/>
      <c r="CD49" s="602" t="s">
        <v>370</v>
      </c>
      <c r="CE49" s="603"/>
      <c r="CF49" s="603"/>
      <c r="CG49" s="603"/>
      <c r="CH49" s="603"/>
      <c r="CI49" s="603"/>
      <c r="CJ49" s="603"/>
      <c r="CK49" s="603"/>
      <c r="CL49" s="603"/>
      <c r="CM49" s="603"/>
      <c r="CN49" s="603"/>
      <c r="CO49" s="603"/>
      <c r="CP49" s="603"/>
      <c r="CQ49" s="604"/>
      <c r="CR49" s="605">
        <v>601494524</v>
      </c>
      <c r="CS49" s="606"/>
      <c r="CT49" s="606"/>
      <c r="CU49" s="606"/>
      <c r="CV49" s="606"/>
      <c r="CW49" s="606"/>
      <c r="CX49" s="606"/>
      <c r="CY49" s="607"/>
      <c r="CZ49" s="608">
        <v>100</v>
      </c>
      <c r="DA49" s="609"/>
      <c r="DB49" s="609"/>
      <c r="DC49" s="610"/>
      <c r="DD49" s="611">
        <v>333669154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pvzGvkIrXjfSmAN74cX/RcwmY5Aqv/9j9b4Ppa3pa8amQbDoXd0FTX2HMpUiD+sXKLMnamnOBnAF0LZbayzLA==" saltValue="ySA9ZNCjILXyBXtKJNfXn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12" sqref="BS12:CG12"/>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0" t="s">
        <v>371</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1100"/>
      <c r="AP2" s="1100"/>
      <c r="AQ2" s="1100"/>
      <c r="AR2" s="1100"/>
      <c r="AS2" s="1100"/>
      <c r="AT2" s="1100"/>
      <c r="AU2" s="1100"/>
      <c r="AV2" s="1100"/>
      <c r="AW2" s="1100"/>
      <c r="AX2" s="1100"/>
      <c r="AY2" s="1100"/>
      <c r="AZ2" s="1100"/>
      <c r="BA2" s="1100"/>
      <c r="BB2" s="1100"/>
      <c r="BC2" s="1100"/>
      <c r="BD2" s="1100"/>
      <c r="BE2" s="1100"/>
      <c r="BF2" s="1100"/>
      <c r="BG2" s="1100"/>
      <c r="BH2" s="1100"/>
      <c r="BI2" s="110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1" t="s">
        <v>372</v>
      </c>
      <c r="DK2" s="1102"/>
      <c r="DL2" s="1102"/>
      <c r="DM2" s="1102"/>
      <c r="DN2" s="1102"/>
      <c r="DO2" s="1103"/>
      <c r="DP2" s="224"/>
      <c r="DQ2" s="1101" t="s">
        <v>373</v>
      </c>
      <c r="DR2" s="1102"/>
      <c r="DS2" s="1102"/>
      <c r="DT2" s="1102"/>
      <c r="DU2" s="1102"/>
      <c r="DV2" s="1102"/>
      <c r="DW2" s="1102"/>
      <c r="DX2" s="1102"/>
      <c r="DY2" s="1102"/>
      <c r="DZ2" s="110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6" t="s">
        <v>374</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28"/>
      <c r="BA4" s="228"/>
      <c r="BB4" s="228"/>
      <c r="BC4" s="228"/>
      <c r="BD4" s="228"/>
      <c r="BE4" s="229"/>
      <c r="BF4" s="229"/>
      <c r="BG4" s="229"/>
      <c r="BH4" s="229"/>
      <c r="BI4" s="229"/>
      <c r="BJ4" s="229"/>
      <c r="BK4" s="229"/>
      <c r="BL4" s="229"/>
      <c r="BM4" s="229"/>
      <c r="BN4" s="229"/>
      <c r="BO4" s="229"/>
      <c r="BP4" s="229"/>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0"/>
    </row>
    <row r="5" spans="1:131" s="231"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10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28"/>
      <c r="BA5" s="228"/>
      <c r="BB5" s="228"/>
      <c r="BC5" s="228"/>
      <c r="BD5" s="228"/>
      <c r="BE5" s="229"/>
      <c r="BF5" s="229"/>
      <c r="BG5" s="229"/>
      <c r="BH5" s="229"/>
      <c r="BI5" s="229"/>
      <c r="BJ5" s="229"/>
      <c r="BK5" s="229"/>
      <c r="BL5" s="229"/>
      <c r="BM5" s="229"/>
      <c r="BN5" s="229"/>
      <c r="BO5" s="229"/>
      <c r="BP5" s="229"/>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6" t="s">
        <v>390</v>
      </c>
      <c r="DH5" s="1087"/>
      <c r="DI5" s="1087"/>
      <c r="DJ5" s="1087"/>
      <c r="DK5" s="1088"/>
      <c r="DL5" s="1086" t="s">
        <v>391</v>
      </c>
      <c r="DM5" s="1087"/>
      <c r="DN5" s="1087"/>
      <c r="DO5" s="1087"/>
      <c r="DP5" s="1088"/>
      <c r="DQ5" s="1001" t="s">
        <v>392</v>
      </c>
      <c r="DR5" s="1002"/>
      <c r="DS5" s="1002"/>
      <c r="DT5" s="1002"/>
      <c r="DU5" s="1003"/>
      <c r="DV5" s="1001" t="s">
        <v>383</v>
      </c>
      <c r="DW5" s="1002"/>
      <c r="DX5" s="1002"/>
      <c r="DY5" s="1002"/>
      <c r="DZ5" s="1015"/>
      <c r="EA5" s="230"/>
    </row>
    <row r="6" spans="1:131" s="231"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5"/>
      <c r="AG6" s="1005"/>
      <c r="AH6" s="1005"/>
      <c r="AI6" s="1005"/>
      <c r="AJ6" s="1016"/>
      <c r="AK6" s="1005"/>
      <c r="AL6" s="1005"/>
      <c r="AM6" s="1005"/>
      <c r="AN6" s="1005"/>
      <c r="AO6" s="1006"/>
      <c r="AP6" s="1004"/>
      <c r="AQ6" s="1005"/>
      <c r="AR6" s="1005"/>
      <c r="AS6" s="1005"/>
      <c r="AT6" s="1006"/>
      <c r="AU6" s="1004"/>
      <c r="AV6" s="1005"/>
      <c r="AW6" s="1005"/>
      <c r="AX6" s="1005"/>
      <c r="AY6" s="1016"/>
      <c r="AZ6" s="228"/>
      <c r="BA6" s="228"/>
      <c r="BB6" s="228"/>
      <c r="BC6" s="228"/>
      <c r="BD6" s="228"/>
      <c r="BE6" s="229"/>
      <c r="BF6" s="229"/>
      <c r="BG6" s="229"/>
      <c r="BH6" s="229"/>
      <c r="BI6" s="229"/>
      <c r="BJ6" s="229"/>
      <c r="BK6" s="229"/>
      <c r="BL6" s="229"/>
      <c r="BM6" s="229"/>
      <c r="BN6" s="229"/>
      <c r="BO6" s="229"/>
      <c r="BP6" s="229"/>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0"/>
    </row>
    <row r="7" spans="1:131" s="231" customFormat="1" ht="26.25" customHeight="1" thickTop="1" x14ac:dyDescent="0.15">
      <c r="A7" s="232">
        <v>1</v>
      </c>
      <c r="B7" s="1044" t="s">
        <v>393</v>
      </c>
      <c r="C7" s="1045"/>
      <c r="D7" s="1045"/>
      <c r="E7" s="1045"/>
      <c r="F7" s="1045"/>
      <c r="G7" s="1045"/>
      <c r="H7" s="1045"/>
      <c r="I7" s="1045"/>
      <c r="J7" s="1045"/>
      <c r="K7" s="1045"/>
      <c r="L7" s="1045"/>
      <c r="M7" s="1045"/>
      <c r="N7" s="1045"/>
      <c r="O7" s="1045"/>
      <c r="P7" s="1046"/>
      <c r="Q7" s="1106">
        <v>599415</v>
      </c>
      <c r="R7" s="1107"/>
      <c r="S7" s="1107"/>
      <c r="T7" s="1107"/>
      <c r="U7" s="1107"/>
      <c r="V7" s="1107">
        <v>596067</v>
      </c>
      <c r="W7" s="1107"/>
      <c r="X7" s="1107"/>
      <c r="Y7" s="1107"/>
      <c r="Z7" s="1107"/>
      <c r="AA7" s="1107">
        <v>3348</v>
      </c>
      <c r="AB7" s="1107"/>
      <c r="AC7" s="1107"/>
      <c r="AD7" s="1107"/>
      <c r="AE7" s="1108"/>
      <c r="AF7" s="1081">
        <v>1628</v>
      </c>
      <c r="AG7" s="1082"/>
      <c r="AH7" s="1082"/>
      <c r="AI7" s="1082"/>
      <c r="AJ7" s="1083"/>
      <c r="AK7" s="1092">
        <v>7808</v>
      </c>
      <c r="AL7" s="1093"/>
      <c r="AM7" s="1093"/>
      <c r="AN7" s="1093"/>
      <c r="AO7" s="1093"/>
      <c r="AP7" s="1093">
        <v>1189287</v>
      </c>
      <c r="AQ7" s="1093"/>
      <c r="AR7" s="1093"/>
      <c r="AS7" s="1093"/>
      <c r="AT7" s="1093"/>
      <c r="AU7" s="1084"/>
      <c r="AV7" s="1084"/>
      <c r="AW7" s="1084"/>
      <c r="AX7" s="1084"/>
      <c r="AY7" s="1085"/>
      <c r="AZ7" s="228"/>
      <c r="BA7" s="228"/>
      <c r="BB7" s="228"/>
      <c r="BC7" s="228"/>
      <c r="BD7" s="228"/>
      <c r="BE7" s="229"/>
      <c r="BF7" s="229"/>
      <c r="BG7" s="229"/>
      <c r="BH7" s="229"/>
      <c r="BI7" s="229"/>
      <c r="BJ7" s="229"/>
      <c r="BK7" s="229"/>
      <c r="BL7" s="229"/>
      <c r="BM7" s="229"/>
      <c r="BN7" s="229"/>
      <c r="BO7" s="229"/>
      <c r="BP7" s="229"/>
      <c r="BQ7" s="232">
        <v>1</v>
      </c>
      <c r="BR7" s="233"/>
      <c r="BS7" s="1097" t="s">
        <v>598</v>
      </c>
      <c r="BT7" s="1098"/>
      <c r="BU7" s="1098"/>
      <c r="BV7" s="1098"/>
      <c r="BW7" s="1098"/>
      <c r="BX7" s="1098"/>
      <c r="BY7" s="1098"/>
      <c r="BZ7" s="1098"/>
      <c r="CA7" s="1098"/>
      <c r="CB7" s="1098"/>
      <c r="CC7" s="1098"/>
      <c r="CD7" s="1098"/>
      <c r="CE7" s="1098"/>
      <c r="CF7" s="1098"/>
      <c r="CG7" s="1114"/>
      <c r="CH7" s="1094">
        <v>183</v>
      </c>
      <c r="CI7" s="1095"/>
      <c r="CJ7" s="1095"/>
      <c r="CK7" s="1095"/>
      <c r="CL7" s="1096"/>
      <c r="CM7" s="1094">
        <v>7787</v>
      </c>
      <c r="CN7" s="1095"/>
      <c r="CO7" s="1095"/>
      <c r="CP7" s="1095"/>
      <c r="CQ7" s="1096"/>
      <c r="CR7" s="1094">
        <v>10</v>
      </c>
      <c r="CS7" s="1095"/>
      <c r="CT7" s="1095"/>
      <c r="CU7" s="1095"/>
      <c r="CV7" s="1096"/>
      <c r="CW7" s="1094">
        <v>7</v>
      </c>
      <c r="CX7" s="1095"/>
      <c r="CY7" s="1095"/>
      <c r="CZ7" s="1095"/>
      <c r="DA7" s="1096"/>
      <c r="DB7" s="1094">
        <v>637</v>
      </c>
      <c r="DC7" s="1095"/>
      <c r="DD7" s="1095"/>
      <c r="DE7" s="1095"/>
      <c r="DF7" s="1096"/>
      <c r="DG7" s="1094" t="s">
        <v>533</v>
      </c>
      <c r="DH7" s="1095"/>
      <c r="DI7" s="1095"/>
      <c r="DJ7" s="1095"/>
      <c r="DK7" s="1096"/>
      <c r="DL7" s="1094" t="s">
        <v>533</v>
      </c>
      <c r="DM7" s="1095"/>
      <c r="DN7" s="1095"/>
      <c r="DO7" s="1095"/>
      <c r="DP7" s="1096"/>
      <c r="DQ7" s="1094" t="s">
        <v>533</v>
      </c>
      <c r="DR7" s="1095"/>
      <c r="DS7" s="1095"/>
      <c r="DT7" s="1095"/>
      <c r="DU7" s="1096"/>
      <c r="DV7" s="1097"/>
      <c r="DW7" s="1098"/>
      <c r="DX7" s="1098"/>
      <c r="DY7" s="1098"/>
      <c r="DZ7" s="1099"/>
      <c r="EA7" s="230"/>
    </row>
    <row r="8" spans="1:131" s="231" customFormat="1" ht="26.25" customHeight="1" x14ac:dyDescent="0.15">
      <c r="A8" s="234">
        <v>2</v>
      </c>
      <c r="B8" s="1030" t="s">
        <v>394</v>
      </c>
      <c r="C8" s="1031"/>
      <c r="D8" s="1031"/>
      <c r="E8" s="1031"/>
      <c r="F8" s="1031"/>
      <c r="G8" s="1031"/>
      <c r="H8" s="1031"/>
      <c r="I8" s="1031"/>
      <c r="J8" s="1031"/>
      <c r="K8" s="1031"/>
      <c r="L8" s="1031"/>
      <c r="M8" s="1031"/>
      <c r="N8" s="1031"/>
      <c r="O8" s="1031"/>
      <c r="P8" s="1032"/>
      <c r="Q8" s="1038">
        <v>3387</v>
      </c>
      <c r="R8" s="1039"/>
      <c r="S8" s="1039"/>
      <c r="T8" s="1039"/>
      <c r="U8" s="1039"/>
      <c r="V8" s="1039">
        <v>3150</v>
      </c>
      <c r="W8" s="1039"/>
      <c r="X8" s="1039"/>
      <c r="Y8" s="1039"/>
      <c r="Z8" s="1039"/>
      <c r="AA8" s="1039">
        <v>236</v>
      </c>
      <c r="AB8" s="1039"/>
      <c r="AC8" s="1039"/>
      <c r="AD8" s="1039"/>
      <c r="AE8" s="1040"/>
      <c r="AF8" s="1035">
        <v>119</v>
      </c>
      <c r="AG8" s="1036"/>
      <c r="AH8" s="1036"/>
      <c r="AI8" s="1036"/>
      <c r="AJ8" s="1037"/>
      <c r="AK8" s="1077">
        <v>1175</v>
      </c>
      <c r="AL8" s="1078"/>
      <c r="AM8" s="1078"/>
      <c r="AN8" s="1078"/>
      <c r="AO8" s="1078"/>
      <c r="AP8" s="1078">
        <v>8909</v>
      </c>
      <c r="AQ8" s="1078"/>
      <c r="AR8" s="1078"/>
      <c r="AS8" s="1078"/>
      <c r="AT8" s="1078"/>
      <c r="AU8" s="1079"/>
      <c r="AV8" s="1079"/>
      <c r="AW8" s="1079"/>
      <c r="AX8" s="1079"/>
      <c r="AY8" s="1080"/>
      <c r="AZ8" s="228"/>
      <c r="BA8" s="228"/>
      <c r="BB8" s="228"/>
      <c r="BC8" s="228"/>
      <c r="BD8" s="228"/>
      <c r="BE8" s="229"/>
      <c r="BF8" s="229"/>
      <c r="BG8" s="229"/>
      <c r="BH8" s="229"/>
      <c r="BI8" s="229"/>
      <c r="BJ8" s="229"/>
      <c r="BK8" s="229"/>
      <c r="BL8" s="229"/>
      <c r="BM8" s="229"/>
      <c r="BN8" s="229"/>
      <c r="BO8" s="229"/>
      <c r="BP8" s="229"/>
      <c r="BQ8" s="234">
        <v>2</v>
      </c>
      <c r="BR8" s="235"/>
      <c r="BS8" s="992" t="s">
        <v>599</v>
      </c>
      <c r="BT8" s="993"/>
      <c r="BU8" s="993"/>
      <c r="BV8" s="993"/>
      <c r="BW8" s="993"/>
      <c r="BX8" s="993"/>
      <c r="BY8" s="993"/>
      <c r="BZ8" s="993"/>
      <c r="CA8" s="993"/>
      <c r="CB8" s="993"/>
      <c r="CC8" s="993"/>
      <c r="CD8" s="993"/>
      <c r="CE8" s="993"/>
      <c r="CF8" s="993"/>
      <c r="CG8" s="1014"/>
      <c r="CH8" s="989">
        <v>23</v>
      </c>
      <c r="CI8" s="990"/>
      <c r="CJ8" s="990"/>
      <c r="CK8" s="990"/>
      <c r="CL8" s="991"/>
      <c r="CM8" s="989">
        <v>226235</v>
      </c>
      <c r="CN8" s="990"/>
      <c r="CO8" s="990"/>
      <c r="CP8" s="990"/>
      <c r="CQ8" s="991"/>
      <c r="CR8" s="989">
        <v>28748</v>
      </c>
      <c r="CS8" s="990"/>
      <c r="CT8" s="990"/>
      <c r="CU8" s="990"/>
      <c r="CV8" s="991"/>
      <c r="CW8" s="989" t="s">
        <v>533</v>
      </c>
      <c r="CX8" s="990"/>
      <c r="CY8" s="990"/>
      <c r="CZ8" s="990"/>
      <c r="DA8" s="991"/>
      <c r="DB8" s="989">
        <v>14993</v>
      </c>
      <c r="DC8" s="990"/>
      <c r="DD8" s="990"/>
      <c r="DE8" s="990"/>
      <c r="DF8" s="991"/>
      <c r="DG8" s="989">
        <v>74269</v>
      </c>
      <c r="DH8" s="990"/>
      <c r="DI8" s="990"/>
      <c r="DJ8" s="990"/>
      <c r="DK8" s="991"/>
      <c r="DL8" s="989" t="s">
        <v>533</v>
      </c>
      <c r="DM8" s="990"/>
      <c r="DN8" s="990"/>
      <c r="DO8" s="990"/>
      <c r="DP8" s="991"/>
      <c r="DQ8" s="989" t="s">
        <v>533</v>
      </c>
      <c r="DR8" s="990"/>
      <c r="DS8" s="990"/>
      <c r="DT8" s="990"/>
      <c r="DU8" s="991"/>
      <c r="DV8" s="992"/>
      <c r="DW8" s="993"/>
      <c r="DX8" s="993"/>
      <c r="DY8" s="993"/>
      <c r="DZ8" s="994"/>
      <c r="EA8" s="230"/>
    </row>
    <row r="9" spans="1:131" s="231" customFormat="1" ht="26.25" customHeight="1" x14ac:dyDescent="0.15">
      <c r="A9" s="234">
        <v>3</v>
      </c>
      <c r="B9" s="1030" t="s">
        <v>395</v>
      </c>
      <c r="C9" s="1031"/>
      <c r="D9" s="1031"/>
      <c r="E9" s="1031"/>
      <c r="F9" s="1031"/>
      <c r="G9" s="1031"/>
      <c r="H9" s="1031"/>
      <c r="I9" s="1031"/>
      <c r="J9" s="1031"/>
      <c r="K9" s="1031"/>
      <c r="L9" s="1031"/>
      <c r="M9" s="1031"/>
      <c r="N9" s="1031"/>
      <c r="O9" s="1031"/>
      <c r="P9" s="1032"/>
      <c r="Q9" s="1038">
        <v>1</v>
      </c>
      <c r="R9" s="1039"/>
      <c r="S9" s="1039"/>
      <c r="T9" s="1039"/>
      <c r="U9" s="1039"/>
      <c r="V9" s="1039">
        <v>0</v>
      </c>
      <c r="W9" s="1039"/>
      <c r="X9" s="1039"/>
      <c r="Y9" s="1039"/>
      <c r="Z9" s="1039"/>
      <c r="AA9" s="1039">
        <v>1</v>
      </c>
      <c r="AB9" s="1039"/>
      <c r="AC9" s="1039"/>
      <c r="AD9" s="1039"/>
      <c r="AE9" s="1040"/>
      <c r="AF9" s="1035">
        <v>1</v>
      </c>
      <c r="AG9" s="1036"/>
      <c r="AH9" s="1036"/>
      <c r="AI9" s="1036"/>
      <c r="AJ9" s="1037"/>
      <c r="AK9" s="1077" t="s">
        <v>533</v>
      </c>
      <c r="AL9" s="1078"/>
      <c r="AM9" s="1078"/>
      <c r="AN9" s="1078"/>
      <c r="AO9" s="1078"/>
      <c r="AP9" s="1078" t="s">
        <v>533</v>
      </c>
      <c r="AQ9" s="1078"/>
      <c r="AR9" s="1078"/>
      <c r="AS9" s="1078"/>
      <c r="AT9" s="1078"/>
      <c r="AU9" s="1079"/>
      <c r="AV9" s="1079"/>
      <c r="AW9" s="1079"/>
      <c r="AX9" s="1079"/>
      <c r="AY9" s="1080"/>
      <c r="AZ9" s="228"/>
      <c r="BA9" s="228"/>
      <c r="BB9" s="228"/>
      <c r="BC9" s="228"/>
      <c r="BD9" s="228"/>
      <c r="BE9" s="229"/>
      <c r="BF9" s="229"/>
      <c r="BG9" s="229"/>
      <c r="BH9" s="229"/>
      <c r="BI9" s="229"/>
      <c r="BJ9" s="229"/>
      <c r="BK9" s="229"/>
      <c r="BL9" s="229"/>
      <c r="BM9" s="229"/>
      <c r="BN9" s="229"/>
      <c r="BO9" s="229"/>
      <c r="BP9" s="229"/>
      <c r="BQ9" s="234">
        <v>3</v>
      </c>
      <c r="BR9" s="235"/>
      <c r="BS9" s="992" t="s">
        <v>600</v>
      </c>
      <c r="BT9" s="993"/>
      <c r="BU9" s="993"/>
      <c r="BV9" s="993"/>
      <c r="BW9" s="993"/>
      <c r="BX9" s="993"/>
      <c r="BY9" s="993"/>
      <c r="BZ9" s="993"/>
      <c r="CA9" s="993"/>
      <c r="CB9" s="993"/>
      <c r="CC9" s="993"/>
      <c r="CD9" s="993"/>
      <c r="CE9" s="993"/>
      <c r="CF9" s="993"/>
      <c r="CG9" s="1014"/>
      <c r="CH9" s="989">
        <v>-117</v>
      </c>
      <c r="CI9" s="990"/>
      <c r="CJ9" s="990"/>
      <c r="CK9" s="990"/>
      <c r="CL9" s="991"/>
      <c r="CM9" s="989">
        <v>13182</v>
      </c>
      <c r="CN9" s="990"/>
      <c r="CO9" s="990"/>
      <c r="CP9" s="990"/>
      <c r="CQ9" s="991"/>
      <c r="CR9" s="989">
        <v>18300</v>
      </c>
      <c r="CS9" s="990"/>
      <c r="CT9" s="990"/>
      <c r="CU9" s="990"/>
      <c r="CV9" s="991"/>
      <c r="CW9" s="989">
        <v>2503</v>
      </c>
      <c r="CX9" s="990"/>
      <c r="CY9" s="990"/>
      <c r="CZ9" s="990"/>
      <c r="DA9" s="991"/>
      <c r="DB9" s="989" t="s">
        <v>533</v>
      </c>
      <c r="DC9" s="990"/>
      <c r="DD9" s="990"/>
      <c r="DE9" s="990"/>
      <c r="DF9" s="991"/>
      <c r="DG9" s="989" t="s">
        <v>533</v>
      </c>
      <c r="DH9" s="990"/>
      <c r="DI9" s="990"/>
      <c r="DJ9" s="990"/>
      <c r="DK9" s="991"/>
      <c r="DL9" s="989" t="s">
        <v>533</v>
      </c>
      <c r="DM9" s="990"/>
      <c r="DN9" s="990"/>
      <c r="DO9" s="990"/>
      <c r="DP9" s="991"/>
      <c r="DQ9" s="989" t="s">
        <v>533</v>
      </c>
      <c r="DR9" s="990"/>
      <c r="DS9" s="990"/>
      <c r="DT9" s="990"/>
      <c r="DU9" s="991"/>
      <c r="DV9" s="992"/>
      <c r="DW9" s="993"/>
      <c r="DX9" s="993"/>
      <c r="DY9" s="993"/>
      <c r="DZ9" s="994"/>
      <c r="EA9" s="230"/>
    </row>
    <row r="10" spans="1:131" s="231" customFormat="1" ht="26.25" customHeight="1" x14ac:dyDescent="0.15">
      <c r="A10" s="234">
        <v>4</v>
      </c>
      <c r="B10" s="1030" t="s">
        <v>396</v>
      </c>
      <c r="C10" s="1031"/>
      <c r="D10" s="1031"/>
      <c r="E10" s="1031"/>
      <c r="F10" s="1031"/>
      <c r="G10" s="1031"/>
      <c r="H10" s="1031"/>
      <c r="I10" s="1031"/>
      <c r="J10" s="1031"/>
      <c r="K10" s="1031"/>
      <c r="L10" s="1031"/>
      <c r="M10" s="1031"/>
      <c r="N10" s="1031"/>
      <c r="O10" s="1031"/>
      <c r="P10" s="1032"/>
      <c r="Q10" s="1038">
        <v>149771</v>
      </c>
      <c r="R10" s="1039"/>
      <c r="S10" s="1039"/>
      <c r="T10" s="1039"/>
      <c r="U10" s="1039"/>
      <c r="V10" s="1039">
        <v>149771</v>
      </c>
      <c r="W10" s="1039"/>
      <c r="X10" s="1039"/>
      <c r="Y10" s="1039"/>
      <c r="Z10" s="1039"/>
      <c r="AA10" s="1039" t="s">
        <v>533</v>
      </c>
      <c r="AB10" s="1039"/>
      <c r="AC10" s="1039"/>
      <c r="AD10" s="1039"/>
      <c r="AE10" s="1040"/>
      <c r="AF10" s="1035" t="s">
        <v>132</v>
      </c>
      <c r="AG10" s="1036"/>
      <c r="AH10" s="1036"/>
      <c r="AI10" s="1036"/>
      <c r="AJ10" s="1037"/>
      <c r="AK10" s="1077">
        <v>86969</v>
      </c>
      <c r="AL10" s="1078"/>
      <c r="AM10" s="1078"/>
      <c r="AN10" s="1078"/>
      <c r="AO10" s="1078"/>
      <c r="AP10" s="1078" t="s">
        <v>533</v>
      </c>
      <c r="AQ10" s="1078"/>
      <c r="AR10" s="1078"/>
      <c r="AS10" s="1078"/>
      <c r="AT10" s="1078"/>
      <c r="AU10" s="1079"/>
      <c r="AV10" s="1079"/>
      <c r="AW10" s="1079"/>
      <c r="AX10" s="1079"/>
      <c r="AY10" s="1080"/>
      <c r="AZ10" s="228"/>
      <c r="BA10" s="228"/>
      <c r="BB10" s="228"/>
      <c r="BC10" s="228"/>
      <c r="BD10" s="228"/>
      <c r="BE10" s="229"/>
      <c r="BF10" s="229"/>
      <c r="BG10" s="229"/>
      <c r="BH10" s="229"/>
      <c r="BI10" s="229"/>
      <c r="BJ10" s="229"/>
      <c r="BK10" s="229"/>
      <c r="BL10" s="229"/>
      <c r="BM10" s="229"/>
      <c r="BN10" s="229"/>
      <c r="BO10" s="229"/>
      <c r="BP10" s="229"/>
      <c r="BQ10" s="234">
        <v>4</v>
      </c>
      <c r="BR10" s="235"/>
      <c r="BS10" s="992" t="s">
        <v>601</v>
      </c>
      <c r="BT10" s="993"/>
      <c r="BU10" s="993"/>
      <c r="BV10" s="993"/>
      <c r="BW10" s="993"/>
      <c r="BX10" s="993"/>
      <c r="BY10" s="993"/>
      <c r="BZ10" s="993"/>
      <c r="CA10" s="993"/>
      <c r="CB10" s="993"/>
      <c r="CC10" s="993"/>
      <c r="CD10" s="993"/>
      <c r="CE10" s="993"/>
      <c r="CF10" s="993"/>
      <c r="CG10" s="1014"/>
      <c r="CH10" s="989">
        <v>-16</v>
      </c>
      <c r="CI10" s="990"/>
      <c r="CJ10" s="990"/>
      <c r="CK10" s="990"/>
      <c r="CL10" s="991"/>
      <c r="CM10" s="989">
        <v>1896</v>
      </c>
      <c r="CN10" s="990"/>
      <c r="CO10" s="990"/>
      <c r="CP10" s="990"/>
      <c r="CQ10" s="991"/>
      <c r="CR10" s="989">
        <v>200</v>
      </c>
      <c r="CS10" s="990"/>
      <c r="CT10" s="990"/>
      <c r="CU10" s="990"/>
      <c r="CV10" s="991"/>
      <c r="CW10" s="989">
        <v>551</v>
      </c>
      <c r="CX10" s="990"/>
      <c r="CY10" s="990"/>
      <c r="CZ10" s="990"/>
      <c r="DA10" s="991"/>
      <c r="DB10" s="989" t="s">
        <v>533</v>
      </c>
      <c r="DC10" s="990"/>
      <c r="DD10" s="990"/>
      <c r="DE10" s="990"/>
      <c r="DF10" s="991"/>
      <c r="DG10" s="989" t="s">
        <v>533</v>
      </c>
      <c r="DH10" s="990"/>
      <c r="DI10" s="990"/>
      <c r="DJ10" s="990"/>
      <c r="DK10" s="991"/>
      <c r="DL10" s="989" t="s">
        <v>533</v>
      </c>
      <c r="DM10" s="990"/>
      <c r="DN10" s="990"/>
      <c r="DO10" s="990"/>
      <c r="DP10" s="991"/>
      <c r="DQ10" s="989" t="s">
        <v>533</v>
      </c>
      <c r="DR10" s="990"/>
      <c r="DS10" s="990"/>
      <c r="DT10" s="990"/>
      <c r="DU10" s="991"/>
      <c r="DV10" s="992"/>
      <c r="DW10" s="993"/>
      <c r="DX10" s="993"/>
      <c r="DY10" s="993"/>
      <c r="DZ10" s="994"/>
      <c r="EA10" s="230"/>
    </row>
    <row r="11" spans="1:131" s="231" customFormat="1" ht="26.25" customHeight="1" x14ac:dyDescent="0.15">
      <c r="A11" s="234">
        <v>5</v>
      </c>
      <c r="B11" s="1030" t="s">
        <v>397</v>
      </c>
      <c r="C11" s="1031"/>
      <c r="D11" s="1031"/>
      <c r="E11" s="1031"/>
      <c r="F11" s="1031"/>
      <c r="G11" s="1031"/>
      <c r="H11" s="1031"/>
      <c r="I11" s="1031"/>
      <c r="J11" s="1031"/>
      <c r="K11" s="1031"/>
      <c r="L11" s="1031"/>
      <c r="M11" s="1031"/>
      <c r="N11" s="1031"/>
      <c r="O11" s="1031"/>
      <c r="P11" s="1032"/>
      <c r="Q11" s="1038">
        <v>267</v>
      </c>
      <c r="R11" s="1039"/>
      <c r="S11" s="1039"/>
      <c r="T11" s="1039"/>
      <c r="U11" s="1039"/>
      <c r="V11" s="1039">
        <v>0</v>
      </c>
      <c r="W11" s="1039"/>
      <c r="X11" s="1039"/>
      <c r="Y11" s="1039"/>
      <c r="Z11" s="1039"/>
      <c r="AA11" s="1039">
        <v>267</v>
      </c>
      <c r="AB11" s="1039"/>
      <c r="AC11" s="1039"/>
      <c r="AD11" s="1039"/>
      <c r="AE11" s="1040"/>
      <c r="AF11" s="1035">
        <v>267</v>
      </c>
      <c r="AG11" s="1036"/>
      <c r="AH11" s="1036"/>
      <c r="AI11" s="1036"/>
      <c r="AJ11" s="1037"/>
      <c r="AK11" s="1077" t="s">
        <v>533</v>
      </c>
      <c r="AL11" s="1078"/>
      <c r="AM11" s="1078"/>
      <c r="AN11" s="1078"/>
      <c r="AO11" s="1078"/>
      <c r="AP11" s="1078" t="s">
        <v>533</v>
      </c>
      <c r="AQ11" s="1078"/>
      <c r="AR11" s="1078"/>
      <c r="AS11" s="1078"/>
      <c r="AT11" s="1078"/>
      <c r="AU11" s="1079"/>
      <c r="AV11" s="1079"/>
      <c r="AW11" s="1079"/>
      <c r="AX11" s="1079"/>
      <c r="AY11" s="1080"/>
      <c r="AZ11" s="228"/>
      <c r="BA11" s="228"/>
      <c r="BB11" s="228"/>
      <c r="BC11" s="228"/>
      <c r="BD11" s="228"/>
      <c r="BE11" s="229"/>
      <c r="BF11" s="229"/>
      <c r="BG11" s="229"/>
      <c r="BH11" s="229"/>
      <c r="BI11" s="229"/>
      <c r="BJ11" s="229"/>
      <c r="BK11" s="229"/>
      <c r="BL11" s="229"/>
      <c r="BM11" s="229"/>
      <c r="BN11" s="229"/>
      <c r="BO11" s="229"/>
      <c r="BP11" s="229"/>
      <c r="BQ11" s="234">
        <v>5</v>
      </c>
      <c r="BR11" s="235"/>
      <c r="BS11" s="992" t="s">
        <v>602</v>
      </c>
      <c r="BT11" s="993"/>
      <c r="BU11" s="993"/>
      <c r="BV11" s="993"/>
      <c r="BW11" s="993"/>
      <c r="BX11" s="993"/>
      <c r="BY11" s="993"/>
      <c r="BZ11" s="993"/>
      <c r="CA11" s="993"/>
      <c r="CB11" s="993"/>
      <c r="CC11" s="993"/>
      <c r="CD11" s="993"/>
      <c r="CE11" s="993"/>
      <c r="CF11" s="993"/>
      <c r="CG11" s="1014"/>
      <c r="CH11" s="989">
        <v>-13</v>
      </c>
      <c r="CI11" s="990"/>
      <c r="CJ11" s="990"/>
      <c r="CK11" s="990"/>
      <c r="CL11" s="991"/>
      <c r="CM11" s="989">
        <v>358</v>
      </c>
      <c r="CN11" s="990"/>
      <c r="CO11" s="990"/>
      <c r="CP11" s="990"/>
      <c r="CQ11" s="991"/>
      <c r="CR11" s="989">
        <v>300</v>
      </c>
      <c r="CS11" s="990"/>
      <c r="CT11" s="990"/>
      <c r="CU11" s="990"/>
      <c r="CV11" s="991"/>
      <c r="CW11" s="989">
        <v>61</v>
      </c>
      <c r="CX11" s="990"/>
      <c r="CY11" s="990"/>
      <c r="CZ11" s="990"/>
      <c r="DA11" s="991"/>
      <c r="DB11" s="989" t="s">
        <v>533</v>
      </c>
      <c r="DC11" s="990"/>
      <c r="DD11" s="990"/>
      <c r="DE11" s="990"/>
      <c r="DF11" s="991"/>
      <c r="DG11" s="989" t="s">
        <v>533</v>
      </c>
      <c r="DH11" s="990"/>
      <c r="DI11" s="990"/>
      <c r="DJ11" s="990"/>
      <c r="DK11" s="991"/>
      <c r="DL11" s="989" t="s">
        <v>533</v>
      </c>
      <c r="DM11" s="990"/>
      <c r="DN11" s="990"/>
      <c r="DO11" s="990"/>
      <c r="DP11" s="991"/>
      <c r="DQ11" s="989" t="s">
        <v>533</v>
      </c>
      <c r="DR11" s="990"/>
      <c r="DS11" s="990"/>
      <c r="DT11" s="990"/>
      <c r="DU11" s="991"/>
      <c r="DV11" s="992"/>
      <c r="DW11" s="993"/>
      <c r="DX11" s="993"/>
      <c r="DY11" s="993"/>
      <c r="DZ11" s="994"/>
      <c r="EA11" s="230"/>
    </row>
    <row r="12" spans="1:131" s="231" customFormat="1" ht="26.25" customHeight="1" x14ac:dyDescent="0.15">
      <c r="A12" s="234">
        <v>6</v>
      </c>
      <c r="B12" s="1030" t="s">
        <v>398</v>
      </c>
      <c r="C12" s="1031"/>
      <c r="D12" s="1031"/>
      <c r="E12" s="1031"/>
      <c r="F12" s="1031"/>
      <c r="G12" s="1031"/>
      <c r="H12" s="1031"/>
      <c r="I12" s="1031"/>
      <c r="J12" s="1031"/>
      <c r="K12" s="1031"/>
      <c r="L12" s="1031"/>
      <c r="M12" s="1031"/>
      <c r="N12" s="1031"/>
      <c r="O12" s="1031"/>
      <c r="P12" s="1032"/>
      <c r="Q12" s="1038">
        <v>1350</v>
      </c>
      <c r="R12" s="1039"/>
      <c r="S12" s="1039"/>
      <c r="T12" s="1039"/>
      <c r="U12" s="1039"/>
      <c r="V12" s="1039">
        <v>1349</v>
      </c>
      <c r="W12" s="1039"/>
      <c r="X12" s="1039"/>
      <c r="Y12" s="1039"/>
      <c r="Z12" s="1039"/>
      <c r="AA12" s="1039">
        <v>0</v>
      </c>
      <c r="AB12" s="1039"/>
      <c r="AC12" s="1039"/>
      <c r="AD12" s="1039"/>
      <c r="AE12" s="1040"/>
      <c r="AF12" s="1035" t="s">
        <v>132</v>
      </c>
      <c r="AG12" s="1036"/>
      <c r="AH12" s="1036"/>
      <c r="AI12" s="1036"/>
      <c r="AJ12" s="1037"/>
      <c r="AK12" s="1077">
        <v>4</v>
      </c>
      <c r="AL12" s="1078"/>
      <c r="AM12" s="1078"/>
      <c r="AN12" s="1078"/>
      <c r="AO12" s="1078"/>
      <c r="AP12" s="1078">
        <v>3109</v>
      </c>
      <c r="AQ12" s="1078"/>
      <c r="AR12" s="1078"/>
      <c r="AS12" s="1078"/>
      <c r="AT12" s="1078"/>
      <c r="AU12" s="1079"/>
      <c r="AV12" s="1079"/>
      <c r="AW12" s="1079"/>
      <c r="AX12" s="1079"/>
      <c r="AY12" s="1080"/>
      <c r="AZ12" s="228"/>
      <c r="BA12" s="228"/>
      <c r="BB12" s="228"/>
      <c r="BC12" s="228"/>
      <c r="BD12" s="228"/>
      <c r="BE12" s="229"/>
      <c r="BF12" s="229"/>
      <c r="BG12" s="229"/>
      <c r="BH12" s="229"/>
      <c r="BI12" s="229"/>
      <c r="BJ12" s="229"/>
      <c r="BK12" s="229"/>
      <c r="BL12" s="229"/>
      <c r="BM12" s="229"/>
      <c r="BN12" s="229"/>
      <c r="BO12" s="229"/>
      <c r="BP12" s="229"/>
      <c r="BQ12" s="234">
        <v>6</v>
      </c>
      <c r="BR12" s="235"/>
      <c r="BS12" s="992" t="s">
        <v>603</v>
      </c>
      <c r="BT12" s="993"/>
      <c r="BU12" s="993"/>
      <c r="BV12" s="993"/>
      <c r="BW12" s="993"/>
      <c r="BX12" s="993"/>
      <c r="BY12" s="993"/>
      <c r="BZ12" s="993"/>
      <c r="CA12" s="993"/>
      <c r="CB12" s="993"/>
      <c r="CC12" s="993"/>
      <c r="CD12" s="993"/>
      <c r="CE12" s="993"/>
      <c r="CF12" s="993"/>
      <c r="CG12" s="1014"/>
      <c r="CH12" s="989">
        <v>5</v>
      </c>
      <c r="CI12" s="990"/>
      <c r="CJ12" s="990"/>
      <c r="CK12" s="990"/>
      <c r="CL12" s="991"/>
      <c r="CM12" s="989">
        <v>594</v>
      </c>
      <c r="CN12" s="990"/>
      <c r="CO12" s="990"/>
      <c r="CP12" s="990"/>
      <c r="CQ12" s="991"/>
      <c r="CR12" s="989">
        <v>80</v>
      </c>
      <c r="CS12" s="990"/>
      <c r="CT12" s="990"/>
      <c r="CU12" s="990"/>
      <c r="CV12" s="991"/>
      <c r="CW12" s="989" t="s">
        <v>533</v>
      </c>
      <c r="CX12" s="990"/>
      <c r="CY12" s="990"/>
      <c r="CZ12" s="990"/>
      <c r="DA12" s="991"/>
      <c r="DB12" s="989" t="s">
        <v>533</v>
      </c>
      <c r="DC12" s="990"/>
      <c r="DD12" s="990"/>
      <c r="DE12" s="990"/>
      <c r="DF12" s="991"/>
      <c r="DG12" s="989" t="s">
        <v>533</v>
      </c>
      <c r="DH12" s="990"/>
      <c r="DI12" s="990"/>
      <c r="DJ12" s="990"/>
      <c r="DK12" s="991"/>
      <c r="DL12" s="989" t="s">
        <v>533</v>
      </c>
      <c r="DM12" s="990"/>
      <c r="DN12" s="990"/>
      <c r="DO12" s="990"/>
      <c r="DP12" s="991"/>
      <c r="DQ12" s="989" t="s">
        <v>533</v>
      </c>
      <c r="DR12" s="990"/>
      <c r="DS12" s="990"/>
      <c r="DT12" s="990"/>
      <c r="DU12" s="991"/>
      <c r="DV12" s="992"/>
      <c r="DW12" s="993"/>
      <c r="DX12" s="993"/>
      <c r="DY12" s="993"/>
      <c r="DZ12" s="994"/>
      <c r="EA12" s="230"/>
    </row>
    <row r="13" spans="1:131" s="231" customFormat="1" ht="26.25" customHeight="1" x14ac:dyDescent="0.15">
      <c r="A13" s="234">
        <v>7</v>
      </c>
      <c r="B13" s="1030" t="s">
        <v>399</v>
      </c>
      <c r="C13" s="1031"/>
      <c r="D13" s="1031"/>
      <c r="E13" s="1031"/>
      <c r="F13" s="1031"/>
      <c r="G13" s="1031"/>
      <c r="H13" s="1031"/>
      <c r="I13" s="1031"/>
      <c r="J13" s="1031"/>
      <c r="K13" s="1031"/>
      <c r="L13" s="1031"/>
      <c r="M13" s="1031"/>
      <c r="N13" s="1031"/>
      <c r="O13" s="1031"/>
      <c r="P13" s="1032"/>
      <c r="Q13" s="1038">
        <v>362</v>
      </c>
      <c r="R13" s="1039"/>
      <c r="S13" s="1039"/>
      <c r="T13" s="1039"/>
      <c r="U13" s="1039"/>
      <c r="V13" s="1039">
        <v>339</v>
      </c>
      <c r="W13" s="1039"/>
      <c r="X13" s="1039"/>
      <c r="Y13" s="1039"/>
      <c r="Z13" s="1039"/>
      <c r="AA13" s="1039">
        <v>23</v>
      </c>
      <c r="AB13" s="1039"/>
      <c r="AC13" s="1039"/>
      <c r="AD13" s="1039"/>
      <c r="AE13" s="1040"/>
      <c r="AF13" s="1035" t="s">
        <v>132</v>
      </c>
      <c r="AG13" s="1036"/>
      <c r="AH13" s="1036"/>
      <c r="AI13" s="1036"/>
      <c r="AJ13" s="1037"/>
      <c r="AK13" s="1077">
        <v>29</v>
      </c>
      <c r="AL13" s="1078"/>
      <c r="AM13" s="1078"/>
      <c r="AN13" s="1078"/>
      <c r="AO13" s="1078"/>
      <c r="AP13" s="1078">
        <v>926</v>
      </c>
      <c r="AQ13" s="1078"/>
      <c r="AR13" s="1078"/>
      <c r="AS13" s="1078"/>
      <c r="AT13" s="1078"/>
      <c r="AU13" s="1079"/>
      <c r="AV13" s="1079"/>
      <c r="AW13" s="1079"/>
      <c r="AX13" s="1079"/>
      <c r="AY13" s="1080"/>
      <c r="AZ13" s="228"/>
      <c r="BA13" s="228"/>
      <c r="BB13" s="228"/>
      <c r="BC13" s="228"/>
      <c r="BD13" s="228"/>
      <c r="BE13" s="229"/>
      <c r="BF13" s="229"/>
      <c r="BG13" s="229"/>
      <c r="BH13" s="229"/>
      <c r="BI13" s="229"/>
      <c r="BJ13" s="229"/>
      <c r="BK13" s="229"/>
      <c r="BL13" s="229"/>
      <c r="BM13" s="229"/>
      <c r="BN13" s="229"/>
      <c r="BO13" s="229"/>
      <c r="BP13" s="229"/>
      <c r="BQ13" s="234">
        <v>7</v>
      </c>
      <c r="BR13" s="235"/>
      <c r="BS13" s="992" t="s">
        <v>604</v>
      </c>
      <c r="BT13" s="993"/>
      <c r="BU13" s="993"/>
      <c r="BV13" s="993"/>
      <c r="BW13" s="993"/>
      <c r="BX13" s="993"/>
      <c r="BY13" s="993"/>
      <c r="BZ13" s="993"/>
      <c r="CA13" s="993"/>
      <c r="CB13" s="993"/>
      <c r="CC13" s="993"/>
      <c r="CD13" s="993"/>
      <c r="CE13" s="993"/>
      <c r="CF13" s="993"/>
      <c r="CG13" s="1014"/>
      <c r="CH13" s="989">
        <v>0</v>
      </c>
      <c r="CI13" s="990"/>
      <c r="CJ13" s="990"/>
      <c r="CK13" s="990"/>
      <c r="CL13" s="991"/>
      <c r="CM13" s="989">
        <v>35</v>
      </c>
      <c r="CN13" s="990"/>
      <c r="CO13" s="990"/>
      <c r="CP13" s="990"/>
      <c r="CQ13" s="991"/>
      <c r="CR13" s="989">
        <v>5</v>
      </c>
      <c r="CS13" s="990"/>
      <c r="CT13" s="990"/>
      <c r="CU13" s="990"/>
      <c r="CV13" s="991"/>
      <c r="CW13" s="989">
        <v>312</v>
      </c>
      <c r="CX13" s="990"/>
      <c r="CY13" s="990"/>
      <c r="CZ13" s="990"/>
      <c r="DA13" s="991"/>
      <c r="DB13" s="989" t="s">
        <v>533</v>
      </c>
      <c r="DC13" s="990"/>
      <c r="DD13" s="990"/>
      <c r="DE13" s="990"/>
      <c r="DF13" s="991"/>
      <c r="DG13" s="989" t="s">
        <v>533</v>
      </c>
      <c r="DH13" s="990"/>
      <c r="DI13" s="990"/>
      <c r="DJ13" s="990"/>
      <c r="DK13" s="991"/>
      <c r="DL13" s="989" t="s">
        <v>533</v>
      </c>
      <c r="DM13" s="990"/>
      <c r="DN13" s="990"/>
      <c r="DO13" s="990"/>
      <c r="DP13" s="991"/>
      <c r="DQ13" s="989" t="s">
        <v>533</v>
      </c>
      <c r="DR13" s="990"/>
      <c r="DS13" s="990"/>
      <c r="DT13" s="990"/>
      <c r="DU13" s="991"/>
      <c r="DV13" s="992"/>
      <c r="DW13" s="993"/>
      <c r="DX13" s="993"/>
      <c r="DY13" s="993"/>
      <c r="DZ13" s="994"/>
      <c r="EA13" s="230"/>
    </row>
    <row r="14" spans="1:131" s="231" customFormat="1" ht="26.25" customHeight="1" x14ac:dyDescent="0.15">
      <c r="A14" s="234">
        <v>8</v>
      </c>
      <c r="B14" s="1030" t="s">
        <v>400</v>
      </c>
      <c r="C14" s="1031"/>
      <c r="D14" s="1031"/>
      <c r="E14" s="1031"/>
      <c r="F14" s="1031"/>
      <c r="G14" s="1031"/>
      <c r="H14" s="1031"/>
      <c r="I14" s="1031"/>
      <c r="J14" s="1031"/>
      <c r="K14" s="1031"/>
      <c r="L14" s="1031"/>
      <c r="M14" s="1031"/>
      <c r="N14" s="1031"/>
      <c r="O14" s="1031"/>
      <c r="P14" s="1032"/>
      <c r="Q14" s="1038">
        <v>427</v>
      </c>
      <c r="R14" s="1039"/>
      <c r="S14" s="1039"/>
      <c r="T14" s="1039"/>
      <c r="U14" s="1039"/>
      <c r="V14" s="1039">
        <v>427</v>
      </c>
      <c r="W14" s="1039"/>
      <c r="X14" s="1039"/>
      <c r="Y14" s="1039"/>
      <c r="Z14" s="1039"/>
      <c r="AA14" s="1039" t="s">
        <v>533</v>
      </c>
      <c r="AB14" s="1039"/>
      <c r="AC14" s="1039"/>
      <c r="AD14" s="1039"/>
      <c r="AE14" s="1040"/>
      <c r="AF14" s="1035" t="s">
        <v>132</v>
      </c>
      <c r="AG14" s="1036"/>
      <c r="AH14" s="1036"/>
      <c r="AI14" s="1036"/>
      <c r="AJ14" s="1037"/>
      <c r="AK14" s="1077" t="s">
        <v>533</v>
      </c>
      <c r="AL14" s="1078"/>
      <c r="AM14" s="1078"/>
      <c r="AN14" s="1078"/>
      <c r="AO14" s="1078"/>
      <c r="AP14" s="1078" t="s">
        <v>533</v>
      </c>
      <c r="AQ14" s="1078"/>
      <c r="AR14" s="1078"/>
      <c r="AS14" s="1078"/>
      <c r="AT14" s="1078"/>
      <c r="AU14" s="1079"/>
      <c r="AV14" s="1079"/>
      <c r="AW14" s="1079"/>
      <c r="AX14" s="1079"/>
      <c r="AY14" s="1080"/>
      <c r="AZ14" s="228"/>
      <c r="BA14" s="228"/>
      <c r="BB14" s="228"/>
      <c r="BC14" s="228"/>
      <c r="BD14" s="228"/>
      <c r="BE14" s="229"/>
      <c r="BF14" s="229"/>
      <c r="BG14" s="229"/>
      <c r="BH14" s="229"/>
      <c r="BI14" s="229"/>
      <c r="BJ14" s="229"/>
      <c r="BK14" s="229"/>
      <c r="BL14" s="229"/>
      <c r="BM14" s="229"/>
      <c r="BN14" s="229"/>
      <c r="BO14" s="229"/>
      <c r="BP14" s="229"/>
      <c r="BQ14" s="234">
        <v>8</v>
      </c>
      <c r="BR14" s="235"/>
      <c r="BS14" s="992" t="s">
        <v>605</v>
      </c>
      <c r="BT14" s="993"/>
      <c r="BU14" s="993"/>
      <c r="BV14" s="993"/>
      <c r="BW14" s="993"/>
      <c r="BX14" s="993"/>
      <c r="BY14" s="993"/>
      <c r="BZ14" s="993"/>
      <c r="CA14" s="993"/>
      <c r="CB14" s="993"/>
      <c r="CC14" s="993"/>
      <c r="CD14" s="993"/>
      <c r="CE14" s="993"/>
      <c r="CF14" s="993"/>
      <c r="CG14" s="1014"/>
      <c r="CH14" s="989">
        <v>34</v>
      </c>
      <c r="CI14" s="990"/>
      <c r="CJ14" s="990"/>
      <c r="CK14" s="990"/>
      <c r="CL14" s="991"/>
      <c r="CM14" s="989">
        <v>245</v>
      </c>
      <c r="CN14" s="990"/>
      <c r="CO14" s="990"/>
      <c r="CP14" s="990"/>
      <c r="CQ14" s="991"/>
      <c r="CR14" s="989">
        <v>5</v>
      </c>
      <c r="CS14" s="990"/>
      <c r="CT14" s="990"/>
      <c r="CU14" s="990"/>
      <c r="CV14" s="991"/>
      <c r="CW14" s="989">
        <v>173</v>
      </c>
      <c r="CX14" s="990"/>
      <c r="CY14" s="990"/>
      <c r="CZ14" s="990"/>
      <c r="DA14" s="991"/>
      <c r="DB14" s="989" t="s">
        <v>533</v>
      </c>
      <c r="DC14" s="990"/>
      <c r="DD14" s="990"/>
      <c r="DE14" s="990"/>
      <c r="DF14" s="991"/>
      <c r="DG14" s="989" t="s">
        <v>533</v>
      </c>
      <c r="DH14" s="990"/>
      <c r="DI14" s="990"/>
      <c r="DJ14" s="990"/>
      <c r="DK14" s="991"/>
      <c r="DL14" s="989" t="s">
        <v>533</v>
      </c>
      <c r="DM14" s="990"/>
      <c r="DN14" s="990"/>
      <c r="DO14" s="990"/>
      <c r="DP14" s="991"/>
      <c r="DQ14" s="989" t="s">
        <v>533</v>
      </c>
      <c r="DR14" s="990"/>
      <c r="DS14" s="990"/>
      <c r="DT14" s="990"/>
      <c r="DU14" s="991"/>
      <c r="DV14" s="992"/>
      <c r="DW14" s="993"/>
      <c r="DX14" s="993"/>
      <c r="DY14" s="993"/>
      <c r="DZ14" s="994"/>
      <c r="EA14" s="230"/>
    </row>
    <row r="15" spans="1:131" s="231" customFormat="1" ht="26.25" customHeight="1" x14ac:dyDescent="0.15">
      <c r="A15" s="234">
        <v>9</v>
      </c>
      <c r="B15" s="1030" t="s">
        <v>401</v>
      </c>
      <c r="C15" s="1031"/>
      <c r="D15" s="1031"/>
      <c r="E15" s="1031"/>
      <c r="F15" s="1031"/>
      <c r="G15" s="1031"/>
      <c r="H15" s="1031"/>
      <c r="I15" s="1031"/>
      <c r="J15" s="1031"/>
      <c r="K15" s="1031"/>
      <c r="L15" s="1031"/>
      <c r="M15" s="1031"/>
      <c r="N15" s="1031"/>
      <c r="O15" s="1031"/>
      <c r="P15" s="1032"/>
      <c r="Q15" s="1038">
        <v>2192</v>
      </c>
      <c r="R15" s="1039"/>
      <c r="S15" s="1039"/>
      <c r="T15" s="1039"/>
      <c r="U15" s="1039"/>
      <c r="V15" s="1039">
        <v>2192</v>
      </c>
      <c r="W15" s="1039"/>
      <c r="X15" s="1039"/>
      <c r="Y15" s="1039"/>
      <c r="Z15" s="1039"/>
      <c r="AA15" s="1039" t="s">
        <v>533</v>
      </c>
      <c r="AB15" s="1039"/>
      <c r="AC15" s="1039"/>
      <c r="AD15" s="1039"/>
      <c r="AE15" s="1040"/>
      <c r="AF15" s="1035" t="s">
        <v>132</v>
      </c>
      <c r="AG15" s="1036"/>
      <c r="AH15" s="1036"/>
      <c r="AI15" s="1036"/>
      <c r="AJ15" s="1037"/>
      <c r="AK15" s="1077" t="s">
        <v>533</v>
      </c>
      <c r="AL15" s="1078"/>
      <c r="AM15" s="1078"/>
      <c r="AN15" s="1078"/>
      <c r="AO15" s="1078"/>
      <c r="AP15" s="1078">
        <v>16793</v>
      </c>
      <c r="AQ15" s="1078"/>
      <c r="AR15" s="1078"/>
      <c r="AS15" s="1078"/>
      <c r="AT15" s="1078"/>
      <c r="AU15" s="1079"/>
      <c r="AV15" s="1079"/>
      <c r="AW15" s="1079"/>
      <c r="AX15" s="1079"/>
      <c r="AY15" s="1080"/>
      <c r="AZ15" s="228"/>
      <c r="BA15" s="228"/>
      <c r="BB15" s="228"/>
      <c r="BC15" s="228"/>
      <c r="BD15" s="228"/>
      <c r="BE15" s="229"/>
      <c r="BF15" s="229"/>
      <c r="BG15" s="229"/>
      <c r="BH15" s="229"/>
      <c r="BI15" s="229"/>
      <c r="BJ15" s="229"/>
      <c r="BK15" s="229"/>
      <c r="BL15" s="229"/>
      <c r="BM15" s="229"/>
      <c r="BN15" s="229"/>
      <c r="BO15" s="229"/>
      <c r="BP15" s="229"/>
      <c r="BQ15" s="234">
        <v>9</v>
      </c>
      <c r="BR15" s="235"/>
      <c r="BS15" s="992" t="s">
        <v>606</v>
      </c>
      <c r="BT15" s="993"/>
      <c r="BU15" s="993"/>
      <c r="BV15" s="993"/>
      <c r="BW15" s="993"/>
      <c r="BX15" s="993"/>
      <c r="BY15" s="993"/>
      <c r="BZ15" s="993"/>
      <c r="CA15" s="993"/>
      <c r="CB15" s="993"/>
      <c r="CC15" s="993"/>
      <c r="CD15" s="993"/>
      <c r="CE15" s="993"/>
      <c r="CF15" s="993"/>
      <c r="CG15" s="1014"/>
      <c r="CH15" s="989">
        <v>4</v>
      </c>
      <c r="CI15" s="990"/>
      <c r="CJ15" s="990"/>
      <c r="CK15" s="990"/>
      <c r="CL15" s="991"/>
      <c r="CM15" s="989">
        <v>366</v>
      </c>
      <c r="CN15" s="990"/>
      <c r="CO15" s="990"/>
      <c r="CP15" s="990"/>
      <c r="CQ15" s="991"/>
      <c r="CR15" s="989">
        <v>300</v>
      </c>
      <c r="CS15" s="990"/>
      <c r="CT15" s="990"/>
      <c r="CU15" s="990"/>
      <c r="CV15" s="991"/>
      <c r="CW15" s="989">
        <v>39</v>
      </c>
      <c r="CX15" s="990"/>
      <c r="CY15" s="990"/>
      <c r="CZ15" s="990"/>
      <c r="DA15" s="991"/>
      <c r="DB15" s="989" t="s">
        <v>533</v>
      </c>
      <c r="DC15" s="990"/>
      <c r="DD15" s="990"/>
      <c r="DE15" s="990"/>
      <c r="DF15" s="991"/>
      <c r="DG15" s="989" t="s">
        <v>533</v>
      </c>
      <c r="DH15" s="990"/>
      <c r="DI15" s="990"/>
      <c r="DJ15" s="990"/>
      <c r="DK15" s="991"/>
      <c r="DL15" s="989" t="s">
        <v>533</v>
      </c>
      <c r="DM15" s="990"/>
      <c r="DN15" s="990"/>
      <c r="DO15" s="990"/>
      <c r="DP15" s="991"/>
      <c r="DQ15" s="989" t="s">
        <v>533</v>
      </c>
      <c r="DR15" s="990"/>
      <c r="DS15" s="990"/>
      <c r="DT15" s="990"/>
      <c r="DU15" s="991"/>
      <c r="DV15" s="992"/>
      <c r="DW15" s="993"/>
      <c r="DX15" s="993"/>
      <c r="DY15" s="993"/>
      <c r="DZ15" s="994"/>
      <c r="EA15" s="230"/>
    </row>
    <row r="16" spans="1:131" s="231" customFormat="1" ht="26.25" customHeight="1" x14ac:dyDescent="0.15">
      <c r="A16" s="234">
        <v>10</v>
      </c>
      <c r="B16" s="1030"/>
      <c r="C16" s="1031"/>
      <c r="D16" s="1031"/>
      <c r="E16" s="1031"/>
      <c r="F16" s="1031"/>
      <c r="G16" s="1031"/>
      <c r="H16" s="1031"/>
      <c r="I16" s="1031"/>
      <c r="J16" s="1031"/>
      <c r="K16" s="1031"/>
      <c r="L16" s="1031"/>
      <c r="M16" s="1031"/>
      <c r="N16" s="1031"/>
      <c r="O16" s="1031"/>
      <c r="P16" s="1032"/>
      <c r="Q16" s="1109"/>
      <c r="R16" s="1036"/>
      <c r="S16" s="1036"/>
      <c r="T16" s="1036"/>
      <c r="U16" s="1110"/>
      <c r="V16" s="1040"/>
      <c r="W16" s="1036"/>
      <c r="X16" s="1036"/>
      <c r="Y16" s="1036"/>
      <c r="Z16" s="1110"/>
      <c r="AA16" s="1040"/>
      <c r="AB16" s="1036"/>
      <c r="AC16" s="1036"/>
      <c r="AD16" s="1036"/>
      <c r="AE16" s="1037"/>
      <c r="AF16" s="1035"/>
      <c r="AG16" s="1036"/>
      <c r="AH16" s="1036"/>
      <c r="AI16" s="1036"/>
      <c r="AJ16" s="1037"/>
      <c r="AK16" s="1077"/>
      <c r="AL16" s="1078"/>
      <c r="AM16" s="1078"/>
      <c r="AN16" s="1078"/>
      <c r="AO16" s="1078"/>
      <c r="AP16" s="1078"/>
      <c r="AQ16" s="1078"/>
      <c r="AR16" s="1078"/>
      <c r="AS16" s="1078"/>
      <c r="AT16" s="1078"/>
      <c r="AU16" s="1079"/>
      <c r="AV16" s="1079"/>
      <c r="AW16" s="1079"/>
      <c r="AX16" s="1079"/>
      <c r="AY16" s="1080"/>
      <c r="AZ16" s="228"/>
      <c r="BA16" s="228"/>
      <c r="BB16" s="228"/>
      <c r="BC16" s="228"/>
      <c r="BD16" s="228"/>
      <c r="BE16" s="229"/>
      <c r="BF16" s="229"/>
      <c r="BG16" s="229"/>
      <c r="BH16" s="229"/>
      <c r="BI16" s="229"/>
      <c r="BJ16" s="229"/>
      <c r="BK16" s="229"/>
      <c r="BL16" s="229"/>
      <c r="BM16" s="229"/>
      <c r="BN16" s="229"/>
      <c r="BO16" s="229"/>
      <c r="BP16" s="229"/>
      <c r="BQ16" s="234">
        <v>10</v>
      </c>
      <c r="BR16" s="235"/>
      <c r="BS16" s="992" t="s">
        <v>607</v>
      </c>
      <c r="BT16" s="993"/>
      <c r="BU16" s="993"/>
      <c r="BV16" s="993"/>
      <c r="BW16" s="993"/>
      <c r="BX16" s="993"/>
      <c r="BY16" s="993"/>
      <c r="BZ16" s="993"/>
      <c r="CA16" s="993"/>
      <c r="CB16" s="993"/>
      <c r="CC16" s="993"/>
      <c r="CD16" s="993"/>
      <c r="CE16" s="993"/>
      <c r="CF16" s="993"/>
      <c r="CG16" s="1014"/>
      <c r="CH16" s="989">
        <v>-41</v>
      </c>
      <c r="CI16" s="990"/>
      <c r="CJ16" s="990"/>
      <c r="CK16" s="990"/>
      <c r="CL16" s="991"/>
      <c r="CM16" s="989">
        <v>979</v>
      </c>
      <c r="CN16" s="990"/>
      <c r="CO16" s="990"/>
      <c r="CP16" s="990"/>
      <c r="CQ16" s="991"/>
      <c r="CR16" s="989">
        <v>760</v>
      </c>
      <c r="CS16" s="990"/>
      <c r="CT16" s="990"/>
      <c r="CU16" s="990"/>
      <c r="CV16" s="991"/>
      <c r="CW16" s="989">
        <v>140</v>
      </c>
      <c r="CX16" s="990"/>
      <c r="CY16" s="990"/>
      <c r="CZ16" s="990"/>
      <c r="DA16" s="991"/>
      <c r="DB16" s="989" t="s">
        <v>533</v>
      </c>
      <c r="DC16" s="990"/>
      <c r="DD16" s="990"/>
      <c r="DE16" s="990"/>
      <c r="DF16" s="991"/>
      <c r="DG16" s="989" t="s">
        <v>533</v>
      </c>
      <c r="DH16" s="990"/>
      <c r="DI16" s="990"/>
      <c r="DJ16" s="990"/>
      <c r="DK16" s="991"/>
      <c r="DL16" s="989" t="s">
        <v>533</v>
      </c>
      <c r="DM16" s="990"/>
      <c r="DN16" s="990"/>
      <c r="DO16" s="990"/>
      <c r="DP16" s="991"/>
      <c r="DQ16" s="989" t="s">
        <v>533</v>
      </c>
      <c r="DR16" s="990"/>
      <c r="DS16" s="990"/>
      <c r="DT16" s="990"/>
      <c r="DU16" s="991"/>
      <c r="DV16" s="992"/>
      <c r="DW16" s="993"/>
      <c r="DX16" s="993"/>
      <c r="DY16" s="993"/>
      <c r="DZ16" s="994"/>
      <c r="EA16" s="230"/>
    </row>
    <row r="17" spans="1:131" s="231" customFormat="1" ht="26.25" customHeight="1" x14ac:dyDescent="0.15">
      <c r="A17" s="234">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7"/>
      <c r="AL17" s="1078"/>
      <c r="AM17" s="1078"/>
      <c r="AN17" s="1078"/>
      <c r="AO17" s="1078"/>
      <c r="AP17" s="1078"/>
      <c r="AQ17" s="1078"/>
      <c r="AR17" s="1078"/>
      <c r="AS17" s="1078"/>
      <c r="AT17" s="1078"/>
      <c r="AU17" s="1079"/>
      <c r="AV17" s="1079"/>
      <c r="AW17" s="1079"/>
      <c r="AX17" s="1079"/>
      <c r="AY17" s="1080"/>
      <c r="AZ17" s="228"/>
      <c r="BA17" s="228"/>
      <c r="BB17" s="228"/>
      <c r="BC17" s="228"/>
      <c r="BD17" s="228"/>
      <c r="BE17" s="229"/>
      <c r="BF17" s="229"/>
      <c r="BG17" s="229"/>
      <c r="BH17" s="229"/>
      <c r="BI17" s="229"/>
      <c r="BJ17" s="229"/>
      <c r="BK17" s="229"/>
      <c r="BL17" s="229"/>
      <c r="BM17" s="229"/>
      <c r="BN17" s="229"/>
      <c r="BO17" s="229"/>
      <c r="BP17" s="229"/>
      <c r="BQ17" s="234">
        <v>11</v>
      </c>
      <c r="BR17" s="235"/>
      <c r="BS17" s="992" t="s">
        <v>608</v>
      </c>
      <c r="BT17" s="993"/>
      <c r="BU17" s="993"/>
      <c r="BV17" s="993"/>
      <c r="BW17" s="993"/>
      <c r="BX17" s="993"/>
      <c r="BY17" s="993"/>
      <c r="BZ17" s="993"/>
      <c r="CA17" s="993"/>
      <c r="CB17" s="993"/>
      <c r="CC17" s="993"/>
      <c r="CD17" s="993"/>
      <c r="CE17" s="993"/>
      <c r="CF17" s="993"/>
      <c r="CG17" s="1014"/>
      <c r="CH17" s="989">
        <v>49</v>
      </c>
      <c r="CI17" s="990"/>
      <c r="CJ17" s="990"/>
      <c r="CK17" s="990"/>
      <c r="CL17" s="991"/>
      <c r="CM17" s="989">
        <v>3667</v>
      </c>
      <c r="CN17" s="990"/>
      <c r="CO17" s="990"/>
      <c r="CP17" s="990"/>
      <c r="CQ17" s="991"/>
      <c r="CR17" s="989">
        <v>1650</v>
      </c>
      <c r="CS17" s="990"/>
      <c r="CT17" s="990"/>
      <c r="CU17" s="990"/>
      <c r="CV17" s="991"/>
      <c r="CW17" s="989">
        <v>30</v>
      </c>
      <c r="CX17" s="990"/>
      <c r="CY17" s="990"/>
      <c r="CZ17" s="990"/>
      <c r="DA17" s="991"/>
      <c r="DB17" s="989" t="s">
        <v>533</v>
      </c>
      <c r="DC17" s="990"/>
      <c r="DD17" s="990"/>
      <c r="DE17" s="990"/>
      <c r="DF17" s="991"/>
      <c r="DG17" s="989" t="s">
        <v>533</v>
      </c>
      <c r="DH17" s="990"/>
      <c r="DI17" s="990"/>
      <c r="DJ17" s="990"/>
      <c r="DK17" s="991"/>
      <c r="DL17" s="989" t="s">
        <v>533</v>
      </c>
      <c r="DM17" s="990"/>
      <c r="DN17" s="990"/>
      <c r="DO17" s="990"/>
      <c r="DP17" s="991"/>
      <c r="DQ17" s="989" t="s">
        <v>533</v>
      </c>
      <c r="DR17" s="990"/>
      <c r="DS17" s="990"/>
      <c r="DT17" s="990"/>
      <c r="DU17" s="991"/>
      <c r="DV17" s="992"/>
      <c r="DW17" s="993"/>
      <c r="DX17" s="993"/>
      <c r="DY17" s="993"/>
      <c r="DZ17" s="994"/>
      <c r="EA17" s="230"/>
    </row>
    <row r="18" spans="1:131" s="231" customFormat="1" ht="26.25" customHeight="1" x14ac:dyDescent="0.15">
      <c r="A18" s="234">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7"/>
      <c r="AL18" s="1078"/>
      <c r="AM18" s="1078"/>
      <c r="AN18" s="1078"/>
      <c r="AO18" s="1078"/>
      <c r="AP18" s="1078"/>
      <c r="AQ18" s="1078"/>
      <c r="AR18" s="1078"/>
      <c r="AS18" s="1078"/>
      <c r="AT18" s="1078"/>
      <c r="AU18" s="1079"/>
      <c r="AV18" s="1079"/>
      <c r="AW18" s="1079"/>
      <c r="AX18" s="1079"/>
      <c r="AY18" s="1080"/>
      <c r="AZ18" s="228"/>
      <c r="BA18" s="228"/>
      <c r="BB18" s="228"/>
      <c r="BC18" s="228"/>
      <c r="BD18" s="228"/>
      <c r="BE18" s="229"/>
      <c r="BF18" s="229"/>
      <c r="BG18" s="229"/>
      <c r="BH18" s="229"/>
      <c r="BI18" s="229"/>
      <c r="BJ18" s="229"/>
      <c r="BK18" s="229"/>
      <c r="BL18" s="229"/>
      <c r="BM18" s="229"/>
      <c r="BN18" s="229"/>
      <c r="BO18" s="229"/>
      <c r="BP18" s="229"/>
      <c r="BQ18" s="234">
        <v>12</v>
      </c>
      <c r="BR18" s="235"/>
      <c r="BS18" s="992" t="s">
        <v>609</v>
      </c>
      <c r="BT18" s="993"/>
      <c r="BU18" s="993"/>
      <c r="BV18" s="993"/>
      <c r="BW18" s="993"/>
      <c r="BX18" s="993"/>
      <c r="BY18" s="993"/>
      <c r="BZ18" s="993"/>
      <c r="CA18" s="993"/>
      <c r="CB18" s="993"/>
      <c r="CC18" s="993"/>
      <c r="CD18" s="993"/>
      <c r="CE18" s="993"/>
      <c r="CF18" s="993"/>
      <c r="CG18" s="1014"/>
      <c r="CH18" s="989">
        <v>-9</v>
      </c>
      <c r="CI18" s="990"/>
      <c r="CJ18" s="990"/>
      <c r="CK18" s="990"/>
      <c r="CL18" s="991"/>
      <c r="CM18" s="989">
        <v>613</v>
      </c>
      <c r="CN18" s="990"/>
      <c r="CO18" s="990"/>
      <c r="CP18" s="990"/>
      <c r="CQ18" s="991"/>
      <c r="CR18" s="989">
        <v>210</v>
      </c>
      <c r="CS18" s="990"/>
      <c r="CT18" s="990"/>
      <c r="CU18" s="990"/>
      <c r="CV18" s="991"/>
      <c r="CW18" s="989">
        <v>33</v>
      </c>
      <c r="CX18" s="990"/>
      <c r="CY18" s="990"/>
      <c r="CZ18" s="990"/>
      <c r="DA18" s="991"/>
      <c r="DB18" s="989" t="s">
        <v>533</v>
      </c>
      <c r="DC18" s="990"/>
      <c r="DD18" s="990"/>
      <c r="DE18" s="990"/>
      <c r="DF18" s="991"/>
      <c r="DG18" s="989" t="s">
        <v>533</v>
      </c>
      <c r="DH18" s="990"/>
      <c r="DI18" s="990"/>
      <c r="DJ18" s="990"/>
      <c r="DK18" s="991"/>
      <c r="DL18" s="989" t="s">
        <v>533</v>
      </c>
      <c r="DM18" s="990"/>
      <c r="DN18" s="990"/>
      <c r="DO18" s="990"/>
      <c r="DP18" s="991"/>
      <c r="DQ18" s="989" t="s">
        <v>533</v>
      </c>
      <c r="DR18" s="990"/>
      <c r="DS18" s="990"/>
      <c r="DT18" s="990"/>
      <c r="DU18" s="991"/>
      <c r="DV18" s="992"/>
      <c r="DW18" s="993"/>
      <c r="DX18" s="993"/>
      <c r="DY18" s="993"/>
      <c r="DZ18" s="994"/>
      <c r="EA18" s="230"/>
    </row>
    <row r="19" spans="1:131" s="231" customFormat="1" ht="26.25" customHeight="1" x14ac:dyDescent="0.15">
      <c r="A19" s="234">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7"/>
      <c r="AL19" s="1078"/>
      <c r="AM19" s="1078"/>
      <c r="AN19" s="1078"/>
      <c r="AO19" s="1078"/>
      <c r="AP19" s="1078"/>
      <c r="AQ19" s="1078"/>
      <c r="AR19" s="1078"/>
      <c r="AS19" s="1078"/>
      <c r="AT19" s="1078"/>
      <c r="AU19" s="1079"/>
      <c r="AV19" s="1079"/>
      <c r="AW19" s="1079"/>
      <c r="AX19" s="1079"/>
      <c r="AY19" s="1080"/>
      <c r="AZ19" s="228"/>
      <c r="BA19" s="228"/>
      <c r="BB19" s="228"/>
      <c r="BC19" s="228"/>
      <c r="BD19" s="228"/>
      <c r="BE19" s="229"/>
      <c r="BF19" s="229"/>
      <c r="BG19" s="229"/>
      <c r="BH19" s="229"/>
      <c r="BI19" s="229"/>
      <c r="BJ19" s="229"/>
      <c r="BK19" s="229"/>
      <c r="BL19" s="229"/>
      <c r="BM19" s="229"/>
      <c r="BN19" s="229"/>
      <c r="BO19" s="229"/>
      <c r="BP19" s="229"/>
      <c r="BQ19" s="234">
        <v>13</v>
      </c>
      <c r="BR19" s="235"/>
      <c r="BS19" s="992" t="s">
        <v>610</v>
      </c>
      <c r="BT19" s="993"/>
      <c r="BU19" s="993"/>
      <c r="BV19" s="993"/>
      <c r="BW19" s="993"/>
      <c r="BX19" s="993"/>
      <c r="BY19" s="993"/>
      <c r="BZ19" s="993"/>
      <c r="CA19" s="993"/>
      <c r="CB19" s="993"/>
      <c r="CC19" s="993"/>
      <c r="CD19" s="993"/>
      <c r="CE19" s="993"/>
      <c r="CF19" s="993"/>
      <c r="CG19" s="1014"/>
      <c r="CH19" s="989">
        <v>46</v>
      </c>
      <c r="CI19" s="990"/>
      <c r="CJ19" s="990"/>
      <c r="CK19" s="990"/>
      <c r="CL19" s="991"/>
      <c r="CM19" s="989">
        <v>861</v>
      </c>
      <c r="CN19" s="990"/>
      <c r="CO19" s="990"/>
      <c r="CP19" s="990"/>
      <c r="CQ19" s="991"/>
      <c r="CR19" s="989">
        <v>3</v>
      </c>
      <c r="CS19" s="990"/>
      <c r="CT19" s="990"/>
      <c r="CU19" s="990"/>
      <c r="CV19" s="991"/>
      <c r="CW19" s="989" t="s">
        <v>533</v>
      </c>
      <c r="CX19" s="990"/>
      <c r="CY19" s="990"/>
      <c r="CZ19" s="990"/>
      <c r="DA19" s="991"/>
      <c r="DB19" s="989" t="s">
        <v>533</v>
      </c>
      <c r="DC19" s="990"/>
      <c r="DD19" s="990"/>
      <c r="DE19" s="990"/>
      <c r="DF19" s="991"/>
      <c r="DG19" s="989" t="s">
        <v>533</v>
      </c>
      <c r="DH19" s="990"/>
      <c r="DI19" s="990"/>
      <c r="DJ19" s="990"/>
      <c r="DK19" s="991"/>
      <c r="DL19" s="989" t="s">
        <v>533</v>
      </c>
      <c r="DM19" s="990"/>
      <c r="DN19" s="990"/>
      <c r="DO19" s="990"/>
      <c r="DP19" s="991"/>
      <c r="DQ19" s="989" t="s">
        <v>533</v>
      </c>
      <c r="DR19" s="990"/>
      <c r="DS19" s="990"/>
      <c r="DT19" s="990"/>
      <c r="DU19" s="991"/>
      <c r="DV19" s="992"/>
      <c r="DW19" s="993"/>
      <c r="DX19" s="993"/>
      <c r="DY19" s="993"/>
      <c r="DZ19" s="994"/>
      <c r="EA19" s="230"/>
    </row>
    <row r="20" spans="1:131" s="231" customFormat="1" ht="26.25" customHeight="1" x14ac:dyDescent="0.15">
      <c r="A20" s="234">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7"/>
      <c r="AL20" s="1078"/>
      <c r="AM20" s="1078"/>
      <c r="AN20" s="1078"/>
      <c r="AO20" s="1078"/>
      <c r="AP20" s="1078"/>
      <c r="AQ20" s="1078"/>
      <c r="AR20" s="1078"/>
      <c r="AS20" s="1078"/>
      <c r="AT20" s="1078"/>
      <c r="AU20" s="1079"/>
      <c r="AV20" s="1079"/>
      <c r="AW20" s="1079"/>
      <c r="AX20" s="1079"/>
      <c r="AY20" s="1080"/>
      <c r="AZ20" s="228"/>
      <c r="BA20" s="228"/>
      <c r="BB20" s="228"/>
      <c r="BC20" s="228"/>
      <c r="BD20" s="228"/>
      <c r="BE20" s="229"/>
      <c r="BF20" s="229"/>
      <c r="BG20" s="229"/>
      <c r="BH20" s="229"/>
      <c r="BI20" s="229"/>
      <c r="BJ20" s="229"/>
      <c r="BK20" s="229"/>
      <c r="BL20" s="229"/>
      <c r="BM20" s="229"/>
      <c r="BN20" s="229"/>
      <c r="BO20" s="229"/>
      <c r="BP20" s="229"/>
      <c r="BQ20" s="234">
        <v>14</v>
      </c>
      <c r="BR20" s="235"/>
      <c r="BS20" s="992" t="s">
        <v>611</v>
      </c>
      <c r="BT20" s="993"/>
      <c r="BU20" s="993"/>
      <c r="BV20" s="993"/>
      <c r="BW20" s="993"/>
      <c r="BX20" s="993"/>
      <c r="BY20" s="993"/>
      <c r="BZ20" s="993"/>
      <c r="CA20" s="993"/>
      <c r="CB20" s="993"/>
      <c r="CC20" s="993"/>
      <c r="CD20" s="993"/>
      <c r="CE20" s="993"/>
      <c r="CF20" s="993"/>
      <c r="CG20" s="1014"/>
      <c r="CH20" s="989">
        <v>-14</v>
      </c>
      <c r="CI20" s="990"/>
      <c r="CJ20" s="990"/>
      <c r="CK20" s="990"/>
      <c r="CL20" s="991"/>
      <c r="CM20" s="989">
        <v>2175</v>
      </c>
      <c r="CN20" s="990"/>
      <c r="CO20" s="990"/>
      <c r="CP20" s="990"/>
      <c r="CQ20" s="991"/>
      <c r="CR20" s="989">
        <v>570</v>
      </c>
      <c r="CS20" s="990"/>
      <c r="CT20" s="990"/>
      <c r="CU20" s="990"/>
      <c r="CV20" s="991"/>
      <c r="CW20" s="989">
        <v>4</v>
      </c>
      <c r="CX20" s="990"/>
      <c r="CY20" s="990"/>
      <c r="CZ20" s="990"/>
      <c r="DA20" s="991"/>
      <c r="DB20" s="989" t="s">
        <v>533</v>
      </c>
      <c r="DC20" s="990"/>
      <c r="DD20" s="990"/>
      <c r="DE20" s="990"/>
      <c r="DF20" s="991"/>
      <c r="DG20" s="989" t="s">
        <v>533</v>
      </c>
      <c r="DH20" s="990"/>
      <c r="DI20" s="990"/>
      <c r="DJ20" s="990"/>
      <c r="DK20" s="991"/>
      <c r="DL20" s="989" t="s">
        <v>533</v>
      </c>
      <c r="DM20" s="990"/>
      <c r="DN20" s="990"/>
      <c r="DO20" s="990"/>
      <c r="DP20" s="991"/>
      <c r="DQ20" s="989" t="s">
        <v>533</v>
      </c>
      <c r="DR20" s="990"/>
      <c r="DS20" s="990"/>
      <c r="DT20" s="990"/>
      <c r="DU20" s="991"/>
      <c r="DV20" s="992"/>
      <c r="DW20" s="993"/>
      <c r="DX20" s="993"/>
      <c r="DY20" s="993"/>
      <c r="DZ20" s="994"/>
      <c r="EA20" s="230"/>
    </row>
    <row r="21" spans="1:131" s="231" customFormat="1" ht="26.25" customHeight="1" thickBot="1" x14ac:dyDescent="0.2">
      <c r="A21" s="234">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7"/>
      <c r="AL21" s="1078"/>
      <c r="AM21" s="1078"/>
      <c r="AN21" s="1078"/>
      <c r="AO21" s="1078"/>
      <c r="AP21" s="1078"/>
      <c r="AQ21" s="1078"/>
      <c r="AR21" s="1078"/>
      <c r="AS21" s="1078"/>
      <c r="AT21" s="1078"/>
      <c r="AU21" s="1079"/>
      <c r="AV21" s="1079"/>
      <c r="AW21" s="1079"/>
      <c r="AX21" s="1079"/>
      <c r="AY21" s="1080"/>
      <c r="AZ21" s="228"/>
      <c r="BA21" s="228"/>
      <c r="BB21" s="228"/>
      <c r="BC21" s="228"/>
      <c r="BD21" s="228"/>
      <c r="BE21" s="229"/>
      <c r="BF21" s="229"/>
      <c r="BG21" s="229"/>
      <c r="BH21" s="229"/>
      <c r="BI21" s="229"/>
      <c r="BJ21" s="229"/>
      <c r="BK21" s="229"/>
      <c r="BL21" s="229"/>
      <c r="BM21" s="229"/>
      <c r="BN21" s="229"/>
      <c r="BO21" s="229"/>
      <c r="BP21" s="229"/>
      <c r="BQ21" s="234">
        <v>15</v>
      </c>
      <c r="BR21" s="235"/>
      <c r="BS21" s="992" t="s">
        <v>612</v>
      </c>
      <c r="BT21" s="993"/>
      <c r="BU21" s="993"/>
      <c r="BV21" s="993"/>
      <c r="BW21" s="993"/>
      <c r="BX21" s="993"/>
      <c r="BY21" s="993"/>
      <c r="BZ21" s="993"/>
      <c r="CA21" s="993"/>
      <c r="CB21" s="993"/>
      <c r="CC21" s="993"/>
      <c r="CD21" s="993"/>
      <c r="CE21" s="993"/>
      <c r="CF21" s="993"/>
      <c r="CG21" s="1014"/>
      <c r="CH21" s="989">
        <v>-7</v>
      </c>
      <c r="CI21" s="990"/>
      <c r="CJ21" s="990"/>
      <c r="CK21" s="990"/>
      <c r="CL21" s="991"/>
      <c r="CM21" s="989">
        <v>1799</v>
      </c>
      <c r="CN21" s="990"/>
      <c r="CO21" s="990"/>
      <c r="CP21" s="990"/>
      <c r="CQ21" s="991"/>
      <c r="CR21" s="989">
        <v>78</v>
      </c>
      <c r="CS21" s="990"/>
      <c r="CT21" s="990"/>
      <c r="CU21" s="990"/>
      <c r="CV21" s="991"/>
      <c r="CW21" s="989">
        <v>1</v>
      </c>
      <c r="CX21" s="990"/>
      <c r="CY21" s="990"/>
      <c r="CZ21" s="990"/>
      <c r="DA21" s="991"/>
      <c r="DB21" s="989" t="s">
        <v>533</v>
      </c>
      <c r="DC21" s="990"/>
      <c r="DD21" s="990"/>
      <c r="DE21" s="990"/>
      <c r="DF21" s="991"/>
      <c r="DG21" s="989" t="s">
        <v>533</v>
      </c>
      <c r="DH21" s="990"/>
      <c r="DI21" s="990"/>
      <c r="DJ21" s="990"/>
      <c r="DK21" s="991"/>
      <c r="DL21" s="989" t="s">
        <v>533</v>
      </c>
      <c r="DM21" s="990"/>
      <c r="DN21" s="990"/>
      <c r="DO21" s="990"/>
      <c r="DP21" s="991"/>
      <c r="DQ21" s="989" t="s">
        <v>533</v>
      </c>
      <c r="DR21" s="990"/>
      <c r="DS21" s="990"/>
      <c r="DT21" s="990"/>
      <c r="DU21" s="991"/>
      <c r="DV21" s="992"/>
      <c r="DW21" s="993"/>
      <c r="DX21" s="993"/>
      <c r="DY21" s="993"/>
      <c r="DZ21" s="994"/>
      <c r="EA21" s="230"/>
    </row>
    <row r="22" spans="1:131" s="231" customFormat="1" ht="26.25" customHeight="1" x14ac:dyDescent="0.15">
      <c r="A22" s="234">
        <v>16</v>
      </c>
      <c r="B22" s="1030"/>
      <c r="C22" s="1031"/>
      <c r="D22" s="1031"/>
      <c r="E22" s="1031"/>
      <c r="F22" s="1031"/>
      <c r="G22" s="1031"/>
      <c r="H22" s="1031"/>
      <c r="I22" s="1031"/>
      <c r="J22" s="1031"/>
      <c r="K22" s="1031"/>
      <c r="L22" s="1031"/>
      <c r="M22" s="1031"/>
      <c r="N22" s="1031"/>
      <c r="O22" s="1031"/>
      <c r="P22" s="1032"/>
      <c r="Q22" s="1064"/>
      <c r="R22" s="1065"/>
      <c r="S22" s="1065"/>
      <c r="T22" s="1065"/>
      <c r="U22" s="1065"/>
      <c r="V22" s="1065"/>
      <c r="W22" s="1065"/>
      <c r="X22" s="1065"/>
      <c r="Y22" s="1065"/>
      <c r="Z22" s="1065"/>
      <c r="AA22" s="1065"/>
      <c r="AB22" s="1065"/>
      <c r="AC22" s="1065"/>
      <c r="AD22" s="1065"/>
      <c r="AE22" s="1066"/>
      <c r="AF22" s="1035"/>
      <c r="AG22" s="1036"/>
      <c r="AH22" s="1036"/>
      <c r="AI22" s="1036"/>
      <c r="AJ22" s="1037"/>
      <c r="AK22" s="1067"/>
      <c r="AL22" s="1068"/>
      <c r="AM22" s="1068"/>
      <c r="AN22" s="1068"/>
      <c r="AO22" s="1068"/>
      <c r="AP22" s="1068"/>
      <c r="AQ22" s="1068"/>
      <c r="AR22" s="1068"/>
      <c r="AS22" s="1068"/>
      <c r="AT22" s="1068"/>
      <c r="AU22" s="1069"/>
      <c r="AV22" s="1069"/>
      <c r="AW22" s="1069"/>
      <c r="AX22" s="1069"/>
      <c r="AY22" s="1070"/>
      <c r="AZ22" s="1028" t="s">
        <v>402</v>
      </c>
      <c r="BA22" s="1028"/>
      <c r="BB22" s="1028"/>
      <c r="BC22" s="1028"/>
      <c r="BD22" s="1029"/>
      <c r="BE22" s="229"/>
      <c r="BF22" s="229"/>
      <c r="BG22" s="229"/>
      <c r="BH22" s="229"/>
      <c r="BI22" s="229"/>
      <c r="BJ22" s="229"/>
      <c r="BK22" s="229"/>
      <c r="BL22" s="229"/>
      <c r="BM22" s="229"/>
      <c r="BN22" s="229"/>
      <c r="BO22" s="229"/>
      <c r="BP22" s="229"/>
      <c r="BQ22" s="234">
        <v>16</v>
      </c>
      <c r="BR22" s="235"/>
      <c r="BS22" s="992" t="s">
        <v>613</v>
      </c>
      <c r="BT22" s="993"/>
      <c r="BU22" s="993"/>
      <c r="BV22" s="993"/>
      <c r="BW22" s="993"/>
      <c r="BX22" s="993"/>
      <c r="BY22" s="993"/>
      <c r="BZ22" s="993"/>
      <c r="CA22" s="993"/>
      <c r="CB22" s="993"/>
      <c r="CC22" s="993"/>
      <c r="CD22" s="993"/>
      <c r="CE22" s="993"/>
      <c r="CF22" s="993"/>
      <c r="CG22" s="1014"/>
      <c r="CH22" s="989">
        <v>552</v>
      </c>
      <c r="CI22" s="990"/>
      <c r="CJ22" s="990"/>
      <c r="CK22" s="990"/>
      <c r="CL22" s="991"/>
      <c r="CM22" s="989">
        <v>3593</v>
      </c>
      <c r="CN22" s="990"/>
      <c r="CO22" s="990"/>
      <c r="CP22" s="990"/>
      <c r="CQ22" s="991"/>
      <c r="CR22" s="989">
        <v>100</v>
      </c>
      <c r="CS22" s="990"/>
      <c r="CT22" s="990"/>
      <c r="CU22" s="990"/>
      <c r="CV22" s="991"/>
      <c r="CW22" s="989" t="s">
        <v>533</v>
      </c>
      <c r="CX22" s="990"/>
      <c r="CY22" s="990"/>
      <c r="CZ22" s="990"/>
      <c r="DA22" s="991"/>
      <c r="DB22" s="989">
        <v>844</v>
      </c>
      <c r="DC22" s="990"/>
      <c r="DD22" s="990"/>
      <c r="DE22" s="990"/>
      <c r="DF22" s="991"/>
      <c r="DG22" s="989" t="s">
        <v>533</v>
      </c>
      <c r="DH22" s="990"/>
      <c r="DI22" s="990"/>
      <c r="DJ22" s="990"/>
      <c r="DK22" s="991"/>
      <c r="DL22" s="989" t="s">
        <v>533</v>
      </c>
      <c r="DM22" s="990"/>
      <c r="DN22" s="990"/>
      <c r="DO22" s="990"/>
      <c r="DP22" s="991"/>
      <c r="DQ22" s="989" t="s">
        <v>533</v>
      </c>
      <c r="DR22" s="990"/>
      <c r="DS22" s="990"/>
      <c r="DT22" s="990"/>
      <c r="DU22" s="991"/>
      <c r="DV22" s="992"/>
      <c r="DW22" s="993"/>
      <c r="DX22" s="993"/>
      <c r="DY22" s="993"/>
      <c r="DZ22" s="994"/>
      <c r="EA22" s="230"/>
    </row>
    <row r="23" spans="1:131" s="231" customFormat="1" ht="26.25" customHeight="1" thickBot="1" x14ac:dyDescent="0.2">
      <c r="A23" s="236" t="s">
        <v>403</v>
      </c>
      <c r="B23" s="937" t="s">
        <v>404</v>
      </c>
      <c r="C23" s="938"/>
      <c r="D23" s="938"/>
      <c r="E23" s="938"/>
      <c r="F23" s="938"/>
      <c r="G23" s="938"/>
      <c r="H23" s="938"/>
      <c r="I23" s="938"/>
      <c r="J23" s="938"/>
      <c r="K23" s="938"/>
      <c r="L23" s="938"/>
      <c r="M23" s="938"/>
      <c r="N23" s="938"/>
      <c r="O23" s="938"/>
      <c r="P23" s="948"/>
      <c r="Q23" s="1057"/>
      <c r="R23" s="1058"/>
      <c r="S23" s="1058"/>
      <c r="T23" s="1058"/>
      <c r="U23" s="1058"/>
      <c r="V23" s="1058"/>
      <c r="W23" s="1058"/>
      <c r="X23" s="1058"/>
      <c r="Y23" s="1058"/>
      <c r="Z23" s="1058"/>
      <c r="AA23" s="1058"/>
      <c r="AB23" s="1058"/>
      <c r="AC23" s="1058"/>
      <c r="AD23" s="1058"/>
      <c r="AE23" s="1059"/>
      <c r="AF23" s="1060">
        <v>2015</v>
      </c>
      <c r="AG23" s="1058"/>
      <c r="AH23" s="1058"/>
      <c r="AI23" s="1058"/>
      <c r="AJ23" s="1061"/>
      <c r="AK23" s="1062"/>
      <c r="AL23" s="1063"/>
      <c r="AM23" s="1063"/>
      <c r="AN23" s="1063"/>
      <c r="AO23" s="1063"/>
      <c r="AP23" s="1058"/>
      <c r="AQ23" s="1058"/>
      <c r="AR23" s="1058"/>
      <c r="AS23" s="1058"/>
      <c r="AT23" s="1058"/>
      <c r="AU23" s="1072"/>
      <c r="AV23" s="1072"/>
      <c r="AW23" s="1072"/>
      <c r="AX23" s="1072"/>
      <c r="AY23" s="1073"/>
      <c r="AZ23" s="1074" t="s">
        <v>405</v>
      </c>
      <c r="BA23" s="1075"/>
      <c r="BB23" s="1075"/>
      <c r="BC23" s="1075"/>
      <c r="BD23" s="1076"/>
      <c r="BE23" s="229"/>
      <c r="BF23" s="229"/>
      <c r="BG23" s="229"/>
      <c r="BH23" s="229"/>
      <c r="BI23" s="229"/>
      <c r="BJ23" s="229"/>
      <c r="BK23" s="229"/>
      <c r="BL23" s="229"/>
      <c r="BM23" s="229"/>
      <c r="BN23" s="229"/>
      <c r="BO23" s="229"/>
      <c r="BP23" s="229"/>
      <c r="BQ23" s="234">
        <v>17</v>
      </c>
      <c r="BR23" s="235"/>
      <c r="BS23" s="992" t="s">
        <v>614</v>
      </c>
      <c r="BT23" s="993"/>
      <c r="BU23" s="993"/>
      <c r="BV23" s="993"/>
      <c r="BW23" s="993"/>
      <c r="BX23" s="993"/>
      <c r="BY23" s="993"/>
      <c r="BZ23" s="993"/>
      <c r="CA23" s="993"/>
      <c r="CB23" s="993"/>
      <c r="CC23" s="993"/>
      <c r="CD23" s="993"/>
      <c r="CE23" s="993"/>
      <c r="CF23" s="993"/>
      <c r="CG23" s="1014"/>
      <c r="CH23" s="989">
        <v>14</v>
      </c>
      <c r="CI23" s="990"/>
      <c r="CJ23" s="990"/>
      <c r="CK23" s="990"/>
      <c r="CL23" s="991"/>
      <c r="CM23" s="989">
        <v>102</v>
      </c>
      <c r="CN23" s="990"/>
      <c r="CO23" s="990"/>
      <c r="CP23" s="990"/>
      <c r="CQ23" s="991"/>
      <c r="CR23" s="989">
        <v>10</v>
      </c>
      <c r="CS23" s="990"/>
      <c r="CT23" s="990"/>
      <c r="CU23" s="990"/>
      <c r="CV23" s="991"/>
      <c r="CW23" s="989" t="s">
        <v>533</v>
      </c>
      <c r="CX23" s="990"/>
      <c r="CY23" s="990"/>
      <c r="CZ23" s="990"/>
      <c r="DA23" s="991"/>
      <c r="DB23" s="989">
        <v>36</v>
      </c>
      <c r="DC23" s="990"/>
      <c r="DD23" s="990"/>
      <c r="DE23" s="990"/>
      <c r="DF23" s="991"/>
      <c r="DG23" s="989" t="s">
        <v>533</v>
      </c>
      <c r="DH23" s="990"/>
      <c r="DI23" s="990"/>
      <c r="DJ23" s="990"/>
      <c r="DK23" s="991"/>
      <c r="DL23" s="989" t="s">
        <v>533</v>
      </c>
      <c r="DM23" s="990"/>
      <c r="DN23" s="990"/>
      <c r="DO23" s="990"/>
      <c r="DP23" s="991"/>
      <c r="DQ23" s="989" t="s">
        <v>533</v>
      </c>
      <c r="DR23" s="990"/>
      <c r="DS23" s="990"/>
      <c r="DT23" s="990"/>
      <c r="DU23" s="991"/>
      <c r="DV23" s="992"/>
      <c r="DW23" s="993"/>
      <c r="DX23" s="993"/>
      <c r="DY23" s="993"/>
      <c r="DZ23" s="994"/>
      <c r="EA23" s="230"/>
    </row>
    <row r="24" spans="1:131" s="231" customFormat="1" ht="26.25" customHeight="1" x14ac:dyDescent="0.15">
      <c r="A24" s="1071" t="s">
        <v>406</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28"/>
      <c r="BA24" s="228"/>
      <c r="BB24" s="228"/>
      <c r="BC24" s="228"/>
      <c r="BD24" s="228"/>
      <c r="BE24" s="229"/>
      <c r="BF24" s="229"/>
      <c r="BG24" s="229"/>
      <c r="BH24" s="229"/>
      <c r="BI24" s="229"/>
      <c r="BJ24" s="229"/>
      <c r="BK24" s="229"/>
      <c r="BL24" s="229"/>
      <c r="BM24" s="229"/>
      <c r="BN24" s="229"/>
      <c r="BO24" s="229"/>
      <c r="BP24" s="229"/>
      <c r="BQ24" s="234">
        <v>18</v>
      </c>
      <c r="BR24" s="235"/>
      <c r="BS24" s="992" t="s">
        <v>615</v>
      </c>
      <c r="BT24" s="993"/>
      <c r="BU24" s="993"/>
      <c r="BV24" s="993"/>
      <c r="BW24" s="993"/>
      <c r="BX24" s="993"/>
      <c r="BY24" s="993"/>
      <c r="BZ24" s="993"/>
      <c r="CA24" s="993"/>
      <c r="CB24" s="993"/>
      <c r="CC24" s="993"/>
      <c r="CD24" s="993"/>
      <c r="CE24" s="993"/>
      <c r="CF24" s="993"/>
      <c r="CG24" s="1014"/>
      <c r="CH24" s="989">
        <v>18</v>
      </c>
      <c r="CI24" s="990"/>
      <c r="CJ24" s="990"/>
      <c r="CK24" s="990"/>
      <c r="CL24" s="991"/>
      <c r="CM24" s="989">
        <v>395</v>
      </c>
      <c r="CN24" s="990"/>
      <c r="CO24" s="990"/>
      <c r="CP24" s="990"/>
      <c r="CQ24" s="991"/>
      <c r="CR24" s="989">
        <v>5</v>
      </c>
      <c r="CS24" s="990"/>
      <c r="CT24" s="990"/>
      <c r="CU24" s="990"/>
      <c r="CV24" s="991"/>
      <c r="CW24" s="989" t="s">
        <v>533</v>
      </c>
      <c r="CX24" s="990"/>
      <c r="CY24" s="990"/>
      <c r="CZ24" s="990"/>
      <c r="DA24" s="991"/>
      <c r="DB24" s="989" t="s">
        <v>533</v>
      </c>
      <c r="DC24" s="990"/>
      <c r="DD24" s="990"/>
      <c r="DE24" s="990"/>
      <c r="DF24" s="991"/>
      <c r="DG24" s="989" t="s">
        <v>533</v>
      </c>
      <c r="DH24" s="990"/>
      <c r="DI24" s="990"/>
      <c r="DJ24" s="990"/>
      <c r="DK24" s="991"/>
      <c r="DL24" s="989" t="s">
        <v>533</v>
      </c>
      <c r="DM24" s="990"/>
      <c r="DN24" s="990"/>
      <c r="DO24" s="990"/>
      <c r="DP24" s="991"/>
      <c r="DQ24" s="989" t="s">
        <v>533</v>
      </c>
      <c r="DR24" s="990"/>
      <c r="DS24" s="990"/>
      <c r="DT24" s="990"/>
      <c r="DU24" s="991"/>
      <c r="DV24" s="992"/>
      <c r="DW24" s="993"/>
      <c r="DX24" s="993"/>
      <c r="DY24" s="993"/>
      <c r="DZ24" s="994"/>
      <c r="EA24" s="230"/>
    </row>
    <row r="25" spans="1:131" ht="26.25" customHeight="1" thickBot="1" x14ac:dyDescent="0.2">
      <c r="A25" s="1056" t="s">
        <v>407</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28"/>
      <c r="BK25" s="228"/>
      <c r="BL25" s="228"/>
      <c r="BM25" s="228"/>
      <c r="BN25" s="228"/>
      <c r="BO25" s="237"/>
      <c r="BP25" s="237"/>
      <c r="BQ25" s="234">
        <v>19</v>
      </c>
      <c r="BR25" s="235"/>
      <c r="BS25" s="992" t="s">
        <v>616</v>
      </c>
      <c r="BT25" s="993"/>
      <c r="BU25" s="993"/>
      <c r="BV25" s="993"/>
      <c r="BW25" s="993"/>
      <c r="BX25" s="993"/>
      <c r="BY25" s="993"/>
      <c r="BZ25" s="993"/>
      <c r="CA25" s="993"/>
      <c r="CB25" s="993"/>
      <c r="CC25" s="993"/>
      <c r="CD25" s="993"/>
      <c r="CE25" s="993"/>
      <c r="CF25" s="993"/>
      <c r="CG25" s="1014"/>
      <c r="CH25" s="989">
        <v>1201</v>
      </c>
      <c r="CI25" s="990"/>
      <c r="CJ25" s="990"/>
      <c r="CK25" s="990"/>
      <c r="CL25" s="991"/>
      <c r="CM25" s="989">
        <v>16437</v>
      </c>
      <c r="CN25" s="990"/>
      <c r="CO25" s="990"/>
      <c r="CP25" s="990"/>
      <c r="CQ25" s="991"/>
      <c r="CR25" s="989">
        <v>670</v>
      </c>
      <c r="CS25" s="990"/>
      <c r="CT25" s="990"/>
      <c r="CU25" s="990"/>
      <c r="CV25" s="991"/>
      <c r="CW25" s="989" t="s">
        <v>533</v>
      </c>
      <c r="CX25" s="990"/>
      <c r="CY25" s="990"/>
      <c r="CZ25" s="990"/>
      <c r="DA25" s="991"/>
      <c r="DB25" s="989" t="s">
        <v>533</v>
      </c>
      <c r="DC25" s="990"/>
      <c r="DD25" s="990"/>
      <c r="DE25" s="990"/>
      <c r="DF25" s="991"/>
      <c r="DG25" s="989" t="s">
        <v>533</v>
      </c>
      <c r="DH25" s="990"/>
      <c r="DI25" s="990"/>
      <c r="DJ25" s="990"/>
      <c r="DK25" s="991"/>
      <c r="DL25" s="989" t="s">
        <v>533</v>
      </c>
      <c r="DM25" s="990"/>
      <c r="DN25" s="990"/>
      <c r="DO25" s="990"/>
      <c r="DP25" s="991"/>
      <c r="DQ25" s="989" t="s">
        <v>533</v>
      </c>
      <c r="DR25" s="990"/>
      <c r="DS25" s="990"/>
      <c r="DT25" s="990"/>
      <c r="DU25" s="991"/>
      <c r="DV25" s="992"/>
      <c r="DW25" s="993"/>
      <c r="DX25" s="993"/>
      <c r="DY25" s="993"/>
      <c r="DZ25" s="994"/>
      <c r="EA25" s="226"/>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408</v>
      </c>
      <c r="R26" s="1002"/>
      <c r="S26" s="1002"/>
      <c r="T26" s="1002"/>
      <c r="U26" s="1003"/>
      <c r="V26" s="1001" t="s">
        <v>409</v>
      </c>
      <c r="W26" s="1002"/>
      <c r="X26" s="1002"/>
      <c r="Y26" s="1002"/>
      <c r="Z26" s="1003"/>
      <c r="AA26" s="1001" t="s">
        <v>410</v>
      </c>
      <c r="AB26" s="1002"/>
      <c r="AC26" s="1002"/>
      <c r="AD26" s="1002"/>
      <c r="AE26" s="1002"/>
      <c r="AF26" s="1052" t="s">
        <v>411</v>
      </c>
      <c r="AG26" s="1008"/>
      <c r="AH26" s="1008"/>
      <c r="AI26" s="1008"/>
      <c r="AJ26" s="1053"/>
      <c r="AK26" s="1002" t="s">
        <v>412</v>
      </c>
      <c r="AL26" s="1002"/>
      <c r="AM26" s="1002"/>
      <c r="AN26" s="1002"/>
      <c r="AO26" s="1003"/>
      <c r="AP26" s="1001" t="s">
        <v>413</v>
      </c>
      <c r="AQ26" s="1002"/>
      <c r="AR26" s="1002"/>
      <c r="AS26" s="1002"/>
      <c r="AT26" s="1003"/>
      <c r="AU26" s="1001" t="s">
        <v>414</v>
      </c>
      <c r="AV26" s="1002"/>
      <c r="AW26" s="1002"/>
      <c r="AX26" s="1002"/>
      <c r="AY26" s="1003"/>
      <c r="AZ26" s="1001" t="s">
        <v>415</v>
      </c>
      <c r="BA26" s="1002"/>
      <c r="BB26" s="1002"/>
      <c r="BC26" s="1002"/>
      <c r="BD26" s="1003"/>
      <c r="BE26" s="1001" t="s">
        <v>383</v>
      </c>
      <c r="BF26" s="1002"/>
      <c r="BG26" s="1002"/>
      <c r="BH26" s="1002"/>
      <c r="BI26" s="1015"/>
      <c r="BJ26" s="228"/>
      <c r="BK26" s="228"/>
      <c r="BL26" s="228"/>
      <c r="BM26" s="228"/>
      <c r="BN26" s="228"/>
      <c r="BO26" s="237"/>
      <c r="BP26" s="237"/>
      <c r="BQ26" s="234">
        <v>20</v>
      </c>
      <c r="BR26" s="235"/>
      <c r="BS26" s="992" t="s">
        <v>617</v>
      </c>
      <c r="BT26" s="993"/>
      <c r="BU26" s="993"/>
      <c r="BV26" s="993"/>
      <c r="BW26" s="993"/>
      <c r="BX26" s="993"/>
      <c r="BY26" s="993"/>
      <c r="BZ26" s="993"/>
      <c r="CA26" s="993"/>
      <c r="CB26" s="993"/>
      <c r="CC26" s="993"/>
      <c r="CD26" s="993"/>
      <c r="CE26" s="993"/>
      <c r="CF26" s="993"/>
      <c r="CG26" s="1014"/>
      <c r="CH26" s="989">
        <v>4</v>
      </c>
      <c r="CI26" s="990"/>
      <c r="CJ26" s="990"/>
      <c r="CK26" s="990"/>
      <c r="CL26" s="991"/>
      <c r="CM26" s="989">
        <v>415</v>
      </c>
      <c r="CN26" s="990"/>
      <c r="CO26" s="990"/>
      <c r="CP26" s="990"/>
      <c r="CQ26" s="991"/>
      <c r="CR26" s="989">
        <v>196</v>
      </c>
      <c r="CS26" s="990"/>
      <c r="CT26" s="990"/>
      <c r="CU26" s="990"/>
      <c r="CV26" s="991"/>
      <c r="CW26" s="989" t="s">
        <v>533</v>
      </c>
      <c r="CX26" s="990"/>
      <c r="CY26" s="990"/>
      <c r="CZ26" s="990"/>
      <c r="DA26" s="991"/>
      <c r="DB26" s="989" t="s">
        <v>533</v>
      </c>
      <c r="DC26" s="990"/>
      <c r="DD26" s="990"/>
      <c r="DE26" s="990"/>
      <c r="DF26" s="991"/>
      <c r="DG26" s="989" t="s">
        <v>533</v>
      </c>
      <c r="DH26" s="990"/>
      <c r="DI26" s="990"/>
      <c r="DJ26" s="990"/>
      <c r="DK26" s="991"/>
      <c r="DL26" s="989" t="s">
        <v>533</v>
      </c>
      <c r="DM26" s="990"/>
      <c r="DN26" s="990"/>
      <c r="DO26" s="990"/>
      <c r="DP26" s="991"/>
      <c r="DQ26" s="989" t="s">
        <v>533</v>
      </c>
      <c r="DR26" s="990"/>
      <c r="DS26" s="990"/>
      <c r="DT26" s="990"/>
      <c r="DU26" s="991"/>
      <c r="DV26" s="992"/>
      <c r="DW26" s="993"/>
      <c r="DX26" s="993"/>
      <c r="DY26" s="993"/>
      <c r="DZ26" s="994"/>
      <c r="EA26" s="226"/>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4"/>
      <c r="AG27" s="1011"/>
      <c r="AH27" s="1011"/>
      <c r="AI27" s="1011"/>
      <c r="AJ27" s="1055"/>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28"/>
      <c r="BK27" s="228"/>
      <c r="BL27" s="228"/>
      <c r="BM27" s="228"/>
      <c r="BN27" s="228"/>
      <c r="BO27" s="237"/>
      <c r="BP27" s="237"/>
      <c r="BQ27" s="234">
        <v>21</v>
      </c>
      <c r="BR27" s="235"/>
      <c r="BS27" s="992" t="s">
        <v>618</v>
      </c>
      <c r="BT27" s="993"/>
      <c r="BU27" s="993"/>
      <c r="BV27" s="993"/>
      <c r="BW27" s="993"/>
      <c r="BX27" s="993"/>
      <c r="BY27" s="993"/>
      <c r="BZ27" s="993"/>
      <c r="CA27" s="993"/>
      <c r="CB27" s="993"/>
      <c r="CC27" s="993"/>
      <c r="CD27" s="993"/>
      <c r="CE27" s="993"/>
      <c r="CF27" s="993"/>
      <c r="CG27" s="1014"/>
      <c r="CH27" s="989">
        <v>18</v>
      </c>
      <c r="CI27" s="990"/>
      <c r="CJ27" s="990"/>
      <c r="CK27" s="990"/>
      <c r="CL27" s="991"/>
      <c r="CM27" s="989">
        <v>4358</v>
      </c>
      <c r="CN27" s="990"/>
      <c r="CO27" s="990"/>
      <c r="CP27" s="990"/>
      <c r="CQ27" s="991"/>
      <c r="CR27" s="989">
        <v>1216</v>
      </c>
      <c r="CS27" s="990"/>
      <c r="CT27" s="990"/>
      <c r="CU27" s="990"/>
      <c r="CV27" s="991"/>
      <c r="CW27" s="989" t="s">
        <v>533</v>
      </c>
      <c r="CX27" s="990"/>
      <c r="CY27" s="990"/>
      <c r="CZ27" s="990"/>
      <c r="DA27" s="991"/>
      <c r="DB27" s="989" t="s">
        <v>533</v>
      </c>
      <c r="DC27" s="990"/>
      <c r="DD27" s="990"/>
      <c r="DE27" s="990"/>
      <c r="DF27" s="991"/>
      <c r="DG27" s="989" t="s">
        <v>533</v>
      </c>
      <c r="DH27" s="990"/>
      <c r="DI27" s="990"/>
      <c r="DJ27" s="990"/>
      <c r="DK27" s="991"/>
      <c r="DL27" s="989" t="s">
        <v>533</v>
      </c>
      <c r="DM27" s="990"/>
      <c r="DN27" s="990"/>
      <c r="DO27" s="990"/>
      <c r="DP27" s="991"/>
      <c r="DQ27" s="989" t="s">
        <v>533</v>
      </c>
      <c r="DR27" s="990"/>
      <c r="DS27" s="990"/>
      <c r="DT27" s="990"/>
      <c r="DU27" s="991"/>
      <c r="DV27" s="992"/>
      <c r="DW27" s="993"/>
      <c r="DX27" s="993"/>
      <c r="DY27" s="993"/>
      <c r="DZ27" s="994"/>
      <c r="EA27" s="226"/>
    </row>
    <row r="28" spans="1:131" ht="26.25" customHeight="1" thickTop="1" x14ac:dyDescent="0.15">
      <c r="A28" s="238">
        <v>1</v>
      </c>
      <c r="B28" s="1044" t="s">
        <v>416</v>
      </c>
      <c r="C28" s="1045"/>
      <c r="D28" s="1045"/>
      <c r="E28" s="1045"/>
      <c r="F28" s="1045"/>
      <c r="G28" s="1045"/>
      <c r="H28" s="1045"/>
      <c r="I28" s="1045"/>
      <c r="J28" s="1045"/>
      <c r="K28" s="1045"/>
      <c r="L28" s="1045"/>
      <c r="M28" s="1045"/>
      <c r="N28" s="1045"/>
      <c r="O28" s="1045"/>
      <c r="P28" s="1046"/>
      <c r="Q28" s="1050">
        <v>102383</v>
      </c>
      <c r="R28" s="1048"/>
      <c r="S28" s="1048"/>
      <c r="T28" s="1048"/>
      <c r="U28" s="1048"/>
      <c r="V28" s="1048">
        <v>100609</v>
      </c>
      <c r="W28" s="1048"/>
      <c r="X28" s="1048"/>
      <c r="Y28" s="1048"/>
      <c r="Z28" s="1048"/>
      <c r="AA28" s="1048">
        <v>1774</v>
      </c>
      <c r="AB28" s="1048"/>
      <c r="AC28" s="1048"/>
      <c r="AD28" s="1048"/>
      <c r="AE28" s="1051"/>
      <c r="AF28" s="1047">
        <v>1774</v>
      </c>
      <c r="AG28" s="1048"/>
      <c r="AH28" s="1048"/>
      <c r="AI28" s="1048"/>
      <c r="AJ28" s="1049"/>
      <c r="AK28" s="1111">
        <v>10637</v>
      </c>
      <c r="AL28" s="1112"/>
      <c r="AM28" s="1112"/>
      <c r="AN28" s="1112"/>
      <c r="AO28" s="1112"/>
      <c r="AP28" s="1112" t="s">
        <v>533</v>
      </c>
      <c r="AQ28" s="1112"/>
      <c r="AR28" s="1112"/>
      <c r="AS28" s="1112"/>
      <c r="AT28" s="1112"/>
      <c r="AU28" s="1112" t="s">
        <v>533</v>
      </c>
      <c r="AV28" s="1112"/>
      <c r="AW28" s="1112"/>
      <c r="AX28" s="1112"/>
      <c r="AY28" s="1112"/>
      <c r="AZ28" s="1113" t="s">
        <v>533</v>
      </c>
      <c r="BA28" s="1113"/>
      <c r="BB28" s="1113"/>
      <c r="BC28" s="1113"/>
      <c r="BD28" s="1113"/>
      <c r="BE28" s="1042"/>
      <c r="BF28" s="1042"/>
      <c r="BG28" s="1042"/>
      <c r="BH28" s="1042"/>
      <c r="BI28" s="1043"/>
      <c r="BJ28" s="228"/>
      <c r="BK28" s="228"/>
      <c r="BL28" s="228"/>
      <c r="BM28" s="228"/>
      <c r="BN28" s="228"/>
      <c r="BO28" s="237"/>
      <c r="BP28" s="237"/>
      <c r="BQ28" s="234">
        <v>22</v>
      </c>
      <c r="BR28" s="235"/>
      <c r="BS28" s="992" t="s">
        <v>619</v>
      </c>
      <c r="BT28" s="993"/>
      <c r="BU28" s="993"/>
      <c r="BV28" s="993"/>
      <c r="BW28" s="993"/>
      <c r="BX28" s="993"/>
      <c r="BY28" s="993"/>
      <c r="BZ28" s="993"/>
      <c r="CA28" s="993"/>
      <c r="CB28" s="993"/>
      <c r="CC28" s="993"/>
      <c r="CD28" s="993"/>
      <c r="CE28" s="993"/>
      <c r="CF28" s="993"/>
      <c r="CG28" s="1014"/>
      <c r="CH28" s="989">
        <v>203</v>
      </c>
      <c r="CI28" s="990"/>
      <c r="CJ28" s="990"/>
      <c r="CK28" s="990"/>
      <c r="CL28" s="991"/>
      <c r="CM28" s="989">
        <v>6216</v>
      </c>
      <c r="CN28" s="990"/>
      <c r="CO28" s="990"/>
      <c r="CP28" s="990"/>
      <c r="CQ28" s="991"/>
      <c r="CR28" s="989">
        <v>1878</v>
      </c>
      <c r="CS28" s="990"/>
      <c r="CT28" s="990"/>
      <c r="CU28" s="990"/>
      <c r="CV28" s="991"/>
      <c r="CW28" s="989" t="s">
        <v>533</v>
      </c>
      <c r="CX28" s="990"/>
      <c r="CY28" s="990"/>
      <c r="CZ28" s="990"/>
      <c r="DA28" s="991"/>
      <c r="DB28" s="989" t="s">
        <v>533</v>
      </c>
      <c r="DC28" s="990"/>
      <c r="DD28" s="990"/>
      <c r="DE28" s="990"/>
      <c r="DF28" s="991"/>
      <c r="DG28" s="989" t="s">
        <v>533</v>
      </c>
      <c r="DH28" s="990"/>
      <c r="DI28" s="990"/>
      <c r="DJ28" s="990"/>
      <c r="DK28" s="991"/>
      <c r="DL28" s="989" t="s">
        <v>533</v>
      </c>
      <c r="DM28" s="990"/>
      <c r="DN28" s="990"/>
      <c r="DO28" s="990"/>
      <c r="DP28" s="991"/>
      <c r="DQ28" s="989" t="s">
        <v>533</v>
      </c>
      <c r="DR28" s="990"/>
      <c r="DS28" s="990"/>
      <c r="DT28" s="990"/>
      <c r="DU28" s="991"/>
      <c r="DV28" s="992"/>
      <c r="DW28" s="993"/>
      <c r="DX28" s="993"/>
      <c r="DY28" s="993"/>
      <c r="DZ28" s="994"/>
      <c r="EA28" s="226"/>
    </row>
    <row r="29" spans="1:131" ht="26.25" customHeight="1" x14ac:dyDescent="0.15">
      <c r="A29" s="238">
        <v>2</v>
      </c>
      <c r="B29" s="1030" t="s">
        <v>417</v>
      </c>
      <c r="C29" s="1031"/>
      <c r="D29" s="1031"/>
      <c r="E29" s="1031"/>
      <c r="F29" s="1031"/>
      <c r="G29" s="1031"/>
      <c r="H29" s="1031"/>
      <c r="I29" s="1031"/>
      <c r="J29" s="1031"/>
      <c r="K29" s="1031"/>
      <c r="L29" s="1031"/>
      <c r="M29" s="1031"/>
      <c r="N29" s="1031"/>
      <c r="O29" s="1031"/>
      <c r="P29" s="1032"/>
      <c r="Q29" s="1038">
        <v>108204</v>
      </c>
      <c r="R29" s="1039"/>
      <c r="S29" s="1039"/>
      <c r="T29" s="1039"/>
      <c r="U29" s="1039"/>
      <c r="V29" s="1039">
        <v>102709</v>
      </c>
      <c r="W29" s="1039"/>
      <c r="X29" s="1039"/>
      <c r="Y29" s="1039"/>
      <c r="Z29" s="1039"/>
      <c r="AA29" s="1039">
        <v>5495</v>
      </c>
      <c r="AB29" s="1039"/>
      <c r="AC29" s="1039"/>
      <c r="AD29" s="1039"/>
      <c r="AE29" s="1040"/>
      <c r="AF29" s="1035">
        <v>5488</v>
      </c>
      <c r="AG29" s="1036"/>
      <c r="AH29" s="1036"/>
      <c r="AI29" s="1036"/>
      <c r="AJ29" s="1037"/>
      <c r="AK29" s="980">
        <v>16090</v>
      </c>
      <c r="AL29" s="971"/>
      <c r="AM29" s="971"/>
      <c r="AN29" s="971"/>
      <c r="AO29" s="971"/>
      <c r="AP29" s="971" t="s">
        <v>533</v>
      </c>
      <c r="AQ29" s="971"/>
      <c r="AR29" s="971"/>
      <c r="AS29" s="971"/>
      <c r="AT29" s="971"/>
      <c r="AU29" s="971" t="s">
        <v>533</v>
      </c>
      <c r="AV29" s="971"/>
      <c r="AW29" s="971"/>
      <c r="AX29" s="971"/>
      <c r="AY29" s="971"/>
      <c r="AZ29" s="1041" t="s">
        <v>533</v>
      </c>
      <c r="BA29" s="1041"/>
      <c r="BB29" s="1041"/>
      <c r="BC29" s="1041"/>
      <c r="BD29" s="1041"/>
      <c r="BE29" s="972"/>
      <c r="BF29" s="972"/>
      <c r="BG29" s="972"/>
      <c r="BH29" s="972"/>
      <c r="BI29" s="973"/>
      <c r="BJ29" s="228"/>
      <c r="BK29" s="228"/>
      <c r="BL29" s="228"/>
      <c r="BM29" s="228"/>
      <c r="BN29" s="228"/>
      <c r="BO29" s="237"/>
      <c r="BP29" s="237"/>
      <c r="BQ29" s="234">
        <v>23</v>
      </c>
      <c r="BR29" s="235"/>
      <c r="BS29" s="992" t="s">
        <v>620</v>
      </c>
      <c r="BT29" s="993"/>
      <c r="BU29" s="993"/>
      <c r="BV29" s="993"/>
      <c r="BW29" s="993"/>
      <c r="BX29" s="993"/>
      <c r="BY29" s="993"/>
      <c r="BZ29" s="993"/>
      <c r="CA29" s="993"/>
      <c r="CB29" s="993"/>
      <c r="CC29" s="993"/>
      <c r="CD29" s="993"/>
      <c r="CE29" s="993"/>
      <c r="CF29" s="993"/>
      <c r="CG29" s="1014"/>
      <c r="CH29" s="989">
        <v>198</v>
      </c>
      <c r="CI29" s="990"/>
      <c r="CJ29" s="990"/>
      <c r="CK29" s="990"/>
      <c r="CL29" s="991"/>
      <c r="CM29" s="989">
        <v>543</v>
      </c>
      <c r="CN29" s="990"/>
      <c r="CO29" s="990"/>
      <c r="CP29" s="990"/>
      <c r="CQ29" s="991"/>
      <c r="CR29" s="989">
        <v>54</v>
      </c>
      <c r="CS29" s="990"/>
      <c r="CT29" s="990"/>
      <c r="CU29" s="990"/>
      <c r="CV29" s="991"/>
      <c r="CW29" s="989" t="s">
        <v>533</v>
      </c>
      <c r="CX29" s="990"/>
      <c r="CY29" s="990"/>
      <c r="CZ29" s="990"/>
      <c r="DA29" s="991"/>
      <c r="DB29" s="989" t="s">
        <v>533</v>
      </c>
      <c r="DC29" s="990"/>
      <c r="DD29" s="990"/>
      <c r="DE29" s="990"/>
      <c r="DF29" s="991"/>
      <c r="DG29" s="989" t="s">
        <v>533</v>
      </c>
      <c r="DH29" s="990"/>
      <c r="DI29" s="990"/>
      <c r="DJ29" s="990"/>
      <c r="DK29" s="991"/>
      <c r="DL29" s="989" t="s">
        <v>533</v>
      </c>
      <c r="DM29" s="990"/>
      <c r="DN29" s="990"/>
      <c r="DO29" s="990"/>
      <c r="DP29" s="991"/>
      <c r="DQ29" s="989" t="s">
        <v>533</v>
      </c>
      <c r="DR29" s="990"/>
      <c r="DS29" s="990"/>
      <c r="DT29" s="990"/>
      <c r="DU29" s="991"/>
      <c r="DV29" s="992"/>
      <c r="DW29" s="993"/>
      <c r="DX29" s="993"/>
      <c r="DY29" s="993"/>
      <c r="DZ29" s="994"/>
      <c r="EA29" s="226"/>
    </row>
    <row r="30" spans="1:131" ht="26.25" customHeight="1" x14ac:dyDescent="0.15">
      <c r="A30" s="238">
        <v>3</v>
      </c>
      <c r="B30" s="1030" t="s">
        <v>418</v>
      </c>
      <c r="C30" s="1031"/>
      <c r="D30" s="1031"/>
      <c r="E30" s="1031"/>
      <c r="F30" s="1031"/>
      <c r="G30" s="1031"/>
      <c r="H30" s="1031"/>
      <c r="I30" s="1031"/>
      <c r="J30" s="1031"/>
      <c r="K30" s="1031"/>
      <c r="L30" s="1031"/>
      <c r="M30" s="1031"/>
      <c r="N30" s="1031"/>
      <c r="O30" s="1031"/>
      <c r="P30" s="1032"/>
      <c r="Q30" s="1038">
        <v>17155</v>
      </c>
      <c r="R30" s="1039"/>
      <c r="S30" s="1039"/>
      <c r="T30" s="1039"/>
      <c r="U30" s="1039"/>
      <c r="V30" s="1039">
        <v>16646</v>
      </c>
      <c r="W30" s="1039"/>
      <c r="X30" s="1039"/>
      <c r="Y30" s="1039"/>
      <c r="Z30" s="1039"/>
      <c r="AA30" s="1039">
        <v>509</v>
      </c>
      <c r="AB30" s="1039"/>
      <c r="AC30" s="1039"/>
      <c r="AD30" s="1039"/>
      <c r="AE30" s="1040"/>
      <c r="AF30" s="1035">
        <v>509</v>
      </c>
      <c r="AG30" s="1036"/>
      <c r="AH30" s="1036"/>
      <c r="AI30" s="1036"/>
      <c r="AJ30" s="1037"/>
      <c r="AK30" s="980">
        <v>4443</v>
      </c>
      <c r="AL30" s="971"/>
      <c r="AM30" s="971"/>
      <c r="AN30" s="971"/>
      <c r="AO30" s="971"/>
      <c r="AP30" s="971" t="s">
        <v>533</v>
      </c>
      <c r="AQ30" s="971"/>
      <c r="AR30" s="971"/>
      <c r="AS30" s="971"/>
      <c r="AT30" s="971"/>
      <c r="AU30" s="971" t="s">
        <v>533</v>
      </c>
      <c r="AV30" s="971"/>
      <c r="AW30" s="971"/>
      <c r="AX30" s="971"/>
      <c r="AY30" s="971"/>
      <c r="AZ30" s="1041" t="s">
        <v>533</v>
      </c>
      <c r="BA30" s="1041"/>
      <c r="BB30" s="1041"/>
      <c r="BC30" s="1041"/>
      <c r="BD30" s="1041"/>
      <c r="BE30" s="972"/>
      <c r="BF30" s="972"/>
      <c r="BG30" s="972"/>
      <c r="BH30" s="972"/>
      <c r="BI30" s="973"/>
      <c r="BJ30" s="228"/>
      <c r="BK30" s="228"/>
      <c r="BL30" s="228"/>
      <c r="BM30" s="228"/>
      <c r="BN30" s="228"/>
      <c r="BO30" s="237"/>
      <c r="BP30" s="237"/>
      <c r="BQ30" s="234">
        <v>24</v>
      </c>
      <c r="BR30" s="235"/>
      <c r="BS30" s="992" t="s">
        <v>621</v>
      </c>
      <c r="BT30" s="993"/>
      <c r="BU30" s="993"/>
      <c r="BV30" s="993"/>
      <c r="BW30" s="993"/>
      <c r="BX30" s="993"/>
      <c r="BY30" s="993"/>
      <c r="BZ30" s="993"/>
      <c r="CA30" s="993"/>
      <c r="CB30" s="993"/>
      <c r="CC30" s="993"/>
      <c r="CD30" s="993"/>
      <c r="CE30" s="993"/>
      <c r="CF30" s="993"/>
      <c r="CG30" s="1014"/>
      <c r="CH30" s="989">
        <v>89</v>
      </c>
      <c r="CI30" s="990"/>
      <c r="CJ30" s="990"/>
      <c r="CK30" s="990"/>
      <c r="CL30" s="991"/>
      <c r="CM30" s="989">
        <v>7428</v>
      </c>
      <c r="CN30" s="990"/>
      <c r="CO30" s="990"/>
      <c r="CP30" s="990"/>
      <c r="CQ30" s="991"/>
      <c r="CR30" s="989">
        <v>1526</v>
      </c>
      <c r="CS30" s="990"/>
      <c r="CT30" s="990"/>
      <c r="CU30" s="990"/>
      <c r="CV30" s="991"/>
      <c r="CW30" s="989" t="s">
        <v>533</v>
      </c>
      <c r="CX30" s="990"/>
      <c r="CY30" s="990"/>
      <c r="CZ30" s="990"/>
      <c r="DA30" s="991"/>
      <c r="DB30" s="989">
        <v>495</v>
      </c>
      <c r="DC30" s="990"/>
      <c r="DD30" s="990"/>
      <c r="DE30" s="990"/>
      <c r="DF30" s="991"/>
      <c r="DG30" s="989" t="s">
        <v>533</v>
      </c>
      <c r="DH30" s="990"/>
      <c r="DI30" s="990"/>
      <c r="DJ30" s="990"/>
      <c r="DK30" s="991"/>
      <c r="DL30" s="989" t="s">
        <v>533</v>
      </c>
      <c r="DM30" s="990"/>
      <c r="DN30" s="990"/>
      <c r="DO30" s="990"/>
      <c r="DP30" s="991"/>
      <c r="DQ30" s="989" t="s">
        <v>533</v>
      </c>
      <c r="DR30" s="990"/>
      <c r="DS30" s="990"/>
      <c r="DT30" s="990"/>
      <c r="DU30" s="991"/>
      <c r="DV30" s="992"/>
      <c r="DW30" s="993"/>
      <c r="DX30" s="993"/>
      <c r="DY30" s="993"/>
      <c r="DZ30" s="994"/>
      <c r="EA30" s="226"/>
    </row>
    <row r="31" spans="1:131" ht="26.25" customHeight="1" x14ac:dyDescent="0.15">
      <c r="A31" s="238">
        <v>4</v>
      </c>
      <c r="B31" s="1030" t="s">
        <v>419</v>
      </c>
      <c r="C31" s="1031"/>
      <c r="D31" s="1031"/>
      <c r="E31" s="1031"/>
      <c r="F31" s="1031"/>
      <c r="G31" s="1031"/>
      <c r="H31" s="1031"/>
      <c r="I31" s="1031"/>
      <c r="J31" s="1031"/>
      <c r="K31" s="1031"/>
      <c r="L31" s="1031"/>
      <c r="M31" s="1031"/>
      <c r="N31" s="1031"/>
      <c r="O31" s="1031"/>
      <c r="P31" s="1032"/>
      <c r="Q31" s="1038">
        <v>720</v>
      </c>
      <c r="R31" s="1039"/>
      <c r="S31" s="1039"/>
      <c r="T31" s="1039"/>
      <c r="U31" s="1039"/>
      <c r="V31" s="1039">
        <v>283</v>
      </c>
      <c r="W31" s="1039"/>
      <c r="X31" s="1039"/>
      <c r="Y31" s="1039"/>
      <c r="Z31" s="1039"/>
      <c r="AA31" s="1039">
        <v>436</v>
      </c>
      <c r="AB31" s="1039"/>
      <c r="AC31" s="1039"/>
      <c r="AD31" s="1039"/>
      <c r="AE31" s="1040"/>
      <c r="AF31" s="1035">
        <v>418</v>
      </c>
      <c r="AG31" s="1036"/>
      <c r="AH31" s="1036"/>
      <c r="AI31" s="1036"/>
      <c r="AJ31" s="1037"/>
      <c r="AK31" s="980" t="s">
        <v>533</v>
      </c>
      <c r="AL31" s="971"/>
      <c r="AM31" s="971"/>
      <c r="AN31" s="971"/>
      <c r="AO31" s="971"/>
      <c r="AP31" s="971">
        <v>7</v>
      </c>
      <c r="AQ31" s="971"/>
      <c r="AR31" s="971"/>
      <c r="AS31" s="971"/>
      <c r="AT31" s="971"/>
      <c r="AU31" s="971" t="s">
        <v>533</v>
      </c>
      <c r="AV31" s="971"/>
      <c r="AW31" s="971"/>
      <c r="AX31" s="971"/>
      <c r="AY31" s="971"/>
      <c r="AZ31" s="1041" t="s">
        <v>533</v>
      </c>
      <c r="BA31" s="1041"/>
      <c r="BB31" s="1041"/>
      <c r="BC31" s="1041"/>
      <c r="BD31" s="1041"/>
      <c r="BE31" s="972"/>
      <c r="BF31" s="972"/>
      <c r="BG31" s="972"/>
      <c r="BH31" s="972"/>
      <c r="BI31" s="973"/>
      <c r="BJ31" s="228"/>
      <c r="BK31" s="228"/>
      <c r="BL31" s="228"/>
      <c r="BM31" s="228"/>
      <c r="BN31" s="228"/>
      <c r="BO31" s="237"/>
      <c r="BP31" s="237"/>
      <c r="BQ31" s="234">
        <v>25</v>
      </c>
      <c r="BR31" s="235"/>
      <c r="BS31" s="992" t="s">
        <v>622</v>
      </c>
      <c r="BT31" s="993"/>
      <c r="BU31" s="993"/>
      <c r="BV31" s="993"/>
      <c r="BW31" s="993"/>
      <c r="BX31" s="993"/>
      <c r="BY31" s="993"/>
      <c r="BZ31" s="993"/>
      <c r="CA31" s="993"/>
      <c r="CB31" s="993"/>
      <c r="CC31" s="993"/>
      <c r="CD31" s="993"/>
      <c r="CE31" s="993"/>
      <c r="CF31" s="993"/>
      <c r="CG31" s="1014"/>
      <c r="CH31" s="989">
        <v>1533</v>
      </c>
      <c r="CI31" s="990"/>
      <c r="CJ31" s="990"/>
      <c r="CK31" s="990"/>
      <c r="CL31" s="991"/>
      <c r="CM31" s="989">
        <v>5133</v>
      </c>
      <c r="CN31" s="990"/>
      <c r="CO31" s="990"/>
      <c r="CP31" s="990"/>
      <c r="CQ31" s="991"/>
      <c r="CR31" s="989">
        <v>1594</v>
      </c>
      <c r="CS31" s="990"/>
      <c r="CT31" s="990"/>
      <c r="CU31" s="990"/>
      <c r="CV31" s="991"/>
      <c r="CW31" s="989" t="s">
        <v>533</v>
      </c>
      <c r="CX31" s="990"/>
      <c r="CY31" s="990"/>
      <c r="CZ31" s="990"/>
      <c r="DA31" s="991"/>
      <c r="DB31" s="989">
        <v>16793</v>
      </c>
      <c r="DC31" s="990"/>
      <c r="DD31" s="990"/>
      <c r="DE31" s="990"/>
      <c r="DF31" s="991"/>
      <c r="DG31" s="989" t="s">
        <v>533</v>
      </c>
      <c r="DH31" s="990"/>
      <c r="DI31" s="990"/>
      <c r="DJ31" s="990"/>
      <c r="DK31" s="991"/>
      <c r="DL31" s="989" t="s">
        <v>533</v>
      </c>
      <c r="DM31" s="990"/>
      <c r="DN31" s="990"/>
      <c r="DO31" s="990"/>
      <c r="DP31" s="991"/>
      <c r="DQ31" s="989" t="s">
        <v>533</v>
      </c>
      <c r="DR31" s="990"/>
      <c r="DS31" s="990"/>
      <c r="DT31" s="990"/>
      <c r="DU31" s="991"/>
      <c r="DV31" s="992"/>
      <c r="DW31" s="993"/>
      <c r="DX31" s="993"/>
      <c r="DY31" s="993"/>
      <c r="DZ31" s="994"/>
      <c r="EA31" s="226"/>
    </row>
    <row r="32" spans="1:131" ht="26.25" customHeight="1" x14ac:dyDescent="0.15">
      <c r="A32" s="238">
        <v>5</v>
      </c>
      <c r="B32" s="1030" t="s">
        <v>420</v>
      </c>
      <c r="C32" s="1031"/>
      <c r="D32" s="1031"/>
      <c r="E32" s="1031"/>
      <c r="F32" s="1031"/>
      <c r="G32" s="1031"/>
      <c r="H32" s="1031"/>
      <c r="I32" s="1031"/>
      <c r="J32" s="1031"/>
      <c r="K32" s="1031"/>
      <c r="L32" s="1031"/>
      <c r="M32" s="1031"/>
      <c r="N32" s="1031"/>
      <c r="O32" s="1031"/>
      <c r="P32" s="1032"/>
      <c r="Q32" s="1038">
        <v>18640</v>
      </c>
      <c r="R32" s="1039"/>
      <c r="S32" s="1039"/>
      <c r="T32" s="1039"/>
      <c r="U32" s="1039"/>
      <c r="V32" s="1039">
        <v>18922</v>
      </c>
      <c r="W32" s="1039"/>
      <c r="X32" s="1039"/>
      <c r="Y32" s="1039"/>
      <c r="Z32" s="1039"/>
      <c r="AA32" s="1039">
        <v>-281</v>
      </c>
      <c r="AB32" s="1039"/>
      <c r="AC32" s="1039"/>
      <c r="AD32" s="1039"/>
      <c r="AE32" s="1040"/>
      <c r="AF32" s="1035">
        <v>4393</v>
      </c>
      <c r="AG32" s="1036"/>
      <c r="AH32" s="1036"/>
      <c r="AI32" s="1036"/>
      <c r="AJ32" s="1037"/>
      <c r="AK32" s="980">
        <v>174</v>
      </c>
      <c r="AL32" s="971"/>
      <c r="AM32" s="971"/>
      <c r="AN32" s="971"/>
      <c r="AO32" s="971"/>
      <c r="AP32" s="971">
        <v>61425</v>
      </c>
      <c r="AQ32" s="971"/>
      <c r="AR32" s="971"/>
      <c r="AS32" s="971"/>
      <c r="AT32" s="971"/>
      <c r="AU32" s="971" t="s">
        <v>533</v>
      </c>
      <c r="AV32" s="971"/>
      <c r="AW32" s="971"/>
      <c r="AX32" s="971"/>
      <c r="AY32" s="971"/>
      <c r="AZ32" s="1041" t="s">
        <v>533</v>
      </c>
      <c r="BA32" s="1041"/>
      <c r="BB32" s="1041"/>
      <c r="BC32" s="1041"/>
      <c r="BD32" s="1041"/>
      <c r="BE32" s="972" t="s">
        <v>421</v>
      </c>
      <c r="BF32" s="972"/>
      <c r="BG32" s="972"/>
      <c r="BH32" s="972"/>
      <c r="BI32" s="973"/>
      <c r="BJ32" s="228"/>
      <c r="BK32" s="228"/>
      <c r="BL32" s="228"/>
      <c r="BM32" s="228"/>
      <c r="BN32" s="228"/>
      <c r="BO32" s="237"/>
      <c r="BP32" s="237"/>
      <c r="BQ32" s="234">
        <v>26</v>
      </c>
      <c r="BR32" s="235"/>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26"/>
    </row>
    <row r="33" spans="1:131" ht="26.25" customHeight="1" x14ac:dyDescent="0.15">
      <c r="A33" s="238">
        <v>6</v>
      </c>
      <c r="B33" s="1030" t="s">
        <v>422</v>
      </c>
      <c r="C33" s="1031"/>
      <c r="D33" s="1031"/>
      <c r="E33" s="1031"/>
      <c r="F33" s="1031"/>
      <c r="G33" s="1031"/>
      <c r="H33" s="1031"/>
      <c r="I33" s="1031"/>
      <c r="J33" s="1031"/>
      <c r="K33" s="1031"/>
      <c r="L33" s="1031"/>
      <c r="M33" s="1031"/>
      <c r="N33" s="1031"/>
      <c r="O33" s="1031"/>
      <c r="P33" s="1032"/>
      <c r="Q33" s="1038">
        <v>1806</v>
      </c>
      <c r="R33" s="1039"/>
      <c r="S33" s="1039"/>
      <c r="T33" s="1039"/>
      <c r="U33" s="1039"/>
      <c r="V33" s="1039">
        <v>1560</v>
      </c>
      <c r="W33" s="1039"/>
      <c r="X33" s="1039"/>
      <c r="Y33" s="1039"/>
      <c r="Z33" s="1039"/>
      <c r="AA33" s="1039">
        <v>246</v>
      </c>
      <c r="AB33" s="1039"/>
      <c r="AC33" s="1039"/>
      <c r="AD33" s="1039"/>
      <c r="AE33" s="1040"/>
      <c r="AF33" s="1035">
        <v>1882</v>
      </c>
      <c r="AG33" s="1036"/>
      <c r="AH33" s="1036"/>
      <c r="AI33" s="1036"/>
      <c r="AJ33" s="1037"/>
      <c r="AK33" s="980">
        <v>1</v>
      </c>
      <c r="AL33" s="971"/>
      <c r="AM33" s="971"/>
      <c r="AN33" s="971"/>
      <c r="AO33" s="971"/>
      <c r="AP33" s="971">
        <v>1414</v>
      </c>
      <c r="AQ33" s="971"/>
      <c r="AR33" s="971"/>
      <c r="AS33" s="971"/>
      <c r="AT33" s="971"/>
      <c r="AU33" s="971" t="s">
        <v>533</v>
      </c>
      <c r="AV33" s="971"/>
      <c r="AW33" s="971"/>
      <c r="AX33" s="971"/>
      <c r="AY33" s="971"/>
      <c r="AZ33" s="1041" t="s">
        <v>533</v>
      </c>
      <c r="BA33" s="1041"/>
      <c r="BB33" s="1041"/>
      <c r="BC33" s="1041"/>
      <c r="BD33" s="1041"/>
      <c r="BE33" s="972" t="s">
        <v>421</v>
      </c>
      <c r="BF33" s="972"/>
      <c r="BG33" s="972"/>
      <c r="BH33" s="972"/>
      <c r="BI33" s="973"/>
      <c r="BJ33" s="228"/>
      <c r="BK33" s="228"/>
      <c r="BL33" s="228"/>
      <c r="BM33" s="228"/>
      <c r="BN33" s="228"/>
      <c r="BO33" s="237"/>
      <c r="BP33" s="237"/>
      <c r="BQ33" s="234">
        <v>27</v>
      </c>
      <c r="BR33" s="235"/>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26"/>
    </row>
    <row r="34" spans="1:131" ht="26.25" customHeight="1" x14ac:dyDescent="0.15">
      <c r="A34" s="238">
        <v>7</v>
      </c>
      <c r="B34" s="1030" t="s">
        <v>423</v>
      </c>
      <c r="C34" s="1031"/>
      <c r="D34" s="1031"/>
      <c r="E34" s="1031"/>
      <c r="F34" s="1031"/>
      <c r="G34" s="1031"/>
      <c r="H34" s="1031"/>
      <c r="I34" s="1031"/>
      <c r="J34" s="1031"/>
      <c r="K34" s="1031"/>
      <c r="L34" s="1031"/>
      <c r="M34" s="1031"/>
      <c r="N34" s="1031"/>
      <c r="O34" s="1031"/>
      <c r="P34" s="1032"/>
      <c r="Q34" s="1038">
        <v>1722</v>
      </c>
      <c r="R34" s="1039"/>
      <c r="S34" s="1039"/>
      <c r="T34" s="1039"/>
      <c r="U34" s="1039"/>
      <c r="V34" s="1039">
        <v>1940</v>
      </c>
      <c r="W34" s="1039"/>
      <c r="X34" s="1039"/>
      <c r="Y34" s="1039"/>
      <c r="Z34" s="1039"/>
      <c r="AA34" s="1039">
        <v>-218</v>
      </c>
      <c r="AB34" s="1039"/>
      <c r="AC34" s="1039"/>
      <c r="AD34" s="1039"/>
      <c r="AE34" s="1040"/>
      <c r="AF34" s="1035">
        <v>275</v>
      </c>
      <c r="AG34" s="1036"/>
      <c r="AH34" s="1036"/>
      <c r="AI34" s="1036"/>
      <c r="AJ34" s="1037"/>
      <c r="AK34" s="980">
        <v>108</v>
      </c>
      <c r="AL34" s="971"/>
      <c r="AM34" s="971"/>
      <c r="AN34" s="971"/>
      <c r="AO34" s="971"/>
      <c r="AP34" s="971">
        <v>170</v>
      </c>
      <c r="AQ34" s="971"/>
      <c r="AR34" s="971"/>
      <c r="AS34" s="971"/>
      <c r="AT34" s="971"/>
      <c r="AU34" s="971" t="s">
        <v>533</v>
      </c>
      <c r="AV34" s="971"/>
      <c r="AW34" s="971"/>
      <c r="AX34" s="971"/>
      <c r="AY34" s="971"/>
      <c r="AZ34" s="1041" t="s">
        <v>533</v>
      </c>
      <c r="BA34" s="1041"/>
      <c r="BB34" s="1041"/>
      <c r="BC34" s="1041"/>
      <c r="BD34" s="1041"/>
      <c r="BE34" s="972" t="s">
        <v>421</v>
      </c>
      <c r="BF34" s="972"/>
      <c r="BG34" s="972"/>
      <c r="BH34" s="972"/>
      <c r="BI34" s="973"/>
      <c r="BJ34" s="228"/>
      <c r="BK34" s="228"/>
      <c r="BL34" s="228"/>
      <c r="BM34" s="228"/>
      <c r="BN34" s="228"/>
      <c r="BO34" s="237"/>
      <c r="BP34" s="237"/>
      <c r="BQ34" s="234">
        <v>28</v>
      </c>
      <c r="BR34" s="235"/>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26"/>
    </row>
    <row r="35" spans="1:131" ht="26.25" customHeight="1" x14ac:dyDescent="0.15">
      <c r="A35" s="238">
        <v>8</v>
      </c>
      <c r="B35" s="1030" t="s">
        <v>424</v>
      </c>
      <c r="C35" s="1031"/>
      <c r="D35" s="1031"/>
      <c r="E35" s="1031"/>
      <c r="F35" s="1031"/>
      <c r="G35" s="1031"/>
      <c r="H35" s="1031"/>
      <c r="I35" s="1031"/>
      <c r="J35" s="1031"/>
      <c r="K35" s="1031"/>
      <c r="L35" s="1031"/>
      <c r="M35" s="1031"/>
      <c r="N35" s="1031"/>
      <c r="O35" s="1031"/>
      <c r="P35" s="1032"/>
      <c r="Q35" s="1038">
        <v>250</v>
      </c>
      <c r="R35" s="1039"/>
      <c r="S35" s="1039"/>
      <c r="T35" s="1039"/>
      <c r="U35" s="1039"/>
      <c r="V35" s="1039">
        <v>400</v>
      </c>
      <c r="W35" s="1039"/>
      <c r="X35" s="1039"/>
      <c r="Y35" s="1039"/>
      <c r="Z35" s="1039"/>
      <c r="AA35" s="1039">
        <v>-150</v>
      </c>
      <c r="AB35" s="1039"/>
      <c r="AC35" s="1039"/>
      <c r="AD35" s="1039"/>
      <c r="AE35" s="1040"/>
      <c r="AF35" s="1035">
        <v>50</v>
      </c>
      <c r="AG35" s="1036"/>
      <c r="AH35" s="1036"/>
      <c r="AI35" s="1036"/>
      <c r="AJ35" s="1037"/>
      <c r="AK35" s="980">
        <v>563</v>
      </c>
      <c r="AL35" s="971"/>
      <c r="AM35" s="971"/>
      <c r="AN35" s="971"/>
      <c r="AO35" s="971"/>
      <c r="AP35" s="971">
        <v>3090</v>
      </c>
      <c r="AQ35" s="971"/>
      <c r="AR35" s="971"/>
      <c r="AS35" s="971"/>
      <c r="AT35" s="971"/>
      <c r="AU35" s="971">
        <v>3090</v>
      </c>
      <c r="AV35" s="971"/>
      <c r="AW35" s="971"/>
      <c r="AX35" s="971"/>
      <c r="AY35" s="971"/>
      <c r="AZ35" s="1041" t="s">
        <v>533</v>
      </c>
      <c r="BA35" s="1041"/>
      <c r="BB35" s="1041"/>
      <c r="BC35" s="1041"/>
      <c r="BD35" s="1041"/>
      <c r="BE35" s="972" t="s">
        <v>421</v>
      </c>
      <c r="BF35" s="972"/>
      <c r="BG35" s="972"/>
      <c r="BH35" s="972"/>
      <c r="BI35" s="973"/>
      <c r="BJ35" s="228"/>
      <c r="BK35" s="228"/>
      <c r="BL35" s="228"/>
      <c r="BM35" s="228"/>
      <c r="BN35" s="228"/>
      <c r="BO35" s="237"/>
      <c r="BP35" s="237"/>
      <c r="BQ35" s="234">
        <v>29</v>
      </c>
      <c r="BR35" s="235"/>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26"/>
    </row>
    <row r="36" spans="1:131" ht="26.25" customHeight="1" x14ac:dyDescent="0.15">
      <c r="A36" s="238">
        <v>9</v>
      </c>
      <c r="B36" s="1030" t="s">
        <v>425</v>
      </c>
      <c r="C36" s="1031"/>
      <c r="D36" s="1031"/>
      <c r="E36" s="1031"/>
      <c r="F36" s="1031"/>
      <c r="G36" s="1031"/>
      <c r="H36" s="1031"/>
      <c r="I36" s="1031"/>
      <c r="J36" s="1031"/>
      <c r="K36" s="1031"/>
      <c r="L36" s="1031"/>
      <c r="M36" s="1031"/>
      <c r="N36" s="1031"/>
      <c r="O36" s="1031"/>
      <c r="P36" s="1032"/>
      <c r="Q36" s="1038">
        <v>25667</v>
      </c>
      <c r="R36" s="1039"/>
      <c r="S36" s="1039"/>
      <c r="T36" s="1039"/>
      <c r="U36" s="1039"/>
      <c r="V36" s="1039">
        <v>25708</v>
      </c>
      <c r="W36" s="1039"/>
      <c r="X36" s="1039"/>
      <c r="Y36" s="1039"/>
      <c r="Z36" s="1039"/>
      <c r="AA36" s="1039">
        <v>-42</v>
      </c>
      <c r="AB36" s="1039"/>
      <c r="AC36" s="1039"/>
      <c r="AD36" s="1039"/>
      <c r="AE36" s="1040"/>
      <c r="AF36" s="1035">
        <v>3267</v>
      </c>
      <c r="AG36" s="1036"/>
      <c r="AH36" s="1036"/>
      <c r="AI36" s="1036"/>
      <c r="AJ36" s="1037"/>
      <c r="AK36" s="980">
        <v>7670</v>
      </c>
      <c r="AL36" s="971"/>
      <c r="AM36" s="971"/>
      <c r="AN36" s="971"/>
      <c r="AO36" s="971"/>
      <c r="AP36" s="971">
        <v>141872</v>
      </c>
      <c r="AQ36" s="971"/>
      <c r="AR36" s="971"/>
      <c r="AS36" s="971"/>
      <c r="AT36" s="971"/>
      <c r="AU36" s="971">
        <v>58224</v>
      </c>
      <c r="AV36" s="971"/>
      <c r="AW36" s="971"/>
      <c r="AX36" s="971"/>
      <c r="AY36" s="971"/>
      <c r="AZ36" s="1041" t="s">
        <v>533</v>
      </c>
      <c r="BA36" s="1041"/>
      <c r="BB36" s="1041"/>
      <c r="BC36" s="1041"/>
      <c r="BD36" s="1041"/>
      <c r="BE36" s="972" t="s">
        <v>421</v>
      </c>
      <c r="BF36" s="972"/>
      <c r="BG36" s="972"/>
      <c r="BH36" s="972"/>
      <c r="BI36" s="973"/>
      <c r="BJ36" s="228"/>
      <c r="BK36" s="228"/>
      <c r="BL36" s="228"/>
      <c r="BM36" s="228"/>
      <c r="BN36" s="228"/>
      <c r="BO36" s="237"/>
      <c r="BP36" s="237"/>
      <c r="BQ36" s="234">
        <v>30</v>
      </c>
      <c r="BR36" s="235"/>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26"/>
    </row>
    <row r="37" spans="1:131" ht="26.25" customHeight="1" x14ac:dyDescent="0.15">
      <c r="A37" s="238">
        <v>10</v>
      </c>
      <c r="B37" s="1030" t="s">
        <v>426</v>
      </c>
      <c r="C37" s="1031"/>
      <c r="D37" s="1031"/>
      <c r="E37" s="1031"/>
      <c r="F37" s="1031"/>
      <c r="G37" s="1031"/>
      <c r="H37" s="1031"/>
      <c r="I37" s="1031"/>
      <c r="J37" s="1031"/>
      <c r="K37" s="1031"/>
      <c r="L37" s="1031"/>
      <c r="M37" s="1031"/>
      <c r="N37" s="1031"/>
      <c r="O37" s="1031"/>
      <c r="P37" s="1032"/>
      <c r="Q37" s="1038">
        <v>173673</v>
      </c>
      <c r="R37" s="1039"/>
      <c r="S37" s="1039"/>
      <c r="T37" s="1039"/>
      <c r="U37" s="1039"/>
      <c r="V37" s="1039">
        <v>160214</v>
      </c>
      <c r="W37" s="1039"/>
      <c r="X37" s="1039"/>
      <c r="Y37" s="1039"/>
      <c r="Z37" s="1039"/>
      <c r="AA37" s="1039">
        <v>13458</v>
      </c>
      <c r="AB37" s="1039"/>
      <c r="AC37" s="1039"/>
      <c r="AD37" s="1039"/>
      <c r="AE37" s="1040"/>
      <c r="AF37" s="1035">
        <v>39081</v>
      </c>
      <c r="AG37" s="1036"/>
      <c r="AH37" s="1036"/>
      <c r="AI37" s="1036"/>
      <c r="AJ37" s="1037"/>
      <c r="AK37" s="980">
        <v>235</v>
      </c>
      <c r="AL37" s="971"/>
      <c r="AM37" s="971"/>
      <c r="AN37" s="971"/>
      <c r="AO37" s="971"/>
      <c r="AP37" s="971">
        <v>5222</v>
      </c>
      <c r="AQ37" s="971"/>
      <c r="AR37" s="971"/>
      <c r="AS37" s="971"/>
      <c r="AT37" s="971"/>
      <c r="AU37" s="971" t="s">
        <v>533</v>
      </c>
      <c r="AV37" s="971"/>
      <c r="AW37" s="971"/>
      <c r="AX37" s="971"/>
      <c r="AY37" s="971"/>
      <c r="AZ37" s="1041" t="s">
        <v>533</v>
      </c>
      <c r="BA37" s="1041"/>
      <c r="BB37" s="1041"/>
      <c r="BC37" s="1041"/>
      <c r="BD37" s="1041"/>
      <c r="BE37" s="972" t="s">
        <v>421</v>
      </c>
      <c r="BF37" s="972"/>
      <c r="BG37" s="972"/>
      <c r="BH37" s="972"/>
      <c r="BI37" s="973"/>
      <c r="BJ37" s="228"/>
      <c r="BK37" s="228"/>
      <c r="BL37" s="228"/>
      <c r="BM37" s="228"/>
      <c r="BN37" s="228"/>
      <c r="BO37" s="237"/>
      <c r="BP37" s="237"/>
      <c r="BQ37" s="234">
        <v>31</v>
      </c>
      <c r="BR37" s="235"/>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26"/>
    </row>
    <row r="38" spans="1:131" ht="26.25" customHeight="1" x14ac:dyDescent="0.15">
      <c r="A38" s="238">
        <v>11</v>
      </c>
      <c r="B38" s="1030" t="s">
        <v>427</v>
      </c>
      <c r="C38" s="1031"/>
      <c r="D38" s="1031"/>
      <c r="E38" s="1031"/>
      <c r="F38" s="1031"/>
      <c r="G38" s="1031"/>
      <c r="H38" s="1031"/>
      <c r="I38" s="1031"/>
      <c r="J38" s="1031"/>
      <c r="K38" s="1031"/>
      <c r="L38" s="1031"/>
      <c r="M38" s="1031"/>
      <c r="N38" s="1031"/>
      <c r="O38" s="1031"/>
      <c r="P38" s="1032"/>
      <c r="Q38" s="1038">
        <v>371</v>
      </c>
      <c r="R38" s="1039"/>
      <c r="S38" s="1039"/>
      <c r="T38" s="1039"/>
      <c r="U38" s="1039"/>
      <c r="V38" s="1039">
        <v>361</v>
      </c>
      <c r="W38" s="1039"/>
      <c r="X38" s="1039"/>
      <c r="Y38" s="1039"/>
      <c r="Z38" s="1039"/>
      <c r="AA38" s="1039">
        <v>10</v>
      </c>
      <c r="AB38" s="1039"/>
      <c r="AC38" s="1039"/>
      <c r="AD38" s="1039"/>
      <c r="AE38" s="1040"/>
      <c r="AF38" s="1035">
        <v>10</v>
      </c>
      <c r="AG38" s="1036"/>
      <c r="AH38" s="1036"/>
      <c r="AI38" s="1036"/>
      <c r="AJ38" s="1037"/>
      <c r="AK38" s="980">
        <v>161</v>
      </c>
      <c r="AL38" s="971"/>
      <c r="AM38" s="971"/>
      <c r="AN38" s="971"/>
      <c r="AO38" s="971"/>
      <c r="AP38" s="971">
        <v>454</v>
      </c>
      <c r="AQ38" s="971"/>
      <c r="AR38" s="971"/>
      <c r="AS38" s="971"/>
      <c r="AT38" s="971"/>
      <c r="AU38" s="971">
        <v>171</v>
      </c>
      <c r="AV38" s="971"/>
      <c r="AW38" s="971"/>
      <c r="AX38" s="971"/>
      <c r="AY38" s="971"/>
      <c r="AZ38" s="1041" t="s">
        <v>533</v>
      </c>
      <c r="BA38" s="1041"/>
      <c r="BB38" s="1041"/>
      <c r="BC38" s="1041"/>
      <c r="BD38" s="1041"/>
      <c r="BE38" s="972" t="s">
        <v>428</v>
      </c>
      <c r="BF38" s="972"/>
      <c r="BG38" s="972"/>
      <c r="BH38" s="972"/>
      <c r="BI38" s="973"/>
      <c r="BJ38" s="228"/>
      <c r="BK38" s="228"/>
      <c r="BL38" s="228"/>
      <c r="BM38" s="228"/>
      <c r="BN38" s="228"/>
      <c r="BO38" s="237"/>
      <c r="BP38" s="237"/>
      <c r="BQ38" s="234">
        <v>32</v>
      </c>
      <c r="BR38" s="235"/>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26"/>
    </row>
    <row r="39" spans="1:131" ht="26.25" customHeight="1" x14ac:dyDescent="0.15">
      <c r="A39" s="238">
        <v>12</v>
      </c>
      <c r="B39" s="1030" t="s">
        <v>429</v>
      </c>
      <c r="C39" s="1031"/>
      <c r="D39" s="1031"/>
      <c r="E39" s="1031"/>
      <c r="F39" s="1031"/>
      <c r="G39" s="1031"/>
      <c r="H39" s="1031"/>
      <c r="I39" s="1031"/>
      <c r="J39" s="1031"/>
      <c r="K39" s="1031"/>
      <c r="L39" s="1031"/>
      <c r="M39" s="1031"/>
      <c r="N39" s="1031"/>
      <c r="O39" s="1031"/>
      <c r="P39" s="1032"/>
      <c r="Q39" s="1038">
        <v>1050</v>
      </c>
      <c r="R39" s="1039"/>
      <c r="S39" s="1039"/>
      <c r="T39" s="1039"/>
      <c r="U39" s="1039"/>
      <c r="V39" s="1039">
        <v>908</v>
      </c>
      <c r="W39" s="1039"/>
      <c r="X39" s="1039"/>
      <c r="Y39" s="1039"/>
      <c r="Z39" s="1039"/>
      <c r="AA39" s="1039">
        <v>142</v>
      </c>
      <c r="AB39" s="1039"/>
      <c r="AC39" s="1039"/>
      <c r="AD39" s="1039"/>
      <c r="AE39" s="1040"/>
      <c r="AF39" s="1035">
        <v>141</v>
      </c>
      <c r="AG39" s="1036"/>
      <c r="AH39" s="1036"/>
      <c r="AI39" s="1036"/>
      <c r="AJ39" s="1037"/>
      <c r="AK39" s="980">
        <v>158</v>
      </c>
      <c r="AL39" s="971"/>
      <c r="AM39" s="971"/>
      <c r="AN39" s="971"/>
      <c r="AO39" s="971"/>
      <c r="AP39" s="971">
        <v>1720</v>
      </c>
      <c r="AQ39" s="971"/>
      <c r="AR39" s="971"/>
      <c r="AS39" s="971"/>
      <c r="AT39" s="971"/>
      <c r="AU39" s="971">
        <v>740</v>
      </c>
      <c r="AV39" s="971"/>
      <c r="AW39" s="971"/>
      <c r="AX39" s="971"/>
      <c r="AY39" s="971"/>
      <c r="AZ39" s="1041" t="s">
        <v>533</v>
      </c>
      <c r="BA39" s="1041"/>
      <c r="BB39" s="1041"/>
      <c r="BC39" s="1041"/>
      <c r="BD39" s="1041"/>
      <c r="BE39" s="972" t="s">
        <v>428</v>
      </c>
      <c r="BF39" s="972"/>
      <c r="BG39" s="972"/>
      <c r="BH39" s="972"/>
      <c r="BI39" s="973"/>
      <c r="BJ39" s="228"/>
      <c r="BK39" s="228"/>
      <c r="BL39" s="228"/>
      <c r="BM39" s="228"/>
      <c r="BN39" s="228"/>
      <c r="BO39" s="237"/>
      <c r="BP39" s="237"/>
      <c r="BQ39" s="234">
        <v>33</v>
      </c>
      <c r="BR39" s="235"/>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26"/>
    </row>
    <row r="40" spans="1:131" ht="26.25" customHeight="1" x14ac:dyDescent="0.15">
      <c r="A40" s="234">
        <v>13</v>
      </c>
      <c r="B40" s="1030" t="s">
        <v>430</v>
      </c>
      <c r="C40" s="1031"/>
      <c r="D40" s="1031"/>
      <c r="E40" s="1031"/>
      <c r="F40" s="1031"/>
      <c r="G40" s="1031"/>
      <c r="H40" s="1031"/>
      <c r="I40" s="1031"/>
      <c r="J40" s="1031"/>
      <c r="K40" s="1031"/>
      <c r="L40" s="1031"/>
      <c r="M40" s="1031"/>
      <c r="N40" s="1031"/>
      <c r="O40" s="1031"/>
      <c r="P40" s="1032"/>
      <c r="Q40" s="1038">
        <v>549</v>
      </c>
      <c r="R40" s="1039"/>
      <c r="S40" s="1039"/>
      <c r="T40" s="1039"/>
      <c r="U40" s="1039"/>
      <c r="V40" s="1039">
        <v>401</v>
      </c>
      <c r="W40" s="1039"/>
      <c r="X40" s="1039"/>
      <c r="Y40" s="1039"/>
      <c r="Z40" s="1039"/>
      <c r="AA40" s="1039">
        <v>148</v>
      </c>
      <c r="AB40" s="1039"/>
      <c r="AC40" s="1039"/>
      <c r="AD40" s="1039"/>
      <c r="AE40" s="1040"/>
      <c r="AF40" s="1035">
        <v>148</v>
      </c>
      <c r="AG40" s="1036"/>
      <c r="AH40" s="1036"/>
      <c r="AI40" s="1036"/>
      <c r="AJ40" s="1037"/>
      <c r="AK40" s="980">
        <v>228</v>
      </c>
      <c r="AL40" s="971"/>
      <c r="AM40" s="971"/>
      <c r="AN40" s="971"/>
      <c r="AO40" s="971"/>
      <c r="AP40" s="971">
        <v>361</v>
      </c>
      <c r="AQ40" s="971"/>
      <c r="AR40" s="971"/>
      <c r="AS40" s="971"/>
      <c r="AT40" s="971"/>
      <c r="AU40" s="971">
        <v>188</v>
      </c>
      <c r="AV40" s="971"/>
      <c r="AW40" s="971"/>
      <c r="AX40" s="971"/>
      <c r="AY40" s="971"/>
      <c r="AZ40" s="1041" t="s">
        <v>533</v>
      </c>
      <c r="BA40" s="1041"/>
      <c r="BB40" s="1041"/>
      <c r="BC40" s="1041"/>
      <c r="BD40" s="1041"/>
      <c r="BE40" s="972" t="s">
        <v>428</v>
      </c>
      <c r="BF40" s="972"/>
      <c r="BG40" s="972"/>
      <c r="BH40" s="972"/>
      <c r="BI40" s="973"/>
      <c r="BJ40" s="228"/>
      <c r="BK40" s="228"/>
      <c r="BL40" s="228"/>
      <c r="BM40" s="228"/>
      <c r="BN40" s="228"/>
      <c r="BO40" s="237"/>
      <c r="BP40" s="237"/>
      <c r="BQ40" s="234">
        <v>34</v>
      </c>
      <c r="BR40" s="235"/>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26"/>
    </row>
    <row r="41" spans="1:131" ht="26.25" customHeight="1" x14ac:dyDescent="0.15">
      <c r="A41" s="234">
        <v>14</v>
      </c>
      <c r="B41" s="1030" t="s">
        <v>431</v>
      </c>
      <c r="C41" s="1031"/>
      <c r="D41" s="1031"/>
      <c r="E41" s="1031"/>
      <c r="F41" s="1031"/>
      <c r="G41" s="1031"/>
      <c r="H41" s="1031"/>
      <c r="I41" s="1031"/>
      <c r="J41" s="1031"/>
      <c r="K41" s="1031"/>
      <c r="L41" s="1031"/>
      <c r="M41" s="1031"/>
      <c r="N41" s="1031"/>
      <c r="O41" s="1031"/>
      <c r="P41" s="1032"/>
      <c r="Q41" s="1038">
        <v>54</v>
      </c>
      <c r="R41" s="1039"/>
      <c r="S41" s="1039"/>
      <c r="T41" s="1039"/>
      <c r="U41" s="1039"/>
      <c r="V41" s="1039">
        <v>44</v>
      </c>
      <c r="W41" s="1039"/>
      <c r="X41" s="1039"/>
      <c r="Y41" s="1039"/>
      <c r="Z41" s="1039"/>
      <c r="AA41" s="1039">
        <v>10</v>
      </c>
      <c r="AB41" s="1039"/>
      <c r="AC41" s="1039"/>
      <c r="AD41" s="1039"/>
      <c r="AE41" s="1040"/>
      <c r="AF41" s="1035">
        <v>10</v>
      </c>
      <c r="AG41" s="1036"/>
      <c r="AH41" s="1036"/>
      <c r="AI41" s="1036"/>
      <c r="AJ41" s="1037"/>
      <c r="AK41" s="980">
        <v>40</v>
      </c>
      <c r="AL41" s="971"/>
      <c r="AM41" s="971"/>
      <c r="AN41" s="971"/>
      <c r="AO41" s="971"/>
      <c r="AP41" s="971">
        <v>143</v>
      </c>
      <c r="AQ41" s="971"/>
      <c r="AR41" s="971"/>
      <c r="AS41" s="971"/>
      <c r="AT41" s="971"/>
      <c r="AU41" s="971">
        <v>115</v>
      </c>
      <c r="AV41" s="971"/>
      <c r="AW41" s="971"/>
      <c r="AX41" s="971"/>
      <c r="AY41" s="971"/>
      <c r="AZ41" s="1041" t="s">
        <v>533</v>
      </c>
      <c r="BA41" s="1041"/>
      <c r="BB41" s="1041"/>
      <c r="BC41" s="1041"/>
      <c r="BD41" s="1041"/>
      <c r="BE41" s="972" t="s">
        <v>428</v>
      </c>
      <c r="BF41" s="972"/>
      <c r="BG41" s="972"/>
      <c r="BH41" s="972"/>
      <c r="BI41" s="973"/>
      <c r="BJ41" s="228"/>
      <c r="BK41" s="228"/>
      <c r="BL41" s="228"/>
      <c r="BM41" s="228"/>
      <c r="BN41" s="228"/>
      <c r="BO41" s="237"/>
      <c r="BP41" s="237"/>
      <c r="BQ41" s="234">
        <v>35</v>
      </c>
      <c r="BR41" s="235"/>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26"/>
    </row>
    <row r="42" spans="1:131" ht="26.25" customHeight="1" x14ac:dyDescent="0.15">
      <c r="A42" s="234">
        <v>15</v>
      </c>
      <c r="B42" s="1030" t="s">
        <v>432</v>
      </c>
      <c r="C42" s="1031"/>
      <c r="D42" s="1031"/>
      <c r="E42" s="1031"/>
      <c r="F42" s="1031"/>
      <c r="G42" s="1031"/>
      <c r="H42" s="1031"/>
      <c r="I42" s="1031"/>
      <c r="J42" s="1031"/>
      <c r="K42" s="1031"/>
      <c r="L42" s="1031"/>
      <c r="M42" s="1031"/>
      <c r="N42" s="1031"/>
      <c r="O42" s="1031"/>
      <c r="P42" s="1032"/>
      <c r="Q42" s="1038">
        <v>8794</v>
      </c>
      <c r="R42" s="1039"/>
      <c r="S42" s="1039"/>
      <c r="T42" s="1039"/>
      <c r="U42" s="1039"/>
      <c r="V42" s="1039">
        <v>4808</v>
      </c>
      <c r="W42" s="1039"/>
      <c r="X42" s="1039"/>
      <c r="Y42" s="1039"/>
      <c r="Z42" s="1039"/>
      <c r="AA42" s="1039">
        <v>3987</v>
      </c>
      <c r="AB42" s="1039"/>
      <c r="AC42" s="1039"/>
      <c r="AD42" s="1039"/>
      <c r="AE42" s="1040"/>
      <c r="AF42" s="1035">
        <v>3912</v>
      </c>
      <c r="AG42" s="1036"/>
      <c r="AH42" s="1036"/>
      <c r="AI42" s="1036"/>
      <c r="AJ42" s="1037"/>
      <c r="AK42" s="980">
        <v>321</v>
      </c>
      <c r="AL42" s="971"/>
      <c r="AM42" s="971"/>
      <c r="AN42" s="971"/>
      <c r="AO42" s="971"/>
      <c r="AP42" s="971">
        <v>23046</v>
      </c>
      <c r="AQ42" s="971"/>
      <c r="AR42" s="971"/>
      <c r="AS42" s="971"/>
      <c r="AT42" s="971"/>
      <c r="AU42" s="971" t="s">
        <v>533</v>
      </c>
      <c r="AV42" s="971"/>
      <c r="AW42" s="971"/>
      <c r="AX42" s="971"/>
      <c r="AY42" s="971"/>
      <c r="AZ42" s="1041" t="s">
        <v>533</v>
      </c>
      <c r="BA42" s="1041"/>
      <c r="BB42" s="1041"/>
      <c r="BC42" s="1041"/>
      <c r="BD42" s="1041"/>
      <c r="BE42" s="972" t="s">
        <v>428</v>
      </c>
      <c r="BF42" s="972"/>
      <c r="BG42" s="972"/>
      <c r="BH42" s="972"/>
      <c r="BI42" s="973"/>
      <c r="BJ42" s="228"/>
      <c r="BK42" s="228"/>
      <c r="BL42" s="228"/>
      <c r="BM42" s="228"/>
      <c r="BN42" s="228"/>
      <c r="BO42" s="237"/>
      <c r="BP42" s="237"/>
      <c r="BQ42" s="234">
        <v>36</v>
      </c>
      <c r="BR42" s="235"/>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26"/>
    </row>
    <row r="43" spans="1:131" ht="26.25" customHeight="1" x14ac:dyDescent="0.15">
      <c r="A43" s="234">
        <v>16</v>
      </c>
      <c r="B43" s="1030" t="s">
        <v>433</v>
      </c>
      <c r="C43" s="1031"/>
      <c r="D43" s="1031"/>
      <c r="E43" s="1031"/>
      <c r="F43" s="1031"/>
      <c r="G43" s="1031"/>
      <c r="H43" s="1031"/>
      <c r="I43" s="1031"/>
      <c r="J43" s="1031"/>
      <c r="K43" s="1031"/>
      <c r="L43" s="1031"/>
      <c r="M43" s="1031"/>
      <c r="N43" s="1031"/>
      <c r="O43" s="1031"/>
      <c r="P43" s="1032"/>
      <c r="Q43" s="1038">
        <v>294</v>
      </c>
      <c r="R43" s="1039"/>
      <c r="S43" s="1039"/>
      <c r="T43" s="1039"/>
      <c r="U43" s="1039"/>
      <c r="V43" s="1039">
        <v>85</v>
      </c>
      <c r="W43" s="1039"/>
      <c r="X43" s="1039"/>
      <c r="Y43" s="1039"/>
      <c r="Z43" s="1039"/>
      <c r="AA43" s="1039">
        <v>209</v>
      </c>
      <c r="AB43" s="1039"/>
      <c r="AC43" s="1039"/>
      <c r="AD43" s="1039"/>
      <c r="AE43" s="1040"/>
      <c r="AF43" s="1035">
        <v>209</v>
      </c>
      <c r="AG43" s="1036"/>
      <c r="AH43" s="1036"/>
      <c r="AI43" s="1036"/>
      <c r="AJ43" s="1037"/>
      <c r="AK43" s="980" t="s">
        <v>533</v>
      </c>
      <c r="AL43" s="971"/>
      <c r="AM43" s="971"/>
      <c r="AN43" s="971"/>
      <c r="AO43" s="971"/>
      <c r="AP43" s="971">
        <v>350</v>
      </c>
      <c r="AQ43" s="971"/>
      <c r="AR43" s="971"/>
      <c r="AS43" s="971"/>
      <c r="AT43" s="971"/>
      <c r="AU43" s="971" t="s">
        <v>533</v>
      </c>
      <c r="AV43" s="971"/>
      <c r="AW43" s="971"/>
      <c r="AX43" s="971"/>
      <c r="AY43" s="971"/>
      <c r="AZ43" s="1041" t="s">
        <v>533</v>
      </c>
      <c r="BA43" s="1041"/>
      <c r="BB43" s="1041"/>
      <c r="BC43" s="1041"/>
      <c r="BD43" s="1041"/>
      <c r="BE43" s="972" t="s">
        <v>428</v>
      </c>
      <c r="BF43" s="972"/>
      <c r="BG43" s="972"/>
      <c r="BH43" s="972"/>
      <c r="BI43" s="973"/>
      <c r="BJ43" s="228"/>
      <c r="BK43" s="228"/>
      <c r="BL43" s="228"/>
      <c r="BM43" s="228"/>
      <c r="BN43" s="228"/>
      <c r="BO43" s="237"/>
      <c r="BP43" s="237"/>
      <c r="BQ43" s="234">
        <v>37</v>
      </c>
      <c r="BR43" s="235"/>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26"/>
    </row>
    <row r="44" spans="1:131" ht="26.25" customHeight="1" x14ac:dyDescent="0.15">
      <c r="A44" s="234">
        <v>17</v>
      </c>
      <c r="B44" s="1030" t="s">
        <v>434</v>
      </c>
      <c r="C44" s="1031"/>
      <c r="D44" s="1031"/>
      <c r="E44" s="1031"/>
      <c r="F44" s="1031"/>
      <c r="G44" s="1031"/>
      <c r="H44" s="1031"/>
      <c r="I44" s="1031"/>
      <c r="J44" s="1031"/>
      <c r="K44" s="1031"/>
      <c r="L44" s="1031"/>
      <c r="M44" s="1031"/>
      <c r="N44" s="1031"/>
      <c r="O44" s="1031"/>
      <c r="P44" s="1032"/>
      <c r="Q44" s="1038">
        <v>870</v>
      </c>
      <c r="R44" s="1039"/>
      <c r="S44" s="1039"/>
      <c r="T44" s="1039"/>
      <c r="U44" s="1039"/>
      <c r="V44" s="1039">
        <v>139</v>
      </c>
      <c r="W44" s="1039"/>
      <c r="X44" s="1039"/>
      <c r="Y44" s="1039"/>
      <c r="Z44" s="1039"/>
      <c r="AA44" s="1039">
        <v>731</v>
      </c>
      <c r="AB44" s="1039"/>
      <c r="AC44" s="1039"/>
      <c r="AD44" s="1039"/>
      <c r="AE44" s="1040"/>
      <c r="AF44" s="1035" t="s">
        <v>132</v>
      </c>
      <c r="AG44" s="1036"/>
      <c r="AH44" s="1036"/>
      <c r="AI44" s="1036"/>
      <c r="AJ44" s="1037"/>
      <c r="AK44" s="980" t="s">
        <v>533</v>
      </c>
      <c r="AL44" s="971"/>
      <c r="AM44" s="971"/>
      <c r="AN44" s="971"/>
      <c r="AO44" s="971"/>
      <c r="AP44" s="971">
        <v>2663</v>
      </c>
      <c r="AQ44" s="971"/>
      <c r="AR44" s="971"/>
      <c r="AS44" s="971"/>
      <c r="AT44" s="971"/>
      <c r="AU44" s="971" t="s">
        <v>533</v>
      </c>
      <c r="AV44" s="971"/>
      <c r="AW44" s="971"/>
      <c r="AX44" s="971"/>
      <c r="AY44" s="971"/>
      <c r="AZ44" s="1041" t="s">
        <v>533</v>
      </c>
      <c r="BA44" s="1041"/>
      <c r="BB44" s="1041"/>
      <c r="BC44" s="1041"/>
      <c r="BD44" s="1041"/>
      <c r="BE44" s="972" t="s">
        <v>428</v>
      </c>
      <c r="BF44" s="972"/>
      <c r="BG44" s="972"/>
      <c r="BH44" s="972"/>
      <c r="BI44" s="973"/>
      <c r="BJ44" s="228"/>
      <c r="BK44" s="228"/>
      <c r="BL44" s="228"/>
      <c r="BM44" s="228"/>
      <c r="BN44" s="228"/>
      <c r="BO44" s="237"/>
      <c r="BP44" s="237"/>
      <c r="BQ44" s="234">
        <v>38</v>
      </c>
      <c r="BR44" s="235"/>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26"/>
    </row>
    <row r="45" spans="1:131" ht="26.25" customHeight="1" x14ac:dyDescent="0.15">
      <c r="A45" s="234">
        <v>18</v>
      </c>
      <c r="B45" s="1030" t="s">
        <v>435</v>
      </c>
      <c r="C45" s="1031"/>
      <c r="D45" s="1031"/>
      <c r="E45" s="1031"/>
      <c r="F45" s="1031"/>
      <c r="G45" s="1031"/>
      <c r="H45" s="1031"/>
      <c r="I45" s="1031"/>
      <c r="J45" s="1031"/>
      <c r="K45" s="1031"/>
      <c r="L45" s="1031"/>
      <c r="M45" s="1031"/>
      <c r="N45" s="1031"/>
      <c r="O45" s="1031"/>
      <c r="P45" s="1032"/>
      <c r="Q45" s="1038">
        <v>23</v>
      </c>
      <c r="R45" s="1039"/>
      <c r="S45" s="1039"/>
      <c r="T45" s="1039"/>
      <c r="U45" s="1039"/>
      <c r="V45" s="1039">
        <v>0</v>
      </c>
      <c r="W45" s="1039"/>
      <c r="X45" s="1039"/>
      <c r="Y45" s="1039"/>
      <c r="Z45" s="1039"/>
      <c r="AA45" s="1039">
        <v>23</v>
      </c>
      <c r="AB45" s="1039"/>
      <c r="AC45" s="1039"/>
      <c r="AD45" s="1039"/>
      <c r="AE45" s="1040"/>
      <c r="AF45" s="1035">
        <v>114</v>
      </c>
      <c r="AG45" s="1036"/>
      <c r="AH45" s="1036"/>
      <c r="AI45" s="1036"/>
      <c r="AJ45" s="1037"/>
      <c r="AK45" s="980" t="s">
        <v>533</v>
      </c>
      <c r="AL45" s="971"/>
      <c r="AM45" s="971"/>
      <c r="AN45" s="971"/>
      <c r="AO45" s="971"/>
      <c r="AP45" s="971">
        <v>38</v>
      </c>
      <c r="AQ45" s="971"/>
      <c r="AR45" s="971"/>
      <c r="AS45" s="971"/>
      <c r="AT45" s="971"/>
      <c r="AU45" s="971" t="s">
        <v>533</v>
      </c>
      <c r="AV45" s="971"/>
      <c r="AW45" s="971"/>
      <c r="AX45" s="971"/>
      <c r="AY45" s="971"/>
      <c r="AZ45" s="1041" t="s">
        <v>533</v>
      </c>
      <c r="BA45" s="1041"/>
      <c r="BB45" s="1041"/>
      <c r="BC45" s="1041"/>
      <c r="BD45" s="1041"/>
      <c r="BE45" s="972" t="s">
        <v>428</v>
      </c>
      <c r="BF45" s="972"/>
      <c r="BG45" s="972"/>
      <c r="BH45" s="972"/>
      <c r="BI45" s="973"/>
      <c r="BJ45" s="228"/>
      <c r="BK45" s="228"/>
      <c r="BL45" s="228"/>
      <c r="BM45" s="228"/>
      <c r="BN45" s="228"/>
      <c r="BO45" s="237"/>
      <c r="BP45" s="237"/>
      <c r="BQ45" s="234">
        <v>39</v>
      </c>
      <c r="BR45" s="235"/>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26"/>
    </row>
    <row r="46" spans="1:131" ht="26.25" customHeight="1" x14ac:dyDescent="0.15">
      <c r="A46" s="234">
        <v>19</v>
      </c>
      <c r="B46" s="1030" t="s">
        <v>436</v>
      </c>
      <c r="C46" s="1031"/>
      <c r="D46" s="1031"/>
      <c r="E46" s="1031"/>
      <c r="F46" s="1031"/>
      <c r="G46" s="1031"/>
      <c r="H46" s="1031"/>
      <c r="I46" s="1031"/>
      <c r="J46" s="1031"/>
      <c r="K46" s="1031"/>
      <c r="L46" s="1031"/>
      <c r="M46" s="1031"/>
      <c r="N46" s="1031"/>
      <c r="O46" s="1031"/>
      <c r="P46" s="1032"/>
      <c r="Q46" s="1038">
        <v>558</v>
      </c>
      <c r="R46" s="1039"/>
      <c r="S46" s="1039"/>
      <c r="T46" s="1039"/>
      <c r="U46" s="1039"/>
      <c r="V46" s="1039">
        <v>226</v>
      </c>
      <c r="W46" s="1039"/>
      <c r="X46" s="1039"/>
      <c r="Y46" s="1039"/>
      <c r="Z46" s="1039"/>
      <c r="AA46" s="1039">
        <v>332</v>
      </c>
      <c r="AB46" s="1039"/>
      <c r="AC46" s="1039"/>
      <c r="AD46" s="1039"/>
      <c r="AE46" s="1040"/>
      <c r="AF46" s="1035" t="s">
        <v>132</v>
      </c>
      <c r="AG46" s="1036"/>
      <c r="AH46" s="1036"/>
      <c r="AI46" s="1036"/>
      <c r="AJ46" s="1037"/>
      <c r="AK46" s="980">
        <v>144</v>
      </c>
      <c r="AL46" s="971"/>
      <c r="AM46" s="971"/>
      <c r="AN46" s="971"/>
      <c r="AO46" s="971"/>
      <c r="AP46" s="971">
        <v>4967</v>
      </c>
      <c r="AQ46" s="971"/>
      <c r="AR46" s="971"/>
      <c r="AS46" s="971"/>
      <c r="AT46" s="971"/>
      <c r="AU46" s="971">
        <v>1622</v>
      </c>
      <c r="AV46" s="971"/>
      <c r="AW46" s="971"/>
      <c r="AX46" s="971"/>
      <c r="AY46" s="971"/>
      <c r="AZ46" s="1041" t="s">
        <v>533</v>
      </c>
      <c r="BA46" s="1041"/>
      <c r="BB46" s="1041"/>
      <c r="BC46" s="1041"/>
      <c r="BD46" s="1041"/>
      <c r="BE46" s="972" t="s">
        <v>428</v>
      </c>
      <c r="BF46" s="972"/>
      <c r="BG46" s="972"/>
      <c r="BH46" s="972"/>
      <c r="BI46" s="973"/>
      <c r="BJ46" s="228"/>
      <c r="BK46" s="228"/>
      <c r="BL46" s="228"/>
      <c r="BM46" s="228"/>
      <c r="BN46" s="228"/>
      <c r="BO46" s="237"/>
      <c r="BP46" s="237"/>
      <c r="BQ46" s="234">
        <v>40</v>
      </c>
      <c r="BR46" s="235"/>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26"/>
    </row>
    <row r="47" spans="1:131" ht="26.25" customHeight="1" x14ac:dyDescent="0.15">
      <c r="A47" s="234">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28"/>
      <c r="BK47" s="228"/>
      <c r="BL47" s="228"/>
      <c r="BM47" s="228"/>
      <c r="BN47" s="228"/>
      <c r="BO47" s="237"/>
      <c r="BP47" s="237"/>
      <c r="BQ47" s="234">
        <v>41</v>
      </c>
      <c r="BR47" s="235"/>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26"/>
    </row>
    <row r="48" spans="1:131" ht="26.25" customHeight="1" x14ac:dyDescent="0.15">
      <c r="A48" s="234">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28"/>
      <c r="BK48" s="228"/>
      <c r="BL48" s="228"/>
      <c r="BM48" s="228"/>
      <c r="BN48" s="228"/>
      <c r="BO48" s="237"/>
      <c r="BP48" s="237"/>
      <c r="BQ48" s="234">
        <v>42</v>
      </c>
      <c r="BR48" s="235"/>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26"/>
    </row>
    <row r="49" spans="1:131" ht="26.25" customHeight="1" x14ac:dyDescent="0.15">
      <c r="A49" s="234">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28"/>
      <c r="BK49" s="228"/>
      <c r="BL49" s="228"/>
      <c r="BM49" s="228"/>
      <c r="BN49" s="228"/>
      <c r="BO49" s="237"/>
      <c r="BP49" s="237"/>
      <c r="BQ49" s="234">
        <v>43</v>
      </c>
      <c r="BR49" s="235"/>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26"/>
    </row>
    <row r="50" spans="1:131" ht="26.25" customHeight="1" x14ac:dyDescent="0.15">
      <c r="A50" s="234">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28"/>
      <c r="BK50" s="228"/>
      <c r="BL50" s="228"/>
      <c r="BM50" s="228"/>
      <c r="BN50" s="228"/>
      <c r="BO50" s="237"/>
      <c r="BP50" s="237"/>
      <c r="BQ50" s="234">
        <v>44</v>
      </c>
      <c r="BR50" s="235"/>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26"/>
    </row>
    <row r="51" spans="1:131" ht="26.25" customHeight="1" x14ac:dyDescent="0.15">
      <c r="A51" s="234">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28"/>
      <c r="BK51" s="228"/>
      <c r="BL51" s="228"/>
      <c r="BM51" s="228"/>
      <c r="BN51" s="228"/>
      <c r="BO51" s="237"/>
      <c r="BP51" s="237"/>
      <c r="BQ51" s="234">
        <v>45</v>
      </c>
      <c r="BR51" s="235"/>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26"/>
    </row>
    <row r="52" spans="1:131" ht="26.25" customHeight="1" x14ac:dyDescent="0.15">
      <c r="A52" s="234">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28"/>
      <c r="BK52" s="228"/>
      <c r="BL52" s="228"/>
      <c r="BM52" s="228"/>
      <c r="BN52" s="228"/>
      <c r="BO52" s="237"/>
      <c r="BP52" s="237"/>
      <c r="BQ52" s="234">
        <v>46</v>
      </c>
      <c r="BR52" s="235"/>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26"/>
    </row>
    <row r="53" spans="1:131" ht="26.25" customHeight="1" x14ac:dyDescent="0.15">
      <c r="A53" s="234">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28"/>
      <c r="BK53" s="228"/>
      <c r="BL53" s="228"/>
      <c r="BM53" s="228"/>
      <c r="BN53" s="228"/>
      <c r="BO53" s="237"/>
      <c r="BP53" s="237"/>
      <c r="BQ53" s="234">
        <v>47</v>
      </c>
      <c r="BR53" s="235"/>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26"/>
    </row>
    <row r="54" spans="1:131" ht="26.25" customHeight="1" x14ac:dyDescent="0.15">
      <c r="A54" s="234">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28"/>
      <c r="BK54" s="228"/>
      <c r="BL54" s="228"/>
      <c r="BM54" s="228"/>
      <c r="BN54" s="228"/>
      <c r="BO54" s="237"/>
      <c r="BP54" s="237"/>
      <c r="BQ54" s="234">
        <v>48</v>
      </c>
      <c r="BR54" s="235"/>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26"/>
    </row>
    <row r="55" spans="1:131" ht="26.25" customHeight="1" x14ac:dyDescent="0.15">
      <c r="A55" s="234">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28"/>
      <c r="BK55" s="228"/>
      <c r="BL55" s="228"/>
      <c r="BM55" s="228"/>
      <c r="BN55" s="228"/>
      <c r="BO55" s="237"/>
      <c r="BP55" s="237"/>
      <c r="BQ55" s="234">
        <v>49</v>
      </c>
      <c r="BR55" s="235"/>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26"/>
    </row>
    <row r="56" spans="1:131" ht="26.25" customHeight="1" x14ac:dyDescent="0.15">
      <c r="A56" s="234">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28"/>
      <c r="BK56" s="228"/>
      <c r="BL56" s="228"/>
      <c r="BM56" s="228"/>
      <c r="BN56" s="228"/>
      <c r="BO56" s="237"/>
      <c r="BP56" s="237"/>
      <c r="BQ56" s="234">
        <v>50</v>
      </c>
      <c r="BR56" s="235"/>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26"/>
    </row>
    <row r="57" spans="1:131" ht="26.25" customHeight="1" x14ac:dyDescent="0.15">
      <c r="A57" s="234">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28"/>
      <c r="BK57" s="228"/>
      <c r="BL57" s="228"/>
      <c r="BM57" s="228"/>
      <c r="BN57" s="228"/>
      <c r="BO57" s="237"/>
      <c r="BP57" s="237"/>
      <c r="BQ57" s="234">
        <v>51</v>
      </c>
      <c r="BR57" s="235"/>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26"/>
    </row>
    <row r="58" spans="1:131" ht="26.25" customHeight="1" x14ac:dyDescent="0.15">
      <c r="A58" s="234">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28"/>
      <c r="BK58" s="228"/>
      <c r="BL58" s="228"/>
      <c r="BM58" s="228"/>
      <c r="BN58" s="228"/>
      <c r="BO58" s="237"/>
      <c r="BP58" s="237"/>
      <c r="BQ58" s="234">
        <v>52</v>
      </c>
      <c r="BR58" s="235"/>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26"/>
    </row>
    <row r="59" spans="1:131" ht="26.25" customHeight="1" x14ac:dyDescent="0.15">
      <c r="A59" s="234">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28"/>
      <c r="BK59" s="228"/>
      <c r="BL59" s="228"/>
      <c r="BM59" s="228"/>
      <c r="BN59" s="228"/>
      <c r="BO59" s="237"/>
      <c r="BP59" s="237"/>
      <c r="BQ59" s="234">
        <v>53</v>
      </c>
      <c r="BR59" s="235"/>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26"/>
    </row>
    <row r="60" spans="1:131" ht="26.25" customHeight="1" x14ac:dyDescent="0.15">
      <c r="A60" s="234">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28"/>
      <c r="BK60" s="228"/>
      <c r="BL60" s="228"/>
      <c r="BM60" s="228"/>
      <c r="BN60" s="228"/>
      <c r="BO60" s="237"/>
      <c r="BP60" s="237"/>
      <c r="BQ60" s="234">
        <v>54</v>
      </c>
      <c r="BR60" s="235"/>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26"/>
    </row>
    <row r="61" spans="1:131" ht="26.25" customHeight="1" thickBot="1" x14ac:dyDescent="0.2">
      <c r="A61" s="234">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28"/>
      <c r="BK61" s="228"/>
      <c r="BL61" s="228"/>
      <c r="BM61" s="228"/>
      <c r="BN61" s="228"/>
      <c r="BO61" s="237"/>
      <c r="BP61" s="237"/>
      <c r="BQ61" s="234">
        <v>55</v>
      </c>
      <c r="BR61" s="235"/>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26"/>
    </row>
    <row r="62" spans="1:131" ht="26.25" customHeight="1" x14ac:dyDescent="0.15">
      <c r="A62" s="234">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437</v>
      </c>
      <c r="BK62" s="1028"/>
      <c r="BL62" s="1028"/>
      <c r="BM62" s="1028"/>
      <c r="BN62" s="1029"/>
      <c r="BO62" s="237"/>
      <c r="BP62" s="237"/>
      <c r="BQ62" s="234">
        <v>56</v>
      </c>
      <c r="BR62" s="235"/>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26"/>
    </row>
    <row r="63" spans="1:131" ht="26.25" customHeight="1" thickBot="1" x14ac:dyDescent="0.2">
      <c r="A63" s="236" t="s">
        <v>403</v>
      </c>
      <c r="B63" s="937" t="s">
        <v>438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61681</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132</v>
      </c>
      <c r="BK63" s="953"/>
      <c r="BL63" s="953"/>
      <c r="BM63" s="953"/>
      <c r="BN63" s="1019"/>
      <c r="BO63" s="237"/>
      <c r="BP63" s="237"/>
      <c r="BQ63" s="234">
        <v>57</v>
      </c>
      <c r="BR63" s="235"/>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26"/>
    </row>
    <row r="65" spans="1:131" ht="26.25" customHeight="1" thickBot="1" x14ac:dyDescent="0.2">
      <c r="A65" s="228" t="s">
        <v>439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26"/>
    </row>
    <row r="66" spans="1:131" ht="26.25" customHeight="1" x14ac:dyDescent="0.15">
      <c r="A66" s="995" t="s">
        <v>440</v>
      </c>
      <c r="B66" s="996"/>
      <c r="C66" s="996"/>
      <c r="D66" s="996"/>
      <c r="E66" s="996"/>
      <c r="F66" s="996"/>
      <c r="G66" s="996"/>
      <c r="H66" s="996"/>
      <c r="I66" s="996"/>
      <c r="J66" s="996"/>
      <c r="K66" s="996"/>
      <c r="L66" s="996"/>
      <c r="M66" s="996"/>
      <c r="N66" s="996"/>
      <c r="O66" s="996"/>
      <c r="P66" s="997"/>
      <c r="Q66" s="1001" t="s">
        <v>408</v>
      </c>
      <c r="R66" s="1002"/>
      <c r="S66" s="1002"/>
      <c r="T66" s="1002"/>
      <c r="U66" s="1003"/>
      <c r="V66" s="1001" t="s">
        <v>441</v>
      </c>
      <c r="W66" s="1002"/>
      <c r="X66" s="1002"/>
      <c r="Y66" s="1002"/>
      <c r="Z66" s="1003"/>
      <c r="AA66" s="1001" t="s">
        <v>410</v>
      </c>
      <c r="AB66" s="1002"/>
      <c r="AC66" s="1002"/>
      <c r="AD66" s="1002"/>
      <c r="AE66" s="1003"/>
      <c r="AF66" s="1007" t="s">
        <v>442</v>
      </c>
      <c r="AG66" s="1008"/>
      <c r="AH66" s="1008"/>
      <c r="AI66" s="1008"/>
      <c r="AJ66" s="1009"/>
      <c r="AK66" s="1001" t="s">
        <v>412</v>
      </c>
      <c r="AL66" s="996"/>
      <c r="AM66" s="996"/>
      <c r="AN66" s="996"/>
      <c r="AO66" s="997"/>
      <c r="AP66" s="1001" t="s">
        <v>413</v>
      </c>
      <c r="AQ66" s="1002"/>
      <c r="AR66" s="1002"/>
      <c r="AS66" s="1002"/>
      <c r="AT66" s="1003"/>
      <c r="AU66" s="1001" t="s">
        <v>443</v>
      </c>
      <c r="AV66" s="1002"/>
      <c r="AW66" s="1002"/>
      <c r="AX66" s="1002"/>
      <c r="AY66" s="1003"/>
      <c r="AZ66" s="1001" t="s">
        <v>383</v>
      </c>
      <c r="BA66" s="1002"/>
      <c r="BB66" s="1002"/>
      <c r="BC66" s="1002"/>
      <c r="BD66" s="1015"/>
      <c r="BE66" s="237"/>
      <c r="BF66" s="237"/>
      <c r="BG66" s="237"/>
      <c r="BH66" s="237"/>
      <c r="BI66" s="237"/>
      <c r="BJ66" s="237"/>
      <c r="BK66" s="237"/>
      <c r="BL66" s="237"/>
      <c r="BM66" s="237"/>
      <c r="BN66" s="237"/>
      <c r="BO66" s="237"/>
      <c r="BP66" s="237"/>
      <c r="BQ66" s="234">
        <v>60</v>
      </c>
      <c r="BR66" s="239"/>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26"/>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37"/>
      <c r="BF67" s="237"/>
      <c r="BG67" s="237"/>
      <c r="BH67" s="237"/>
      <c r="BI67" s="237"/>
      <c r="BJ67" s="237"/>
      <c r="BK67" s="237"/>
      <c r="BL67" s="237"/>
      <c r="BM67" s="237"/>
      <c r="BN67" s="237"/>
      <c r="BO67" s="237"/>
      <c r="BP67" s="237"/>
      <c r="BQ67" s="234">
        <v>61</v>
      </c>
      <c r="BR67" s="239"/>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26"/>
    </row>
    <row r="68" spans="1:131" ht="26.25" customHeight="1" thickTop="1" x14ac:dyDescent="0.15">
      <c r="A68" s="232">
        <v>1</v>
      </c>
      <c r="B68" s="985"/>
      <c r="C68" s="986"/>
      <c r="D68" s="986"/>
      <c r="E68" s="986"/>
      <c r="F68" s="986"/>
      <c r="G68" s="986"/>
      <c r="H68" s="986"/>
      <c r="I68" s="986"/>
      <c r="J68" s="986"/>
      <c r="K68" s="986"/>
      <c r="L68" s="986"/>
      <c r="M68" s="986"/>
      <c r="N68" s="986"/>
      <c r="O68" s="986"/>
      <c r="P68" s="987"/>
      <c r="Q68" s="988"/>
      <c r="R68" s="982"/>
      <c r="S68" s="982"/>
      <c r="T68" s="982"/>
      <c r="U68" s="982"/>
      <c r="V68" s="982"/>
      <c r="W68" s="982"/>
      <c r="X68" s="982"/>
      <c r="Y68" s="982"/>
      <c r="Z68" s="982"/>
      <c r="AA68" s="982"/>
      <c r="AB68" s="982"/>
      <c r="AC68" s="982"/>
      <c r="AD68" s="982"/>
      <c r="AE68" s="982"/>
      <c r="AF68" s="982"/>
      <c r="AG68" s="982"/>
      <c r="AH68" s="982"/>
      <c r="AI68" s="982"/>
      <c r="AJ68" s="982"/>
      <c r="AK68" s="982"/>
      <c r="AL68" s="982"/>
      <c r="AM68" s="982"/>
      <c r="AN68" s="982"/>
      <c r="AO68" s="982"/>
      <c r="AP68" s="982"/>
      <c r="AQ68" s="982"/>
      <c r="AR68" s="982"/>
      <c r="AS68" s="982"/>
      <c r="AT68" s="982"/>
      <c r="AU68" s="982"/>
      <c r="AV68" s="982"/>
      <c r="AW68" s="982"/>
      <c r="AX68" s="982"/>
      <c r="AY68" s="982"/>
      <c r="AZ68" s="983"/>
      <c r="BA68" s="983"/>
      <c r="BB68" s="983"/>
      <c r="BC68" s="983"/>
      <c r="BD68" s="984"/>
      <c r="BE68" s="237"/>
      <c r="BF68" s="237"/>
      <c r="BG68" s="237"/>
      <c r="BH68" s="237"/>
      <c r="BI68" s="237"/>
      <c r="BJ68" s="237"/>
      <c r="BK68" s="237"/>
      <c r="BL68" s="237"/>
      <c r="BM68" s="237"/>
      <c r="BN68" s="237"/>
      <c r="BO68" s="237"/>
      <c r="BP68" s="237"/>
      <c r="BQ68" s="234">
        <v>62</v>
      </c>
      <c r="BR68" s="239"/>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26"/>
    </row>
    <row r="69" spans="1:131" ht="26.25" customHeight="1" x14ac:dyDescent="0.15">
      <c r="A69" s="234">
        <v>2</v>
      </c>
      <c r="B69" s="974"/>
      <c r="C69" s="975"/>
      <c r="D69" s="975"/>
      <c r="E69" s="975"/>
      <c r="F69" s="975"/>
      <c r="G69" s="975"/>
      <c r="H69" s="975"/>
      <c r="I69" s="975"/>
      <c r="J69" s="975"/>
      <c r="K69" s="975"/>
      <c r="L69" s="975"/>
      <c r="M69" s="975"/>
      <c r="N69" s="975"/>
      <c r="O69" s="975"/>
      <c r="P69" s="976"/>
      <c r="Q69" s="977"/>
      <c r="R69" s="971"/>
      <c r="S69" s="971"/>
      <c r="T69" s="971"/>
      <c r="U69" s="971"/>
      <c r="V69" s="971"/>
      <c r="W69" s="971"/>
      <c r="X69" s="971"/>
      <c r="Y69" s="971"/>
      <c r="Z69" s="971"/>
      <c r="AA69" s="971"/>
      <c r="AB69" s="971"/>
      <c r="AC69" s="971"/>
      <c r="AD69" s="971"/>
      <c r="AE69" s="971"/>
      <c r="AF69" s="971"/>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37"/>
      <c r="BF69" s="237"/>
      <c r="BG69" s="237"/>
      <c r="BH69" s="237"/>
      <c r="BI69" s="237"/>
      <c r="BJ69" s="237"/>
      <c r="BK69" s="237"/>
      <c r="BL69" s="237"/>
      <c r="BM69" s="237"/>
      <c r="BN69" s="237"/>
      <c r="BO69" s="237"/>
      <c r="BP69" s="237"/>
      <c r="BQ69" s="234">
        <v>63</v>
      </c>
      <c r="BR69" s="239"/>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26"/>
    </row>
    <row r="70" spans="1:131" ht="26.25" customHeight="1" x14ac:dyDescent="0.15">
      <c r="A70" s="234">
        <v>3</v>
      </c>
      <c r="B70" s="974"/>
      <c r="C70" s="975"/>
      <c r="D70" s="975"/>
      <c r="E70" s="975"/>
      <c r="F70" s="975"/>
      <c r="G70" s="975"/>
      <c r="H70" s="975"/>
      <c r="I70" s="975"/>
      <c r="J70" s="975"/>
      <c r="K70" s="975"/>
      <c r="L70" s="975"/>
      <c r="M70" s="975"/>
      <c r="N70" s="975"/>
      <c r="O70" s="975"/>
      <c r="P70" s="976"/>
      <c r="Q70" s="977"/>
      <c r="R70" s="971"/>
      <c r="S70" s="971"/>
      <c r="T70" s="971"/>
      <c r="U70" s="971"/>
      <c r="V70" s="971"/>
      <c r="W70" s="971"/>
      <c r="X70" s="971"/>
      <c r="Y70" s="971"/>
      <c r="Z70" s="971"/>
      <c r="AA70" s="971"/>
      <c r="AB70" s="971"/>
      <c r="AC70" s="971"/>
      <c r="AD70" s="971"/>
      <c r="AE70" s="971"/>
      <c r="AF70" s="971"/>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37"/>
      <c r="BF70" s="237"/>
      <c r="BG70" s="237"/>
      <c r="BH70" s="237"/>
      <c r="BI70" s="237"/>
      <c r="BJ70" s="237"/>
      <c r="BK70" s="237"/>
      <c r="BL70" s="237"/>
      <c r="BM70" s="237"/>
      <c r="BN70" s="237"/>
      <c r="BO70" s="237"/>
      <c r="BP70" s="237"/>
      <c r="BQ70" s="234">
        <v>64</v>
      </c>
      <c r="BR70" s="239"/>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26"/>
    </row>
    <row r="71" spans="1:131" ht="26.25" customHeight="1" x14ac:dyDescent="0.15">
      <c r="A71" s="234">
        <v>4</v>
      </c>
      <c r="B71" s="974"/>
      <c r="C71" s="975"/>
      <c r="D71" s="975"/>
      <c r="E71" s="975"/>
      <c r="F71" s="975"/>
      <c r="G71" s="975"/>
      <c r="H71" s="975"/>
      <c r="I71" s="975"/>
      <c r="J71" s="975"/>
      <c r="K71" s="975"/>
      <c r="L71" s="975"/>
      <c r="M71" s="975"/>
      <c r="N71" s="975"/>
      <c r="O71" s="975"/>
      <c r="P71" s="976"/>
      <c r="Q71" s="977"/>
      <c r="R71" s="971"/>
      <c r="S71" s="971"/>
      <c r="T71" s="971"/>
      <c r="U71" s="971"/>
      <c r="V71" s="971"/>
      <c r="W71" s="971"/>
      <c r="X71" s="971"/>
      <c r="Y71" s="971"/>
      <c r="Z71" s="971"/>
      <c r="AA71" s="971"/>
      <c r="AB71" s="971"/>
      <c r="AC71" s="971"/>
      <c r="AD71" s="971"/>
      <c r="AE71" s="971"/>
      <c r="AF71" s="971"/>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37"/>
      <c r="BF71" s="237"/>
      <c r="BG71" s="237"/>
      <c r="BH71" s="237"/>
      <c r="BI71" s="237"/>
      <c r="BJ71" s="237"/>
      <c r="BK71" s="237"/>
      <c r="BL71" s="237"/>
      <c r="BM71" s="237"/>
      <c r="BN71" s="237"/>
      <c r="BO71" s="237"/>
      <c r="BP71" s="237"/>
      <c r="BQ71" s="234">
        <v>65</v>
      </c>
      <c r="BR71" s="239"/>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26"/>
    </row>
    <row r="72" spans="1:131" ht="26.25" customHeight="1" x14ac:dyDescent="0.15">
      <c r="A72" s="234">
        <v>5</v>
      </c>
      <c r="B72" s="974"/>
      <c r="C72" s="975"/>
      <c r="D72" s="975"/>
      <c r="E72" s="975"/>
      <c r="F72" s="975"/>
      <c r="G72" s="975"/>
      <c r="H72" s="975"/>
      <c r="I72" s="975"/>
      <c r="J72" s="975"/>
      <c r="K72" s="975"/>
      <c r="L72" s="975"/>
      <c r="M72" s="975"/>
      <c r="N72" s="975"/>
      <c r="O72" s="975"/>
      <c r="P72" s="976"/>
      <c r="Q72" s="977"/>
      <c r="R72" s="971"/>
      <c r="S72" s="971"/>
      <c r="T72" s="971"/>
      <c r="U72" s="971"/>
      <c r="V72" s="971"/>
      <c r="W72" s="971"/>
      <c r="X72" s="971"/>
      <c r="Y72" s="971"/>
      <c r="Z72" s="971"/>
      <c r="AA72" s="971"/>
      <c r="AB72" s="971"/>
      <c r="AC72" s="971"/>
      <c r="AD72" s="971"/>
      <c r="AE72" s="971"/>
      <c r="AF72" s="971"/>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37"/>
      <c r="BF72" s="237"/>
      <c r="BG72" s="237"/>
      <c r="BH72" s="237"/>
      <c r="BI72" s="237"/>
      <c r="BJ72" s="237"/>
      <c r="BK72" s="237"/>
      <c r="BL72" s="237"/>
      <c r="BM72" s="237"/>
      <c r="BN72" s="237"/>
      <c r="BO72" s="237"/>
      <c r="BP72" s="237"/>
      <c r="BQ72" s="234">
        <v>66</v>
      </c>
      <c r="BR72" s="239"/>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26"/>
    </row>
    <row r="73" spans="1:131" ht="26.25" customHeight="1" x14ac:dyDescent="0.15">
      <c r="A73" s="234">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37"/>
      <c r="BF73" s="237"/>
      <c r="BG73" s="237"/>
      <c r="BH73" s="237"/>
      <c r="BI73" s="237"/>
      <c r="BJ73" s="237"/>
      <c r="BK73" s="237"/>
      <c r="BL73" s="237"/>
      <c r="BM73" s="237"/>
      <c r="BN73" s="237"/>
      <c r="BO73" s="237"/>
      <c r="BP73" s="237"/>
      <c r="BQ73" s="234">
        <v>67</v>
      </c>
      <c r="BR73" s="239"/>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26"/>
    </row>
    <row r="74" spans="1:131" ht="26.25" customHeight="1" x14ac:dyDescent="0.15">
      <c r="A74" s="234">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37"/>
      <c r="BF74" s="237"/>
      <c r="BG74" s="237"/>
      <c r="BH74" s="237"/>
      <c r="BI74" s="237"/>
      <c r="BJ74" s="237"/>
      <c r="BK74" s="237"/>
      <c r="BL74" s="237"/>
      <c r="BM74" s="237"/>
      <c r="BN74" s="237"/>
      <c r="BO74" s="237"/>
      <c r="BP74" s="237"/>
      <c r="BQ74" s="234">
        <v>68</v>
      </c>
      <c r="BR74" s="239"/>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26"/>
    </row>
    <row r="75" spans="1:131" ht="26.25" customHeight="1" x14ac:dyDescent="0.15">
      <c r="A75" s="234">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37"/>
      <c r="BF75" s="237"/>
      <c r="BG75" s="237"/>
      <c r="BH75" s="237"/>
      <c r="BI75" s="237"/>
      <c r="BJ75" s="237"/>
      <c r="BK75" s="237"/>
      <c r="BL75" s="237"/>
      <c r="BM75" s="237"/>
      <c r="BN75" s="237"/>
      <c r="BO75" s="237"/>
      <c r="BP75" s="237"/>
      <c r="BQ75" s="234">
        <v>69</v>
      </c>
      <c r="BR75" s="239"/>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26"/>
    </row>
    <row r="76" spans="1:131" ht="26.25" customHeight="1" x14ac:dyDescent="0.15">
      <c r="A76" s="234">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37"/>
      <c r="BF76" s="237"/>
      <c r="BG76" s="237"/>
      <c r="BH76" s="237"/>
      <c r="BI76" s="237"/>
      <c r="BJ76" s="237"/>
      <c r="BK76" s="237"/>
      <c r="BL76" s="237"/>
      <c r="BM76" s="237"/>
      <c r="BN76" s="237"/>
      <c r="BO76" s="237"/>
      <c r="BP76" s="237"/>
      <c r="BQ76" s="234">
        <v>70</v>
      </c>
      <c r="BR76" s="239"/>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26"/>
    </row>
    <row r="77" spans="1:131" ht="26.25" customHeight="1" x14ac:dyDescent="0.15">
      <c r="A77" s="234">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37"/>
      <c r="BF77" s="237"/>
      <c r="BG77" s="237"/>
      <c r="BH77" s="237"/>
      <c r="BI77" s="237"/>
      <c r="BJ77" s="237"/>
      <c r="BK77" s="237"/>
      <c r="BL77" s="237"/>
      <c r="BM77" s="237"/>
      <c r="BN77" s="237"/>
      <c r="BO77" s="237"/>
      <c r="BP77" s="237"/>
      <c r="BQ77" s="234">
        <v>71</v>
      </c>
      <c r="BR77" s="239"/>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26"/>
    </row>
    <row r="78" spans="1:131" ht="26.25" customHeight="1" x14ac:dyDescent="0.15">
      <c r="A78" s="234">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37"/>
      <c r="BF78" s="237"/>
      <c r="BG78" s="237"/>
      <c r="BH78" s="237"/>
      <c r="BI78" s="237"/>
      <c r="BJ78" s="226"/>
      <c r="BK78" s="226"/>
      <c r="BL78" s="226"/>
      <c r="BM78" s="226"/>
      <c r="BN78" s="226"/>
      <c r="BO78" s="237"/>
      <c r="BP78" s="237"/>
      <c r="BQ78" s="234">
        <v>72</v>
      </c>
      <c r="BR78" s="239"/>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26"/>
    </row>
    <row r="79" spans="1:131" ht="26.25" customHeight="1" x14ac:dyDescent="0.15">
      <c r="A79" s="234">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37"/>
      <c r="BF79" s="237"/>
      <c r="BG79" s="237"/>
      <c r="BH79" s="237"/>
      <c r="BI79" s="237"/>
      <c r="BJ79" s="226"/>
      <c r="BK79" s="226"/>
      <c r="BL79" s="226"/>
      <c r="BM79" s="226"/>
      <c r="BN79" s="226"/>
      <c r="BO79" s="237"/>
      <c r="BP79" s="237"/>
      <c r="BQ79" s="234">
        <v>73</v>
      </c>
      <c r="BR79" s="239"/>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26"/>
    </row>
    <row r="80" spans="1:131" ht="26.25" customHeight="1" x14ac:dyDescent="0.15">
      <c r="A80" s="234">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37"/>
      <c r="BF80" s="237"/>
      <c r="BG80" s="237"/>
      <c r="BH80" s="237"/>
      <c r="BI80" s="237"/>
      <c r="BJ80" s="237"/>
      <c r="BK80" s="237"/>
      <c r="BL80" s="237"/>
      <c r="BM80" s="237"/>
      <c r="BN80" s="237"/>
      <c r="BO80" s="237"/>
      <c r="BP80" s="237"/>
      <c r="BQ80" s="234">
        <v>74</v>
      </c>
      <c r="BR80" s="239"/>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26"/>
    </row>
    <row r="81" spans="1:131" ht="26.25" customHeight="1" x14ac:dyDescent="0.15">
      <c r="A81" s="234">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37"/>
      <c r="BF81" s="237"/>
      <c r="BG81" s="237"/>
      <c r="BH81" s="237"/>
      <c r="BI81" s="237"/>
      <c r="BJ81" s="237"/>
      <c r="BK81" s="237"/>
      <c r="BL81" s="237"/>
      <c r="BM81" s="237"/>
      <c r="BN81" s="237"/>
      <c r="BO81" s="237"/>
      <c r="BP81" s="237"/>
      <c r="BQ81" s="234">
        <v>75</v>
      </c>
      <c r="BR81" s="239"/>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26"/>
    </row>
    <row r="82" spans="1:131" ht="26.25" customHeight="1" x14ac:dyDescent="0.15">
      <c r="A82" s="234">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37"/>
      <c r="BF82" s="237"/>
      <c r="BG82" s="237"/>
      <c r="BH82" s="237"/>
      <c r="BI82" s="237"/>
      <c r="BJ82" s="237"/>
      <c r="BK82" s="237"/>
      <c r="BL82" s="237"/>
      <c r="BM82" s="237"/>
      <c r="BN82" s="237"/>
      <c r="BO82" s="237"/>
      <c r="BP82" s="237"/>
      <c r="BQ82" s="234">
        <v>76</v>
      </c>
      <c r="BR82" s="239"/>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26"/>
    </row>
    <row r="83" spans="1:131" ht="26.25" customHeight="1" x14ac:dyDescent="0.15">
      <c r="A83" s="234">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37"/>
      <c r="BF83" s="237"/>
      <c r="BG83" s="237"/>
      <c r="BH83" s="237"/>
      <c r="BI83" s="237"/>
      <c r="BJ83" s="237"/>
      <c r="BK83" s="237"/>
      <c r="BL83" s="237"/>
      <c r="BM83" s="237"/>
      <c r="BN83" s="237"/>
      <c r="BO83" s="237"/>
      <c r="BP83" s="237"/>
      <c r="BQ83" s="234">
        <v>77</v>
      </c>
      <c r="BR83" s="239"/>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26"/>
    </row>
    <row r="84" spans="1:131" ht="26.25" customHeight="1" x14ac:dyDescent="0.15">
      <c r="A84" s="234">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37"/>
      <c r="BF84" s="237"/>
      <c r="BG84" s="237"/>
      <c r="BH84" s="237"/>
      <c r="BI84" s="237"/>
      <c r="BJ84" s="237"/>
      <c r="BK84" s="237"/>
      <c r="BL84" s="237"/>
      <c r="BM84" s="237"/>
      <c r="BN84" s="237"/>
      <c r="BO84" s="237"/>
      <c r="BP84" s="237"/>
      <c r="BQ84" s="234">
        <v>78</v>
      </c>
      <c r="BR84" s="239"/>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26"/>
    </row>
    <row r="85" spans="1:131" ht="26.25" customHeight="1" x14ac:dyDescent="0.15">
      <c r="A85" s="234">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37"/>
      <c r="BF85" s="237"/>
      <c r="BG85" s="237"/>
      <c r="BH85" s="237"/>
      <c r="BI85" s="237"/>
      <c r="BJ85" s="237"/>
      <c r="BK85" s="237"/>
      <c r="BL85" s="237"/>
      <c r="BM85" s="237"/>
      <c r="BN85" s="237"/>
      <c r="BO85" s="237"/>
      <c r="BP85" s="237"/>
      <c r="BQ85" s="234">
        <v>79</v>
      </c>
      <c r="BR85" s="239"/>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26"/>
    </row>
    <row r="86" spans="1:131" ht="26.25" customHeight="1" x14ac:dyDescent="0.15">
      <c r="A86" s="234">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37"/>
      <c r="BF86" s="237"/>
      <c r="BG86" s="237"/>
      <c r="BH86" s="237"/>
      <c r="BI86" s="237"/>
      <c r="BJ86" s="237"/>
      <c r="BK86" s="237"/>
      <c r="BL86" s="237"/>
      <c r="BM86" s="237"/>
      <c r="BN86" s="237"/>
      <c r="BO86" s="237"/>
      <c r="BP86" s="237"/>
      <c r="BQ86" s="234">
        <v>80</v>
      </c>
      <c r="BR86" s="239"/>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26"/>
    </row>
    <row r="87" spans="1:131" ht="26.25" customHeight="1" x14ac:dyDescent="0.15">
      <c r="A87" s="240">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37"/>
      <c r="BF87" s="237"/>
      <c r="BG87" s="237"/>
      <c r="BH87" s="237"/>
      <c r="BI87" s="237"/>
      <c r="BJ87" s="237"/>
      <c r="BK87" s="237"/>
      <c r="BL87" s="237"/>
      <c r="BM87" s="237"/>
      <c r="BN87" s="237"/>
      <c r="BO87" s="237"/>
      <c r="BP87" s="237"/>
      <c r="BQ87" s="234">
        <v>81</v>
      </c>
      <c r="BR87" s="239"/>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26"/>
    </row>
    <row r="88" spans="1:131" ht="26.25" customHeight="1" thickBot="1" x14ac:dyDescent="0.2">
      <c r="A88" s="236" t="s">
        <v>403</v>
      </c>
      <c r="B88" s="937" t="s">
        <v>444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37"/>
      <c r="BF88" s="237"/>
      <c r="BG88" s="237"/>
      <c r="BH88" s="237"/>
      <c r="BI88" s="237"/>
      <c r="BJ88" s="237"/>
      <c r="BK88" s="237"/>
      <c r="BL88" s="237"/>
      <c r="BM88" s="237"/>
      <c r="BN88" s="237"/>
      <c r="BO88" s="237"/>
      <c r="BP88" s="237"/>
      <c r="BQ88" s="234">
        <v>82</v>
      </c>
      <c r="BR88" s="239"/>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403</v>
      </c>
      <c r="BR102" s="937" t="s">
        <v>445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0" t="s">
        <v>446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1" t="s">
        <v>447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448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2" t="s">
        <v>450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451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26" customFormat="1" ht="26.25" customHeight="1" x14ac:dyDescent="0.15">
      <c r="A109" s="895" t="s">
        <v>452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453</v>
      </c>
      <c r="AB109" s="896"/>
      <c r="AC109" s="896"/>
      <c r="AD109" s="896"/>
      <c r="AE109" s="897"/>
      <c r="AF109" s="898" t="s">
        <v>454</v>
      </c>
      <c r="AG109" s="896"/>
      <c r="AH109" s="896"/>
      <c r="AI109" s="896"/>
      <c r="AJ109" s="897"/>
      <c r="AK109" s="898" t="s">
        <v>313</v>
      </c>
      <c r="AL109" s="896"/>
      <c r="AM109" s="896"/>
      <c r="AN109" s="896"/>
      <c r="AO109" s="897"/>
      <c r="AP109" s="898" t="s">
        <v>455</v>
      </c>
      <c r="AQ109" s="896"/>
      <c r="AR109" s="896"/>
      <c r="AS109" s="896"/>
      <c r="AT109" s="929"/>
      <c r="AU109" s="895" t="s">
        <v>452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453</v>
      </c>
      <c r="BR109" s="896"/>
      <c r="BS109" s="896"/>
      <c r="BT109" s="896"/>
      <c r="BU109" s="897"/>
      <c r="BV109" s="898" t="s">
        <v>454</v>
      </c>
      <c r="BW109" s="896"/>
      <c r="BX109" s="896"/>
      <c r="BY109" s="896"/>
      <c r="BZ109" s="897"/>
      <c r="CA109" s="898" t="s">
        <v>313</v>
      </c>
      <c r="CB109" s="896"/>
      <c r="CC109" s="896"/>
      <c r="CD109" s="896"/>
      <c r="CE109" s="897"/>
      <c r="CF109" s="936" t="s">
        <v>455</v>
      </c>
      <c r="CG109" s="936"/>
      <c r="CH109" s="936"/>
      <c r="CI109" s="936"/>
      <c r="CJ109" s="936"/>
      <c r="CK109" s="898" t="s">
        <v>456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453</v>
      </c>
      <c r="DH109" s="896"/>
      <c r="DI109" s="896"/>
      <c r="DJ109" s="896"/>
      <c r="DK109" s="897"/>
      <c r="DL109" s="898" t="s">
        <v>454</v>
      </c>
      <c r="DM109" s="896"/>
      <c r="DN109" s="896"/>
      <c r="DO109" s="896"/>
      <c r="DP109" s="897"/>
      <c r="DQ109" s="898" t="s">
        <v>313</v>
      </c>
      <c r="DR109" s="896"/>
      <c r="DS109" s="896"/>
      <c r="DT109" s="896"/>
      <c r="DU109" s="897"/>
      <c r="DV109" s="898" t="s">
        <v>455</v>
      </c>
      <c r="DW109" s="896"/>
      <c r="DX109" s="896"/>
      <c r="DY109" s="896"/>
      <c r="DZ109" s="929"/>
    </row>
    <row r="110" spans="1:131" s="226" customFormat="1" ht="26.25" customHeight="1" x14ac:dyDescent="0.15">
      <c r="A110" s="807" t="s">
        <v>457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36590022</v>
      </c>
      <c r="AB110" s="889"/>
      <c r="AC110" s="889"/>
      <c r="AD110" s="889"/>
      <c r="AE110" s="890"/>
      <c r="AF110" s="891">
        <v>34025720</v>
      </c>
      <c r="AG110" s="889"/>
      <c r="AH110" s="889"/>
      <c r="AI110" s="889"/>
      <c r="AJ110" s="890"/>
      <c r="AK110" s="891">
        <v>34086327</v>
      </c>
      <c r="AL110" s="889"/>
      <c r="AM110" s="889"/>
      <c r="AN110" s="889"/>
      <c r="AO110" s="890"/>
      <c r="AP110" s="892">
        <v>13.8</v>
      </c>
      <c r="AQ110" s="893"/>
      <c r="AR110" s="893"/>
      <c r="AS110" s="893"/>
      <c r="AT110" s="894"/>
      <c r="AU110" s="930" t="s">
        <v>75</v>
      </c>
      <c r="AV110" s="931"/>
      <c r="AW110" s="931"/>
      <c r="AX110" s="931"/>
      <c r="AY110" s="931"/>
      <c r="AZ110" s="860" t="s">
        <v>458</v>
      </c>
      <c r="BA110" s="808"/>
      <c r="BB110" s="808"/>
      <c r="BC110" s="808"/>
      <c r="BD110" s="808"/>
      <c r="BE110" s="808"/>
      <c r="BF110" s="808"/>
      <c r="BG110" s="808"/>
      <c r="BH110" s="808"/>
      <c r="BI110" s="808"/>
      <c r="BJ110" s="808"/>
      <c r="BK110" s="808"/>
      <c r="BL110" s="808"/>
      <c r="BM110" s="808"/>
      <c r="BN110" s="808"/>
      <c r="BO110" s="808"/>
      <c r="BP110" s="809"/>
      <c r="BQ110" s="861">
        <v>1199142560</v>
      </c>
      <c r="BR110" s="842"/>
      <c r="BS110" s="842"/>
      <c r="BT110" s="842"/>
      <c r="BU110" s="842"/>
      <c r="BV110" s="842">
        <v>1217167179</v>
      </c>
      <c r="BW110" s="842"/>
      <c r="BX110" s="842"/>
      <c r="BY110" s="842"/>
      <c r="BZ110" s="842"/>
      <c r="CA110" s="842">
        <v>1219023609</v>
      </c>
      <c r="CB110" s="842"/>
      <c r="CC110" s="842"/>
      <c r="CD110" s="842"/>
      <c r="CE110" s="842"/>
      <c r="CF110" s="866">
        <v>493.3</v>
      </c>
      <c r="CG110" s="867"/>
      <c r="CH110" s="867"/>
      <c r="CI110" s="867"/>
      <c r="CJ110" s="867"/>
      <c r="CK110" s="926" t="s">
        <v>459</v>
      </c>
      <c r="CL110" s="819"/>
      <c r="CM110" s="860" t="s">
        <v>460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1151752</v>
      </c>
      <c r="DH110" s="842"/>
      <c r="DI110" s="842"/>
      <c r="DJ110" s="842"/>
      <c r="DK110" s="842"/>
      <c r="DL110" s="842">
        <v>898427</v>
      </c>
      <c r="DM110" s="842"/>
      <c r="DN110" s="842"/>
      <c r="DO110" s="842"/>
      <c r="DP110" s="842"/>
      <c r="DQ110" s="842">
        <v>710793</v>
      </c>
      <c r="DR110" s="842"/>
      <c r="DS110" s="842"/>
      <c r="DT110" s="842"/>
      <c r="DU110" s="842"/>
      <c r="DV110" s="843">
        <v>0.3</v>
      </c>
      <c r="DW110" s="843"/>
      <c r="DX110" s="843"/>
      <c r="DY110" s="843"/>
      <c r="DZ110" s="844"/>
    </row>
    <row r="111" spans="1:131" s="226" customFormat="1" ht="26.25" customHeight="1" x14ac:dyDescent="0.15">
      <c r="A111" s="774" t="s">
        <v>461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v>5608048</v>
      </c>
      <c r="AB111" s="919"/>
      <c r="AC111" s="919"/>
      <c r="AD111" s="919"/>
      <c r="AE111" s="920"/>
      <c r="AF111" s="921">
        <v>2794082</v>
      </c>
      <c r="AG111" s="919"/>
      <c r="AH111" s="919"/>
      <c r="AI111" s="919"/>
      <c r="AJ111" s="920"/>
      <c r="AK111" s="921">
        <v>1792492</v>
      </c>
      <c r="AL111" s="919"/>
      <c r="AM111" s="919"/>
      <c r="AN111" s="919"/>
      <c r="AO111" s="920"/>
      <c r="AP111" s="922">
        <v>0.7</v>
      </c>
      <c r="AQ111" s="923"/>
      <c r="AR111" s="923"/>
      <c r="AS111" s="923"/>
      <c r="AT111" s="924"/>
      <c r="AU111" s="932"/>
      <c r="AV111" s="933"/>
      <c r="AW111" s="933"/>
      <c r="AX111" s="933"/>
      <c r="AY111" s="933"/>
      <c r="AZ111" s="815" t="s">
        <v>462</v>
      </c>
      <c r="BA111" s="752"/>
      <c r="BB111" s="752"/>
      <c r="BC111" s="752"/>
      <c r="BD111" s="752"/>
      <c r="BE111" s="752"/>
      <c r="BF111" s="752"/>
      <c r="BG111" s="752"/>
      <c r="BH111" s="752"/>
      <c r="BI111" s="752"/>
      <c r="BJ111" s="752"/>
      <c r="BK111" s="752"/>
      <c r="BL111" s="752"/>
      <c r="BM111" s="752"/>
      <c r="BN111" s="752"/>
      <c r="BO111" s="752"/>
      <c r="BP111" s="753"/>
      <c r="BQ111" s="816">
        <v>1151752</v>
      </c>
      <c r="BR111" s="817"/>
      <c r="BS111" s="817"/>
      <c r="BT111" s="817"/>
      <c r="BU111" s="817"/>
      <c r="BV111" s="817">
        <v>898427</v>
      </c>
      <c r="BW111" s="817"/>
      <c r="BX111" s="817"/>
      <c r="BY111" s="817"/>
      <c r="BZ111" s="817"/>
      <c r="CA111" s="817">
        <v>710793</v>
      </c>
      <c r="CB111" s="817"/>
      <c r="CC111" s="817"/>
      <c r="CD111" s="817"/>
      <c r="CE111" s="817"/>
      <c r="CF111" s="875">
        <v>0.3</v>
      </c>
      <c r="CG111" s="876"/>
      <c r="CH111" s="876"/>
      <c r="CI111" s="876"/>
      <c r="CJ111" s="876"/>
      <c r="CK111" s="927"/>
      <c r="CL111" s="821"/>
      <c r="CM111" s="815" t="s">
        <v>463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132</v>
      </c>
      <c r="DH111" s="817"/>
      <c r="DI111" s="817"/>
      <c r="DJ111" s="817"/>
      <c r="DK111" s="817"/>
      <c r="DL111" s="817" t="s">
        <v>405</v>
      </c>
      <c r="DM111" s="817"/>
      <c r="DN111" s="817"/>
      <c r="DO111" s="817"/>
      <c r="DP111" s="817"/>
      <c r="DQ111" s="817" t="s">
        <v>464</v>
      </c>
      <c r="DR111" s="817"/>
      <c r="DS111" s="817"/>
      <c r="DT111" s="817"/>
      <c r="DU111" s="817"/>
      <c r="DV111" s="794" t="s">
        <v>132</v>
      </c>
      <c r="DW111" s="794"/>
      <c r="DX111" s="794"/>
      <c r="DY111" s="794"/>
      <c r="DZ111" s="795"/>
    </row>
    <row r="112" spans="1:131" s="226" customFormat="1" ht="26.25" customHeight="1" x14ac:dyDescent="0.15">
      <c r="A112" s="912" t="s">
        <v>465</v>
      </c>
      <c r="B112" s="913"/>
      <c r="C112" s="752" t="s">
        <v>466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34444428</v>
      </c>
      <c r="AB112" s="780"/>
      <c r="AC112" s="780"/>
      <c r="AD112" s="780"/>
      <c r="AE112" s="781"/>
      <c r="AF112" s="782">
        <v>35998878</v>
      </c>
      <c r="AG112" s="780"/>
      <c r="AH112" s="780"/>
      <c r="AI112" s="780"/>
      <c r="AJ112" s="781"/>
      <c r="AK112" s="782">
        <v>36711752</v>
      </c>
      <c r="AL112" s="780"/>
      <c r="AM112" s="780"/>
      <c r="AN112" s="780"/>
      <c r="AO112" s="781"/>
      <c r="AP112" s="824">
        <v>14.9</v>
      </c>
      <c r="AQ112" s="825"/>
      <c r="AR112" s="825"/>
      <c r="AS112" s="825"/>
      <c r="AT112" s="826"/>
      <c r="AU112" s="932"/>
      <c r="AV112" s="933"/>
      <c r="AW112" s="933"/>
      <c r="AX112" s="933"/>
      <c r="AY112" s="933"/>
      <c r="AZ112" s="815" t="s">
        <v>467</v>
      </c>
      <c r="BA112" s="752"/>
      <c r="BB112" s="752"/>
      <c r="BC112" s="752"/>
      <c r="BD112" s="752"/>
      <c r="BE112" s="752"/>
      <c r="BF112" s="752"/>
      <c r="BG112" s="752"/>
      <c r="BH112" s="752"/>
      <c r="BI112" s="752"/>
      <c r="BJ112" s="752"/>
      <c r="BK112" s="752"/>
      <c r="BL112" s="752"/>
      <c r="BM112" s="752"/>
      <c r="BN112" s="752"/>
      <c r="BO112" s="752"/>
      <c r="BP112" s="753"/>
      <c r="BQ112" s="816">
        <v>61840668</v>
      </c>
      <c r="BR112" s="817"/>
      <c r="BS112" s="817"/>
      <c r="BT112" s="817"/>
      <c r="BU112" s="817"/>
      <c r="BV112" s="817">
        <v>60034190</v>
      </c>
      <c r="BW112" s="817"/>
      <c r="BX112" s="817"/>
      <c r="BY112" s="817"/>
      <c r="BZ112" s="817"/>
      <c r="CA112" s="817">
        <v>64149190</v>
      </c>
      <c r="CB112" s="817"/>
      <c r="CC112" s="817"/>
      <c r="CD112" s="817"/>
      <c r="CE112" s="817"/>
      <c r="CF112" s="875">
        <v>26</v>
      </c>
      <c r="CG112" s="876"/>
      <c r="CH112" s="876"/>
      <c r="CI112" s="876"/>
      <c r="CJ112" s="876"/>
      <c r="CK112" s="927"/>
      <c r="CL112" s="821"/>
      <c r="CM112" s="815" t="s">
        <v>468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132</v>
      </c>
      <c r="DH112" s="817"/>
      <c r="DI112" s="817"/>
      <c r="DJ112" s="817"/>
      <c r="DK112" s="817"/>
      <c r="DL112" s="817" t="s">
        <v>405</v>
      </c>
      <c r="DM112" s="817"/>
      <c r="DN112" s="817"/>
      <c r="DO112" s="817"/>
      <c r="DP112" s="817"/>
      <c r="DQ112" s="817" t="s">
        <v>132</v>
      </c>
      <c r="DR112" s="817"/>
      <c r="DS112" s="817"/>
      <c r="DT112" s="817"/>
      <c r="DU112" s="817"/>
      <c r="DV112" s="794" t="s">
        <v>132</v>
      </c>
      <c r="DW112" s="794"/>
      <c r="DX112" s="794"/>
      <c r="DY112" s="794"/>
      <c r="DZ112" s="795"/>
    </row>
    <row r="113" spans="1:130" s="226" customFormat="1" ht="26.25" customHeight="1" x14ac:dyDescent="0.15">
      <c r="A113" s="914"/>
      <c r="B113" s="915"/>
      <c r="C113" s="752" t="s">
        <v>469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5570101</v>
      </c>
      <c r="AB113" s="919"/>
      <c r="AC113" s="919"/>
      <c r="AD113" s="919"/>
      <c r="AE113" s="920"/>
      <c r="AF113" s="921">
        <v>5313471</v>
      </c>
      <c r="AG113" s="919"/>
      <c r="AH113" s="919"/>
      <c r="AI113" s="919"/>
      <c r="AJ113" s="920"/>
      <c r="AK113" s="921">
        <v>5070563</v>
      </c>
      <c r="AL113" s="919"/>
      <c r="AM113" s="919"/>
      <c r="AN113" s="919"/>
      <c r="AO113" s="920"/>
      <c r="AP113" s="922">
        <v>2.1</v>
      </c>
      <c r="AQ113" s="923"/>
      <c r="AR113" s="923"/>
      <c r="AS113" s="923"/>
      <c r="AT113" s="924"/>
      <c r="AU113" s="932"/>
      <c r="AV113" s="933"/>
      <c r="AW113" s="933"/>
      <c r="AX113" s="933"/>
      <c r="AY113" s="933"/>
      <c r="AZ113" s="815" t="s">
        <v>470</v>
      </c>
      <c r="BA113" s="752"/>
      <c r="BB113" s="752"/>
      <c r="BC113" s="752"/>
      <c r="BD113" s="752"/>
      <c r="BE113" s="752"/>
      <c r="BF113" s="752"/>
      <c r="BG113" s="752"/>
      <c r="BH113" s="752"/>
      <c r="BI113" s="752"/>
      <c r="BJ113" s="752"/>
      <c r="BK113" s="752"/>
      <c r="BL113" s="752"/>
      <c r="BM113" s="752"/>
      <c r="BN113" s="752"/>
      <c r="BO113" s="752"/>
      <c r="BP113" s="753"/>
      <c r="BQ113" s="816" t="s">
        <v>132</v>
      </c>
      <c r="BR113" s="817"/>
      <c r="BS113" s="817"/>
      <c r="BT113" s="817"/>
      <c r="BU113" s="817"/>
      <c r="BV113" s="817" t="s">
        <v>132</v>
      </c>
      <c r="BW113" s="817"/>
      <c r="BX113" s="817"/>
      <c r="BY113" s="817"/>
      <c r="BZ113" s="817"/>
      <c r="CA113" s="817" t="s">
        <v>132</v>
      </c>
      <c r="CB113" s="817"/>
      <c r="CC113" s="817"/>
      <c r="CD113" s="817"/>
      <c r="CE113" s="817"/>
      <c r="CF113" s="875" t="s">
        <v>132</v>
      </c>
      <c r="CG113" s="876"/>
      <c r="CH113" s="876"/>
      <c r="CI113" s="876"/>
      <c r="CJ113" s="876"/>
      <c r="CK113" s="927"/>
      <c r="CL113" s="821"/>
      <c r="CM113" s="815" t="s">
        <v>471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132</v>
      </c>
      <c r="DH113" s="780"/>
      <c r="DI113" s="780"/>
      <c r="DJ113" s="780"/>
      <c r="DK113" s="781"/>
      <c r="DL113" s="782" t="s">
        <v>132</v>
      </c>
      <c r="DM113" s="780"/>
      <c r="DN113" s="780"/>
      <c r="DO113" s="780"/>
      <c r="DP113" s="781"/>
      <c r="DQ113" s="782" t="s">
        <v>405</v>
      </c>
      <c r="DR113" s="780"/>
      <c r="DS113" s="780"/>
      <c r="DT113" s="780"/>
      <c r="DU113" s="781"/>
      <c r="DV113" s="824" t="s">
        <v>132</v>
      </c>
      <c r="DW113" s="825"/>
      <c r="DX113" s="825"/>
      <c r="DY113" s="825"/>
      <c r="DZ113" s="826"/>
    </row>
    <row r="114" spans="1:130" s="226" customFormat="1" ht="26.25" customHeight="1" x14ac:dyDescent="0.15">
      <c r="A114" s="914"/>
      <c r="B114" s="915"/>
      <c r="C114" s="752" t="s">
        <v>472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464</v>
      </c>
      <c r="AB114" s="780"/>
      <c r="AC114" s="780"/>
      <c r="AD114" s="780"/>
      <c r="AE114" s="781"/>
      <c r="AF114" s="782" t="s">
        <v>405</v>
      </c>
      <c r="AG114" s="780"/>
      <c r="AH114" s="780"/>
      <c r="AI114" s="780"/>
      <c r="AJ114" s="781"/>
      <c r="AK114" s="782" t="s">
        <v>132</v>
      </c>
      <c r="AL114" s="780"/>
      <c r="AM114" s="780"/>
      <c r="AN114" s="780"/>
      <c r="AO114" s="781"/>
      <c r="AP114" s="824" t="s">
        <v>132</v>
      </c>
      <c r="AQ114" s="825"/>
      <c r="AR114" s="825"/>
      <c r="AS114" s="825"/>
      <c r="AT114" s="826"/>
      <c r="AU114" s="932"/>
      <c r="AV114" s="933"/>
      <c r="AW114" s="933"/>
      <c r="AX114" s="933"/>
      <c r="AY114" s="933"/>
      <c r="AZ114" s="815" t="s">
        <v>473</v>
      </c>
      <c r="BA114" s="752"/>
      <c r="BB114" s="752"/>
      <c r="BC114" s="752"/>
      <c r="BD114" s="752"/>
      <c r="BE114" s="752"/>
      <c r="BF114" s="752"/>
      <c r="BG114" s="752"/>
      <c r="BH114" s="752"/>
      <c r="BI114" s="752"/>
      <c r="BJ114" s="752"/>
      <c r="BK114" s="752"/>
      <c r="BL114" s="752"/>
      <c r="BM114" s="752"/>
      <c r="BN114" s="752"/>
      <c r="BO114" s="752"/>
      <c r="BP114" s="753"/>
      <c r="BQ114" s="816">
        <v>74162871</v>
      </c>
      <c r="BR114" s="817"/>
      <c r="BS114" s="817"/>
      <c r="BT114" s="817"/>
      <c r="BU114" s="817"/>
      <c r="BV114" s="817">
        <v>73880005</v>
      </c>
      <c r="BW114" s="817"/>
      <c r="BX114" s="817"/>
      <c r="BY114" s="817"/>
      <c r="BZ114" s="817"/>
      <c r="CA114" s="817">
        <v>68824537</v>
      </c>
      <c r="CB114" s="817"/>
      <c r="CC114" s="817"/>
      <c r="CD114" s="817"/>
      <c r="CE114" s="817"/>
      <c r="CF114" s="875">
        <v>27.9</v>
      </c>
      <c r="CG114" s="876"/>
      <c r="CH114" s="876"/>
      <c r="CI114" s="876"/>
      <c r="CJ114" s="876"/>
      <c r="CK114" s="927"/>
      <c r="CL114" s="821"/>
      <c r="CM114" s="815" t="s">
        <v>474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405</v>
      </c>
      <c r="DH114" s="780"/>
      <c r="DI114" s="780"/>
      <c r="DJ114" s="780"/>
      <c r="DK114" s="781"/>
      <c r="DL114" s="782" t="s">
        <v>405</v>
      </c>
      <c r="DM114" s="780"/>
      <c r="DN114" s="780"/>
      <c r="DO114" s="780"/>
      <c r="DP114" s="781"/>
      <c r="DQ114" s="782" t="s">
        <v>132</v>
      </c>
      <c r="DR114" s="780"/>
      <c r="DS114" s="780"/>
      <c r="DT114" s="780"/>
      <c r="DU114" s="781"/>
      <c r="DV114" s="824" t="s">
        <v>132</v>
      </c>
      <c r="DW114" s="825"/>
      <c r="DX114" s="825"/>
      <c r="DY114" s="825"/>
      <c r="DZ114" s="826"/>
    </row>
    <row r="115" spans="1:130" s="226" customFormat="1" ht="26.25" customHeight="1" x14ac:dyDescent="0.15">
      <c r="A115" s="914"/>
      <c r="B115" s="915"/>
      <c r="C115" s="752" t="s">
        <v>475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211289</v>
      </c>
      <c r="AB115" s="919"/>
      <c r="AC115" s="919"/>
      <c r="AD115" s="919"/>
      <c r="AE115" s="920"/>
      <c r="AF115" s="921">
        <v>473478</v>
      </c>
      <c r="AG115" s="919"/>
      <c r="AH115" s="919"/>
      <c r="AI115" s="919"/>
      <c r="AJ115" s="920"/>
      <c r="AK115" s="921">
        <v>187634</v>
      </c>
      <c r="AL115" s="919"/>
      <c r="AM115" s="919"/>
      <c r="AN115" s="919"/>
      <c r="AO115" s="920"/>
      <c r="AP115" s="922">
        <v>0.1</v>
      </c>
      <c r="AQ115" s="923"/>
      <c r="AR115" s="923"/>
      <c r="AS115" s="923"/>
      <c r="AT115" s="924"/>
      <c r="AU115" s="932"/>
      <c r="AV115" s="933"/>
      <c r="AW115" s="933"/>
      <c r="AX115" s="933"/>
      <c r="AY115" s="933"/>
      <c r="AZ115" s="815" t="s">
        <v>476</v>
      </c>
      <c r="BA115" s="752"/>
      <c r="BB115" s="752"/>
      <c r="BC115" s="752"/>
      <c r="BD115" s="752"/>
      <c r="BE115" s="752"/>
      <c r="BF115" s="752"/>
      <c r="BG115" s="752"/>
      <c r="BH115" s="752"/>
      <c r="BI115" s="752"/>
      <c r="BJ115" s="752"/>
      <c r="BK115" s="752"/>
      <c r="BL115" s="752"/>
      <c r="BM115" s="752"/>
      <c r="BN115" s="752"/>
      <c r="BO115" s="752"/>
      <c r="BP115" s="753"/>
      <c r="BQ115" s="816">
        <v>1867413</v>
      </c>
      <c r="BR115" s="817"/>
      <c r="BS115" s="817"/>
      <c r="BT115" s="817"/>
      <c r="BU115" s="817"/>
      <c r="BV115" s="817">
        <v>884904</v>
      </c>
      <c r="BW115" s="817"/>
      <c r="BX115" s="817"/>
      <c r="BY115" s="817"/>
      <c r="BZ115" s="817"/>
      <c r="CA115" s="817">
        <v>699014</v>
      </c>
      <c r="CB115" s="817"/>
      <c r="CC115" s="817"/>
      <c r="CD115" s="817"/>
      <c r="CE115" s="817"/>
      <c r="CF115" s="875">
        <v>0.3</v>
      </c>
      <c r="CG115" s="876"/>
      <c r="CH115" s="876"/>
      <c r="CI115" s="876"/>
      <c r="CJ115" s="876"/>
      <c r="CK115" s="927"/>
      <c r="CL115" s="821"/>
      <c r="CM115" s="815" t="s">
        <v>477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132</v>
      </c>
      <c r="DH115" s="780"/>
      <c r="DI115" s="780"/>
      <c r="DJ115" s="780"/>
      <c r="DK115" s="781"/>
      <c r="DL115" s="782" t="s">
        <v>132</v>
      </c>
      <c r="DM115" s="780"/>
      <c r="DN115" s="780"/>
      <c r="DO115" s="780"/>
      <c r="DP115" s="781"/>
      <c r="DQ115" s="782" t="s">
        <v>132</v>
      </c>
      <c r="DR115" s="780"/>
      <c r="DS115" s="780"/>
      <c r="DT115" s="780"/>
      <c r="DU115" s="781"/>
      <c r="DV115" s="824" t="s">
        <v>132</v>
      </c>
      <c r="DW115" s="825"/>
      <c r="DX115" s="825"/>
      <c r="DY115" s="825"/>
      <c r="DZ115" s="826"/>
    </row>
    <row r="116" spans="1:130" s="226" customFormat="1" ht="26.25" customHeight="1" x14ac:dyDescent="0.15">
      <c r="A116" s="916"/>
      <c r="B116" s="917"/>
      <c r="C116" s="839" t="s">
        <v>478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405</v>
      </c>
      <c r="AB116" s="780"/>
      <c r="AC116" s="780"/>
      <c r="AD116" s="780"/>
      <c r="AE116" s="781"/>
      <c r="AF116" s="782" t="s">
        <v>132</v>
      </c>
      <c r="AG116" s="780"/>
      <c r="AH116" s="780"/>
      <c r="AI116" s="780"/>
      <c r="AJ116" s="781"/>
      <c r="AK116" s="782" t="s">
        <v>132</v>
      </c>
      <c r="AL116" s="780"/>
      <c r="AM116" s="780"/>
      <c r="AN116" s="780"/>
      <c r="AO116" s="781"/>
      <c r="AP116" s="824" t="s">
        <v>132</v>
      </c>
      <c r="AQ116" s="825"/>
      <c r="AR116" s="825"/>
      <c r="AS116" s="825"/>
      <c r="AT116" s="826"/>
      <c r="AU116" s="932"/>
      <c r="AV116" s="933"/>
      <c r="AW116" s="933"/>
      <c r="AX116" s="933"/>
      <c r="AY116" s="933"/>
      <c r="AZ116" s="909" t="s">
        <v>479</v>
      </c>
      <c r="BA116" s="910"/>
      <c r="BB116" s="910"/>
      <c r="BC116" s="910"/>
      <c r="BD116" s="910"/>
      <c r="BE116" s="910"/>
      <c r="BF116" s="910"/>
      <c r="BG116" s="910"/>
      <c r="BH116" s="910"/>
      <c r="BI116" s="910"/>
      <c r="BJ116" s="910"/>
      <c r="BK116" s="910"/>
      <c r="BL116" s="910"/>
      <c r="BM116" s="910"/>
      <c r="BN116" s="910"/>
      <c r="BO116" s="910"/>
      <c r="BP116" s="911"/>
      <c r="BQ116" s="816" t="s">
        <v>405</v>
      </c>
      <c r="BR116" s="817"/>
      <c r="BS116" s="817"/>
      <c r="BT116" s="817"/>
      <c r="BU116" s="817"/>
      <c r="BV116" s="817" t="s">
        <v>132</v>
      </c>
      <c r="BW116" s="817"/>
      <c r="BX116" s="817"/>
      <c r="BY116" s="817"/>
      <c r="BZ116" s="817"/>
      <c r="CA116" s="817" t="s">
        <v>132</v>
      </c>
      <c r="CB116" s="817"/>
      <c r="CC116" s="817"/>
      <c r="CD116" s="817"/>
      <c r="CE116" s="817"/>
      <c r="CF116" s="875" t="s">
        <v>132</v>
      </c>
      <c r="CG116" s="876"/>
      <c r="CH116" s="876"/>
      <c r="CI116" s="876"/>
      <c r="CJ116" s="876"/>
      <c r="CK116" s="927"/>
      <c r="CL116" s="821"/>
      <c r="CM116" s="815" t="s">
        <v>480</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132</v>
      </c>
      <c r="DH116" s="780"/>
      <c r="DI116" s="780"/>
      <c r="DJ116" s="780"/>
      <c r="DK116" s="781"/>
      <c r="DL116" s="782" t="s">
        <v>405</v>
      </c>
      <c r="DM116" s="780"/>
      <c r="DN116" s="780"/>
      <c r="DO116" s="780"/>
      <c r="DP116" s="781"/>
      <c r="DQ116" s="782" t="s">
        <v>132</v>
      </c>
      <c r="DR116" s="780"/>
      <c r="DS116" s="780"/>
      <c r="DT116" s="780"/>
      <c r="DU116" s="781"/>
      <c r="DV116" s="824" t="s">
        <v>405</v>
      </c>
      <c r="DW116" s="825"/>
      <c r="DX116" s="825"/>
      <c r="DY116" s="825"/>
      <c r="DZ116" s="826"/>
    </row>
    <row r="117" spans="1:130" s="226"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481</v>
      </c>
      <c r="Z117" s="897"/>
      <c r="AA117" s="902">
        <v>82423888</v>
      </c>
      <c r="AB117" s="903"/>
      <c r="AC117" s="903"/>
      <c r="AD117" s="903"/>
      <c r="AE117" s="904"/>
      <c r="AF117" s="905">
        <v>78605629</v>
      </c>
      <c r="AG117" s="903"/>
      <c r="AH117" s="903"/>
      <c r="AI117" s="903"/>
      <c r="AJ117" s="904"/>
      <c r="AK117" s="905">
        <v>77848768</v>
      </c>
      <c r="AL117" s="903"/>
      <c r="AM117" s="903"/>
      <c r="AN117" s="903"/>
      <c r="AO117" s="904"/>
      <c r="AP117" s="906"/>
      <c r="AQ117" s="907"/>
      <c r="AR117" s="907"/>
      <c r="AS117" s="907"/>
      <c r="AT117" s="908"/>
      <c r="AU117" s="932"/>
      <c r="AV117" s="933"/>
      <c r="AW117" s="933"/>
      <c r="AX117" s="933"/>
      <c r="AY117" s="933"/>
      <c r="AZ117" s="863" t="s">
        <v>482</v>
      </c>
      <c r="BA117" s="864"/>
      <c r="BB117" s="864"/>
      <c r="BC117" s="864"/>
      <c r="BD117" s="864"/>
      <c r="BE117" s="864"/>
      <c r="BF117" s="864"/>
      <c r="BG117" s="864"/>
      <c r="BH117" s="864"/>
      <c r="BI117" s="864"/>
      <c r="BJ117" s="864"/>
      <c r="BK117" s="864"/>
      <c r="BL117" s="864"/>
      <c r="BM117" s="864"/>
      <c r="BN117" s="864"/>
      <c r="BO117" s="864"/>
      <c r="BP117" s="865"/>
      <c r="BQ117" s="816" t="s">
        <v>405</v>
      </c>
      <c r="BR117" s="817"/>
      <c r="BS117" s="817"/>
      <c r="BT117" s="817"/>
      <c r="BU117" s="817"/>
      <c r="BV117" s="817" t="s">
        <v>132</v>
      </c>
      <c r="BW117" s="817"/>
      <c r="BX117" s="817"/>
      <c r="BY117" s="817"/>
      <c r="BZ117" s="817"/>
      <c r="CA117" s="817" t="s">
        <v>132</v>
      </c>
      <c r="CB117" s="817"/>
      <c r="CC117" s="817"/>
      <c r="CD117" s="817"/>
      <c r="CE117" s="817"/>
      <c r="CF117" s="875" t="s">
        <v>132</v>
      </c>
      <c r="CG117" s="876"/>
      <c r="CH117" s="876"/>
      <c r="CI117" s="876"/>
      <c r="CJ117" s="876"/>
      <c r="CK117" s="927"/>
      <c r="CL117" s="821"/>
      <c r="CM117" s="815" t="s">
        <v>483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405</v>
      </c>
      <c r="DH117" s="780"/>
      <c r="DI117" s="780"/>
      <c r="DJ117" s="780"/>
      <c r="DK117" s="781"/>
      <c r="DL117" s="782" t="s">
        <v>405</v>
      </c>
      <c r="DM117" s="780"/>
      <c r="DN117" s="780"/>
      <c r="DO117" s="780"/>
      <c r="DP117" s="781"/>
      <c r="DQ117" s="782" t="s">
        <v>132</v>
      </c>
      <c r="DR117" s="780"/>
      <c r="DS117" s="780"/>
      <c r="DT117" s="780"/>
      <c r="DU117" s="781"/>
      <c r="DV117" s="824" t="s">
        <v>405</v>
      </c>
      <c r="DW117" s="825"/>
      <c r="DX117" s="825"/>
      <c r="DY117" s="825"/>
      <c r="DZ117" s="826"/>
    </row>
    <row r="118" spans="1:130" s="226" customFormat="1" ht="26.25" customHeight="1" x14ac:dyDescent="0.15">
      <c r="A118" s="895" t="s">
        <v>456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453</v>
      </c>
      <c r="AB118" s="896"/>
      <c r="AC118" s="896"/>
      <c r="AD118" s="896"/>
      <c r="AE118" s="897"/>
      <c r="AF118" s="898" t="s">
        <v>454</v>
      </c>
      <c r="AG118" s="896"/>
      <c r="AH118" s="896"/>
      <c r="AI118" s="896"/>
      <c r="AJ118" s="897"/>
      <c r="AK118" s="898" t="s">
        <v>313</v>
      </c>
      <c r="AL118" s="896"/>
      <c r="AM118" s="896"/>
      <c r="AN118" s="896"/>
      <c r="AO118" s="897"/>
      <c r="AP118" s="899" t="s">
        <v>455</v>
      </c>
      <c r="AQ118" s="900"/>
      <c r="AR118" s="900"/>
      <c r="AS118" s="900"/>
      <c r="AT118" s="901"/>
      <c r="AU118" s="932"/>
      <c r="AV118" s="933"/>
      <c r="AW118" s="933"/>
      <c r="AX118" s="933"/>
      <c r="AY118" s="933"/>
      <c r="AZ118" s="838" t="s">
        <v>484</v>
      </c>
      <c r="BA118" s="839"/>
      <c r="BB118" s="839"/>
      <c r="BC118" s="839"/>
      <c r="BD118" s="839"/>
      <c r="BE118" s="839"/>
      <c r="BF118" s="839"/>
      <c r="BG118" s="839"/>
      <c r="BH118" s="839"/>
      <c r="BI118" s="839"/>
      <c r="BJ118" s="839"/>
      <c r="BK118" s="839"/>
      <c r="BL118" s="839"/>
      <c r="BM118" s="839"/>
      <c r="BN118" s="839"/>
      <c r="BO118" s="839"/>
      <c r="BP118" s="840"/>
      <c r="BQ118" s="879" t="s">
        <v>405</v>
      </c>
      <c r="BR118" s="845"/>
      <c r="BS118" s="845"/>
      <c r="BT118" s="845"/>
      <c r="BU118" s="845"/>
      <c r="BV118" s="845" t="s">
        <v>132</v>
      </c>
      <c r="BW118" s="845"/>
      <c r="BX118" s="845"/>
      <c r="BY118" s="845"/>
      <c r="BZ118" s="845"/>
      <c r="CA118" s="845" t="s">
        <v>464</v>
      </c>
      <c r="CB118" s="845"/>
      <c r="CC118" s="845"/>
      <c r="CD118" s="845"/>
      <c r="CE118" s="845"/>
      <c r="CF118" s="875" t="s">
        <v>405</v>
      </c>
      <c r="CG118" s="876"/>
      <c r="CH118" s="876"/>
      <c r="CI118" s="876"/>
      <c r="CJ118" s="876"/>
      <c r="CK118" s="927"/>
      <c r="CL118" s="821"/>
      <c r="CM118" s="815" t="s">
        <v>485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132</v>
      </c>
      <c r="DH118" s="780"/>
      <c r="DI118" s="780"/>
      <c r="DJ118" s="780"/>
      <c r="DK118" s="781"/>
      <c r="DL118" s="782" t="s">
        <v>464</v>
      </c>
      <c r="DM118" s="780"/>
      <c r="DN118" s="780"/>
      <c r="DO118" s="780"/>
      <c r="DP118" s="781"/>
      <c r="DQ118" s="782" t="s">
        <v>132</v>
      </c>
      <c r="DR118" s="780"/>
      <c r="DS118" s="780"/>
      <c r="DT118" s="780"/>
      <c r="DU118" s="781"/>
      <c r="DV118" s="824" t="s">
        <v>132</v>
      </c>
      <c r="DW118" s="825"/>
      <c r="DX118" s="825"/>
      <c r="DY118" s="825"/>
      <c r="DZ118" s="826"/>
    </row>
    <row r="119" spans="1:130" s="226" customFormat="1" ht="26.25" customHeight="1" x14ac:dyDescent="0.15">
      <c r="A119" s="818" t="s">
        <v>459</v>
      </c>
      <c r="B119" s="819"/>
      <c r="C119" s="860" t="s">
        <v>460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211289</v>
      </c>
      <c r="AB119" s="889"/>
      <c r="AC119" s="889"/>
      <c r="AD119" s="889"/>
      <c r="AE119" s="890"/>
      <c r="AF119" s="891">
        <v>473478</v>
      </c>
      <c r="AG119" s="889"/>
      <c r="AH119" s="889"/>
      <c r="AI119" s="889"/>
      <c r="AJ119" s="890"/>
      <c r="AK119" s="891">
        <v>187634</v>
      </c>
      <c r="AL119" s="889"/>
      <c r="AM119" s="889"/>
      <c r="AN119" s="889"/>
      <c r="AO119" s="890"/>
      <c r="AP119" s="892">
        <v>0.1</v>
      </c>
      <c r="AQ119" s="893"/>
      <c r="AR119" s="893"/>
      <c r="AS119" s="893"/>
      <c r="AT119" s="894"/>
      <c r="AU119" s="934"/>
      <c r="AV119" s="935"/>
      <c r="AW119" s="935"/>
      <c r="AX119" s="935"/>
      <c r="AY119" s="935"/>
      <c r="AZ119" s="247" t="s">
        <v>192</v>
      </c>
      <c r="BA119" s="247"/>
      <c r="BB119" s="247"/>
      <c r="BC119" s="247"/>
      <c r="BD119" s="247"/>
      <c r="BE119" s="247"/>
      <c r="BF119" s="247"/>
      <c r="BG119" s="247"/>
      <c r="BH119" s="247"/>
      <c r="BI119" s="247"/>
      <c r="BJ119" s="247"/>
      <c r="BK119" s="247"/>
      <c r="BL119" s="247"/>
      <c r="BM119" s="247"/>
      <c r="BN119" s="247"/>
      <c r="BO119" s="877" t="s">
        <v>486</v>
      </c>
      <c r="BP119" s="878"/>
      <c r="BQ119" s="879">
        <v>1338165264</v>
      </c>
      <c r="BR119" s="845"/>
      <c r="BS119" s="845"/>
      <c r="BT119" s="845"/>
      <c r="BU119" s="845"/>
      <c r="BV119" s="845">
        <v>1352864705</v>
      </c>
      <c r="BW119" s="845"/>
      <c r="BX119" s="845"/>
      <c r="BY119" s="845"/>
      <c r="BZ119" s="845"/>
      <c r="CA119" s="845">
        <v>1353407143</v>
      </c>
      <c r="CB119" s="845"/>
      <c r="CC119" s="845"/>
      <c r="CD119" s="845"/>
      <c r="CE119" s="845"/>
      <c r="CF119" s="748"/>
      <c r="CG119" s="749"/>
      <c r="CH119" s="749"/>
      <c r="CI119" s="749"/>
      <c r="CJ119" s="834"/>
      <c r="CK119" s="928"/>
      <c r="CL119" s="823"/>
      <c r="CM119" s="838" t="s">
        <v>487</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132</v>
      </c>
      <c r="DH119" s="764"/>
      <c r="DI119" s="764"/>
      <c r="DJ119" s="764"/>
      <c r="DK119" s="765"/>
      <c r="DL119" s="766" t="s">
        <v>132</v>
      </c>
      <c r="DM119" s="764"/>
      <c r="DN119" s="764"/>
      <c r="DO119" s="764"/>
      <c r="DP119" s="765"/>
      <c r="DQ119" s="766" t="s">
        <v>132</v>
      </c>
      <c r="DR119" s="764"/>
      <c r="DS119" s="764"/>
      <c r="DT119" s="764"/>
      <c r="DU119" s="765"/>
      <c r="DV119" s="848" t="s">
        <v>132</v>
      </c>
      <c r="DW119" s="849"/>
      <c r="DX119" s="849"/>
      <c r="DY119" s="849"/>
      <c r="DZ119" s="850"/>
    </row>
    <row r="120" spans="1:130" s="226" customFormat="1" ht="26.25" customHeight="1" x14ac:dyDescent="0.15">
      <c r="A120" s="820"/>
      <c r="B120" s="821"/>
      <c r="C120" s="815" t="s">
        <v>463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132</v>
      </c>
      <c r="AB120" s="780"/>
      <c r="AC120" s="780"/>
      <c r="AD120" s="780"/>
      <c r="AE120" s="781"/>
      <c r="AF120" s="782" t="s">
        <v>132</v>
      </c>
      <c r="AG120" s="780"/>
      <c r="AH120" s="780"/>
      <c r="AI120" s="780"/>
      <c r="AJ120" s="781"/>
      <c r="AK120" s="782" t="s">
        <v>464</v>
      </c>
      <c r="AL120" s="780"/>
      <c r="AM120" s="780"/>
      <c r="AN120" s="780"/>
      <c r="AO120" s="781"/>
      <c r="AP120" s="824" t="s">
        <v>132</v>
      </c>
      <c r="AQ120" s="825"/>
      <c r="AR120" s="825"/>
      <c r="AS120" s="825"/>
      <c r="AT120" s="826"/>
      <c r="AU120" s="880" t="s">
        <v>488</v>
      </c>
      <c r="AV120" s="881"/>
      <c r="AW120" s="881"/>
      <c r="AX120" s="881"/>
      <c r="AY120" s="882"/>
      <c r="AZ120" s="860" t="s">
        <v>489</v>
      </c>
      <c r="BA120" s="808"/>
      <c r="BB120" s="808"/>
      <c r="BC120" s="808"/>
      <c r="BD120" s="808"/>
      <c r="BE120" s="808"/>
      <c r="BF120" s="808"/>
      <c r="BG120" s="808"/>
      <c r="BH120" s="808"/>
      <c r="BI120" s="808"/>
      <c r="BJ120" s="808"/>
      <c r="BK120" s="808"/>
      <c r="BL120" s="808"/>
      <c r="BM120" s="808"/>
      <c r="BN120" s="808"/>
      <c r="BO120" s="808"/>
      <c r="BP120" s="809"/>
      <c r="BQ120" s="861">
        <v>196291143</v>
      </c>
      <c r="BR120" s="842"/>
      <c r="BS120" s="842"/>
      <c r="BT120" s="842"/>
      <c r="BU120" s="842"/>
      <c r="BV120" s="842">
        <v>223706033</v>
      </c>
      <c r="BW120" s="842"/>
      <c r="BX120" s="842"/>
      <c r="BY120" s="842"/>
      <c r="BZ120" s="842"/>
      <c r="CA120" s="842">
        <v>237700610</v>
      </c>
      <c r="CB120" s="842"/>
      <c r="CC120" s="842"/>
      <c r="CD120" s="842"/>
      <c r="CE120" s="842"/>
      <c r="CF120" s="866">
        <v>96.2</v>
      </c>
      <c r="CG120" s="867"/>
      <c r="CH120" s="867"/>
      <c r="CI120" s="867"/>
      <c r="CJ120" s="867"/>
      <c r="CK120" s="868" t="s">
        <v>490</v>
      </c>
      <c r="CL120" s="852"/>
      <c r="CM120" s="852"/>
      <c r="CN120" s="852"/>
      <c r="CO120" s="853"/>
      <c r="CP120" s="872" t="s">
        <v>425</v>
      </c>
      <c r="CQ120" s="873"/>
      <c r="CR120" s="873"/>
      <c r="CS120" s="873"/>
      <c r="CT120" s="873"/>
      <c r="CU120" s="873"/>
      <c r="CV120" s="873"/>
      <c r="CW120" s="873"/>
      <c r="CX120" s="873"/>
      <c r="CY120" s="873"/>
      <c r="CZ120" s="873"/>
      <c r="DA120" s="873"/>
      <c r="DB120" s="873"/>
      <c r="DC120" s="873"/>
      <c r="DD120" s="873"/>
      <c r="DE120" s="873"/>
      <c r="DF120" s="874"/>
      <c r="DG120" s="861">
        <v>53997164</v>
      </c>
      <c r="DH120" s="842"/>
      <c r="DI120" s="842"/>
      <c r="DJ120" s="842"/>
      <c r="DK120" s="842"/>
      <c r="DL120" s="842">
        <v>52847737</v>
      </c>
      <c r="DM120" s="842"/>
      <c r="DN120" s="842"/>
      <c r="DO120" s="842"/>
      <c r="DP120" s="842"/>
      <c r="DQ120" s="842">
        <v>58224267</v>
      </c>
      <c r="DR120" s="842"/>
      <c r="DS120" s="842"/>
      <c r="DT120" s="842"/>
      <c r="DU120" s="842"/>
      <c r="DV120" s="843">
        <v>23.6</v>
      </c>
      <c r="DW120" s="843"/>
      <c r="DX120" s="843"/>
      <c r="DY120" s="843"/>
      <c r="DZ120" s="844"/>
    </row>
    <row r="121" spans="1:130" s="226" customFormat="1" ht="26.25" customHeight="1" x14ac:dyDescent="0.15">
      <c r="A121" s="820"/>
      <c r="B121" s="821"/>
      <c r="C121" s="863" t="s">
        <v>491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132</v>
      </c>
      <c r="AB121" s="780"/>
      <c r="AC121" s="780"/>
      <c r="AD121" s="780"/>
      <c r="AE121" s="781"/>
      <c r="AF121" s="782" t="s">
        <v>464</v>
      </c>
      <c r="AG121" s="780"/>
      <c r="AH121" s="780"/>
      <c r="AI121" s="780"/>
      <c r="AJ121" s="781"/>
      <c r="AK121" s="782" t="s">
        <v>132</v>
      </c>
      <c r="AL121" s="780"/>
      <c r="AM121" s="780"/>
      <c r="AN121" s="780"/>
      <c r="AO121" s="781"/>
      <c r="AP121" s="824" t="s">
        <v>132</v>
      </c>
      <c r="AQ121" s="825"/>
      <c r="AR121" s="825"/>
      <c r="AS121" s="825"/>
      <c r="AT121" s="826"/>
      <c r="AU121" s="883"/>
      <c r="AV121" s="884"/>
      <c r="AW121" s="884"/>
      <c r="AX121" s="884"/>
      <c r="AY121" s="885"/>
      <c r="AZ121" s="815" t="s">
        <v>492</v>
      </c>
      <c r="BA121" s="752"/>
      <c r="BB121" s="752"/>
      <c r="BC121" s="752"/>
      <c r="BD121" s="752"/>
      <c r="BE121" s="752"/>
      <c r="BF121" s="752"/>
      <c r="BG121" s="752"/>
      <c r="BH121" s="752"/>
      <c r="BI121" s="752"/>
      <c r="BJ121" s="752"/>
      <c r="BK121" s="752"/>
      <c r="BL121" s="752"/>
      <c r="BM121" s="752"/>
      <c r="BN121" s="752"/>
      <c r="BO121" s="752"/>
      <c r="BP121" s="753"/>
      <c r="BQ121" s="816">
        <v>191651782</v>
      </c>
      <c r="BR121" s="817"/>
      <c r="BS121" s="817"/>
      <c r="BT121" s="817"/>
      <c r="BU121" s="817"/>
      <c r="BV121" s="817">
        <v>188416706</v>
      </c>
      <c r="BW121" s="817"/>
      <c r="BX121" s="817"/>
      <c r="BY121" s="817"/>
      <c r="BZ121" s="817"/>
      <c r="CA121" s="817">
        <v>200898776</v>
      </c>
      <c r="CB121" s="817"/>
      <c r="CC121" s="817"/>
      <c r="CD121" s="817"/>
      <c r="CE121" s="817"/>
      <c r="CF121" s="875">
        <v>81.3</v>
      </c>
      <c r="CG121" s="876"/>
      <c r="CH121" s="876"/>
      <c r="CI121" s="876"/>
      <c r="CJ121" s="876"/>
      <c r="CK121" s="869"/>
      <c r="CL121" s="855"/>
      <c r="CM121" s="855"/>
      <c r="CN121" s="855"/>
      <c r="CO121" s="856"/>
      <c r="CP121" s="835" t="s">
        <v>424</v>
      </c>
      <c r="CQ121" s="836"/>
      <c r="CR121" s="836"/>
      <c r="CS121" s="836"/>
      <c r="CT121" s="836"/>
      <c r="CU121" s="836"/>
      <c r="CV121" s="836"/>
      <c r="CW121" s="836"/>
      <c r="CX121" s="836"/>
      <c r="CY121" s="836"/>
      <c r="CZ121" s="836"/>
      <c r="DA121" s="836"/>
      <c r="DB121" s="836"/>
      <c r="DC121" s="836"/>
      <c r="DD121" s="836"/>
      <c r="DE121" s="836"/>
      <c r="DF121" s="837"/>
      <c r="DG121" s="816">
        <v>3708771</v>
      </c>
      <c r="DH121" s="817"/>
      <c r="DI121" s="817"/>
      <c r="DJ121" s="817"/>
      <c r="DK121" s="817"/>
      <c r="DL121" s="817">
        <v>3399057</v>
      </c>
      <c r="DM121" s="817"/>
      <c r="DN121" s="817"/>
      <c r="DO121" s="817"/>
      <c r="DP121" s="817"/>
      <c r="DQ121" s="817">
        <v>3089914</v>
      </c>
      <c r="DR121" s="817"/>
      <c r="DS121" s="817"/>
      <c r="DT121" s="817"/>
      <c r="DU121" s="817"/>
      <c r="DV121" s="794">
        <v>1.3</v>
      </c>
      <c r="DW121" s="794"/>
      <c r="DX121" s="794"/>
      <c r="DY121" s="794"/>
      <c r="DZ121" s="795"/>
    </row>
    <row r="122" spans="1:130" s="226" customFormat="1" ht="26.25" customHeight="1" x14ac:dyDescent="0.15">
      <c r="A122" s="820"/>
      <c r="B122" s="821"/>
      <c r="C122" s="815" t="s">
        <v>474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132</v>
      </c>
      <c r="AB122" s="780"/>
      <c r="AC122" s="780"/>
      <c r="AD122" s="780"/>
      <c r="AE122" s="781"/>
      <c r="AF122" s="782" t="s">
        <v>132</v>
      </c>
      <c r="AG122" s="780"/>
      <c r="AH122" s="780"/>
      <c r="AI122" s="780"/>
      <c r="AJ122" s="781"/>
      <c r="AK122" s="782" t="s">
        <v>132</v>
      </c>
      <c r="AL122" s="780"/>
      <c r="AM122" s="780"/>
      <c r="AN122" s="780"/>
      <c r="AO122" s="781"/>
      <c r="AP122" s="824" t="s">
        <v>132</v>
      </c>
      <c r="AQ122" s="825"/>
      <c r="AR122" s="825"/>
      <c r="AS122" s="825"/>
      <c r="AT122" s="826"/>
      <c r="AU122" s="883"/>
      <c r="AV122" s="884"/>
      <c r="AW122" s="884"/>
      <c r="AX122" s="884"/>
      <c r="AY122" s="885"/>
      <c r="AZ122" s="838" t="s">
        <v>493</v>
      </c>
      <c r="BA122" s="839"/>
      <c r="BB122" s="839"/>
      <c r="BC122" s="839"/>
      <c r="BD122" s="839"/>
      <c r="BE122" s="839"/>
      <c r="BF122" s="839"/>
      <c r="BG122" s="839"/>
      <c r="BH122" s="839"/>
      <c r="BI122" s="839"/>
      <c r="BJ122" s="839"/>
      <c r="BK122" s="839"/>
      <c r="BL122" s="839"/>
      <c r="BM122" s="839"/>
      <c r="BN122" s="839"/>
      <c r="BO122" s="839"/>
      <c r="BP122" s="840"/>
      <c r="BQ122" s="879">
        <v>553133065</v>
      </c>
      <c r="BR122" s="845"/>
      <c r="BS122" s="845"/>
      <c r="BT122" s="845"/>
      <c r="BU122" s="845"/>
      <c r="BV122" s="845">
        <v>556891514</v>
      </c>
      <c r="BW122" s="845"/>
      <c r="BX122" s="845"/>
      <c r="BY122" s="845"/>
      <c r="BZ122" s="845"/>
      <c r="CA122" s="845">
        <v>550937053</v>
      </c>
      <c r="CB122" s="845"/>
      <c r="CC122" s="845"/>
      <c r="CD122" s="845"/>
      <c r="CE122" s="845"/>
      <c r="CF122" s="846">
        <v>223</v>
      </c>
      <c r="CG122" s="847"/>
      <c r="CH122" s="847"/>
      <c r="CI122" s="847"/>
      <c r="CJ122" s="847"/>
      <c r="CK122" s="869"/>
      <c r="CL122" s="855"/>
      <c r="CM122" s="855"/>
      <c r="CN122" s="855"/>
      <c r="CO122" s="856"/>
      <c r="CP122" s="835" t="s">
        <v>494</v>
      </c>
      <c r="CQ122" s="836"/>
      <c r="CR122" s="836"/>
      <c r="CS122" s="836"/>
      <c r="CT122" s="836"/>
      <c r="CU122" s="836"/>
      <c r="CV122" s="836"/>
      <c r="CW122" s="836"/>
      <c r="CX122" s="836"/>
      <c r="CY122" s="836"/>
      <c r="CZ122" s="836"/>
      <c r="DA122" s="836"/>
      <c r="DB122" s="836"/>
      <c r="DC122" s="836"/>
      <c r="DD122" s="836"/>
      <c r="DE122" s="836"/>
      <c r="DF122" s="837"/>
      <c r="DG122" s="816">
        <v>2862869</v>
      </c>
      <c r="DH122" s="817"/>
      <c r="DI122" s="817"/>
      <c r="DJ122" s="817"/>
      <c r="DK122" s="817"/>
      <c r="DL122" s="817">
        <v>2670506</v>
      </c>
      <c r="DM122" s="817"/>
      <c r="DN122" s="817"/>
      <c r="DO122" s="817"/>
      <c r="DP122" s="817"/>
      <c r="DQ122" s="817">
        <v>1622130</v>
      </c>
      <c r="DR122" s="817"/>
      <c r="DS122" s="817"/>
      <c r="DT122" s="817"/>
      <c r="DU122" s="817"/>
      <c r="DV122" s="794">
        <v>0.7</v>
      </c>
      <c r="DW122" s="794"/>
      <c r="DX122" s="794"/>
      <c r="DY122" s="794"/>
      <c r="DZ122" s="795"/>
    </row>
    <row r="123" spans="1:130" s="226" customFormat="1" ht="26.25" customHeight="1" x14ac:dyDescent="0.15">
      <c r="A123" s="820"/>
      <c r="B123" s="821"/>
      <c r="C123" s="815" t="s">
        <v>480</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464</v>
      </c>
      <c r="AB123" s="780"/>
      <c r="AC123" s="780"/>
      <c r="AD123" s="780"/>
      <c r="AE123" s="781"/>
      <c r="AF123" s="782" t="s">
        <v>464</v>
      </c>
      <c r="AG123" s="780"/>
      <c r="AH123" s="780"/>
      <c r="AI123" s="780"/>
      <c r="AJ123" s="781"/>
      <c r="AK123" s="782" t="s">
        <v>132</v>
      </c>
      <c r="AL123" s="780"/>
      <c r="AM123" s="780"/>
      <c r="AN123" s="780"/>
      <c r="AO123" s="781"/>
      <c r="AP123" s="824" t="s">
        <v>132</v>
      </c>
      <c r="AQ123" s="825"/>
      <c r="AR123" s="825"/>
      <c r="AS123" s="825"/>
      <c r="AT123" s="826"/>
      <c r="AU123" s="886"/>
      <c r="AV123" s="887"/>
      <c r="AW123" s="887"/>
      <c r="AX123" s="887"/>
      <c r="AY123" s="887"/>
      <c r="AZ123" s="247" t="s">
        <v>192</v>
      </c>
      <c r="BA123" s="247"/>
      <c r="BB123" s="247"/>
      <c r="BC123" s="247"/>
      <c r="BD123" s="247"/>
      <c r="BE123" s="247"/>
      <c r="BF123" s="247"/>
      <c r="BG123" s="247"/>
      <c r="BH123" s="247"/>
      <c r="BI123" s="247"/>
      <c r="BJ123" s="247"/>
      <c r="BK123" s="247"/>
      <c r="BL123" s="247"/>
      <c r="BM123" s="247"/>
      <c r="BN123" s="247"/>
      <c r="BO123" s="877" t="s">
        <v>495</v>
      </c>
      <c r="BP123" s="878"/>
      <c r="BQ123" s="832">
        <v>941075990</v>
      </c>
      <c r="BR123" s="833"/>
      <c r="BS123" s="833"/>
      <c r="BT123" s="833"/>
      <c r="BU123" s="833"/>
      <c r="BV123" s="833">
        <v>969014253</v>
      </c>
      <c r="BW123" s="833"/>
      <c r="BX123" s="833"/>
      <c r="BY123" s="833"/>
      <c r="BZ123" s="833"/>
      <c r="CA123" s="833">
        <v>989536439</v>
      </c>
      <c r="CB123" s="833"/>
      <c r="CC123" s="833"/>
      <c r="CD123" s="833"/>
      <c r="CE123" s="833"/>
      <c r="CF123" s="748"/>
      <c r="CG123" s="749"/>
      <c r="CH123" s="749"/>
      <c r="CI123" s="749"/>
      <c r="CJ123" s="834"/>
      <c r="CK123" s="869"/>
      <c r="CL123" s="855"/>
      <c r="CM123" s="855"/>
      <c r="CN123" s="855"/>
      <c r="CO123" s="856"/>
      <c r="CP123" s="835" t="s">
        <v>429</v>
      </c>
      <c r="CQ123" s="836"/>
      <c r="CR123" s="836"/>
      <c r="CS123" s="836"/>
      <c r="CT123" s="836"/>
      <c r="CU123" s="836"/>
      <c r="CV123" s="836"/>
      <c r="CW123" s="836"/>
      <c r="CX123" s="836"/>
      <c r="CY123" s="836"/>
      <c r="CZ123" s="836"/>
      <c r="DA123" s="836"/>
      <c r="DB123" s="836"/>
      <c r="DC123" s="836"/>
      <c r="DD123" s="836"/>
      <c r="DE123" s="836"/>
      <c r="DF123" s="837"/>
      <c r="DG123" s="779">
        <v>612467</v>
      </c>
      <c r="DH123" s="780"/>
      <c r="DI123" s="780"/>
      <c r="DJ123" s="780"/>
      <c r="DK123" s="781"/>
      <c r="DL123" s="782">
        <v>568607</v>
      </c>
      <c r="DM123" s="780"/>
      <c r="DN123" s="780"/>
      <c r="DO123" s="780"/>
      <c r="DP123" s="781"/>
      <c r="DQ123" s="782">
        <v>739794</v>
      </c>
      <c r="DR123" s="780"/>
      <c r="DS123" s="780"/>
      <c r="DT123" s="780"/>
      <c r="DU123" s="781"/>
      <c r="DV123" s="824">
        <v>0.3</v>
      </c>
      <c r="DW123" s="825"/>
      <c r="DX123" s="825"/>
      <c r="DY123" s="825"/>
      <c r="DZ123" s="826"/>
    </row>
    <row r="124" spans="1:130" s="226" customFormat="1" ht="26.25" customHeight="1" thickBot="1" x14ac:dyDescent="0.2">
      <c r="A124" s="820"/>
      <c r="B124" s="821"/>
      <c r="C124" s="815" t="s">
        <v>483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132</v>
      </c>
      <c r="AB124" s="780"/>
      <c r="AC124" s="780"/>
      <c r="AD124" s="780"/>
      <c r="AE124" s="781"/>
      <c r="AF124" s="782" t="s">
        <v>132</v>
      </c>
      <c r="AG124" s="780"/>
      <c r="AH124" s="780"/>
      <c r="AI124" s="780"/>
      <c r="AJ124" s="781"/>
      <c r="AK124" s="782" t="s">
        <v>132</v>
      </c>
      <c r="AL124" s="780"/>
      <c r="AM124" s="780"/>
      <c r="AN124" s="780"/>
      <c r="AO124" s="781"/>
      <c r="AP124" s="824" t="s">
        <v>132</v>
      </c>
      <c r="AQ124" s="825"/>
      <c r="AR124" s="825"/>
      <c r="AS124" s="825"/>
      <c r="AT124" s="826"/>
      <c r="AU124" s="827" t="s">
        <v>496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161.6</v>
      </c>
      <c r="BR124" s="831"/>
      <c r="BS124" s="831"/>
      <c r="BT124" s="831"/>
      <c r="BU124" s="831"/>
      <c r="BV124" s="831">
        <v>150</v>
      </c>
      <c r="BW124" s="831"/>
      <c r="BX124" s="831"/>
      <c r="BY124" s="831"/>
      <c r="BZ124" s="831"/>
      <c r="CA124" s="831">
        <v>147.19999999999999</v>
      </c>
      <c r="CB124" s="831"/>
      <c r="CC124" s="831"/>
      <c r="CD124" s="831"/>
      <c r="CE124" s="831"/>
      <c r="CF124" s="726"/>
      <c r="CG124" s="727"/>
      <c r="CH124" s="727"/>
      <c r="CI124" s="727"/>
      <c r="CJ124" s="862"/>
      <c r="CK124" s="870"/>
      <c r="CL124" s="870"/>
      <c r="CM124" s="870"/>
      <c r="CN124" s="870"/>
      <c r="CO124" s="871"/>
      <c r="CP124" s="835" t="s">
        <v>497</v>
      </c>
      <c r="CQ124" s="836"/>
      <c r="CR124" s="836"/>
      <c r="CS124" s="836"/>
      <c r="CT124" s="836"/>
      <c r="CU124" s="836"/>
      <c r="CV124" s="836"/>
      <c r="CW124" s="836"/>
      <c r="CX124" s="836"/>
      <c r="CY124" s="836"/>
      <c r="CZ124" s="836"/>
      <c r="DA124" s="836"/>
      <c r="DB124" s="836"/>
      <c r="DC124" s="836"/>
      <c r="DD124" s="836"/>
      <c r="DE124" s="836"/>
      <c r="DF124" s="837"/>
      <c r="DG124" s="763">
        <v>659397</v>
      </c>
      <c r="DH124" s="764"/>
      <c r="DI124" s="764"/>
      <c r="DJ124" s="764"/>
      <c r="DK124" s="765"/>
      <c r="DL124" s="766">
        <v>548283</v>
      </c>
      <c r="DM124" s="764"/>
      <c r="DN124" s="764"/>
      <c r="DO124" s="764"/>
      <c r="DP124" s="765"/>
      <c r="DQ124" s="766">
        <v>473085</v>
      </c>
      <c r="DR124" s="764"/>
      <c r="DS124" s="764"/>
      <c r="DT124" s="764"/>
      <c r="DU124" s="765"/>
      <c r="DV124" s="848">
        <v>0.2</v>
      </c>
      <c r="DW124" s="849"/>
      <c r="DX124" s="849"/>
      <c r="DY124" s="849"/>
      <c r="DZ124" s="850"/>
    </row>
    <row r="125" spans="1:130" s="226" customFormat="1" ht="26.25" customHeight="1" x14ac:dyDescent="0.15">
      <c r="A125" s="820"/>
      <c r="B125" s="821"/>
      <c r="C125" s="815" t="s">
        <v>485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132</v>
      </c>
      <c r="AB125" s="780"/>
      <c r="AC125" s="780"/>
      <c r="AD125" s="780"/>
      <c r="AE125" s="781"/>
      <c r="AF125" s="782" t="s">
        <v>132</v>
      </c>
      <c r="AG125" s="780"/>
      <c r="AH125" s="780"/>
      <c r="AI125" s="780"/>
      <c r="AJ125" s="781"/>
      <c r="AK125" s="782" t="s">
        <v>132</v>
      </c>
      <c r="AL125" s="780"/>
      <c r="AM125" s="780"/>
      <c r="AN125" s="780"/>
      <c r="AO125" s="781"/>
      <c r="AP125" s="824" t="s">
        <v>132</v>
      </c>
      <c r="AQ125" s="825"/>
      <c r="AR125" s="825"/>
      <c r="AS125" s="825"/>
      <c r="AT125" s="826"/>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51" t="s">
        <v>498</v>
      </c>
      <c r="CL125" s="852"/>
      <c r="CM125" s="852"/>
      <c r="CN125" s="852"/>
      <c r="CO125" s="853"/>
      <c r="CP125" s="860" t="s">
        <v>499</v>
      </c>
      <c r="CQ125" s="808"/>
      <c r="CR125" s="808"/>
      <c r="CS125" s="808"/>
      <c r="CT125" s="808"/>
      <c r="CU125" s="808"/>
      <c r="CV125" s="808"/>
      <c r="CW125" s="808"/>
      <c r="CX125" s="808"/>
      <c r="CY125" s="808"/>
      <c r="CZ125" s="808"/>
      <c r="DA125" s="808"/>
      <c r="DB125" s="808"/>
      <c r="DC125" s="808"/>
      <c r="DD125" s="808"/>
      <c r="DE125" s="808"/>
      <c r="DF125" s="809"/>
      <c r="DG125" s="861" t="s">
        <v>132</v>
      </c>
      <c r="DH125" s="842"/>
      <c r="DI125" s="842"/>
      <c r="DJ125" s="842"/>
      <c r="DK125" s="842"/>
      <c r="DL125" s="842" t="s">
        <v>132</v>
      </c>
      <c r="DM125" s="842"/>
      <c r="DN125" s="842"/>
      <c r="DO125" s="842"/>
      <c r="DP125" s="842"/>
      <c r="DQ125" s="842" t="s">
        <v>132</v>
      </c>
      <c r="DR125" s="842"/>
      <c r="DS125" s="842"/>
      <c r="DT125" s="842"/>
      <c r="DU125" s="842"/>
      <c r="DV125" s="843" t="s">
        <v>132</v>
      </c>
      <c r="DW125" s="843"/>
      <c r="DX125" s="843"/>
      <c r="DY125" s="843"/>
      <c r="DZ125" s="844"/>
    </row>
    <row r="126" spans="1:130" s="226" customFormat="1" ht="26.25" customHeight="1" thickBot="1" x14ac:dyDescent="0.2">
      <c r="A126" s="820"/>
      <c r="B126" s="821"/>
      <c r="C126" s="815" t="s">
        <v>487</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132</v>
      </c>
      <c r="AB126" s="780"/>
      <c r="AC126" s="780"/>
      <c r="AD126" s="780"/>
      <c r="AE126" s="781"/>
      <c r="AF126" s="782" t="s">
        <v>132</v>
      </c>
      <c r="AG126" s="780"/>
      <c r="AH126" s="780"/>
      <c r="AI126" s="780"/>
      <c r="AJ126" s="781"/>
      <c r="AK126" s="782" t="s">
        <v>132</v>
      </c>
      <c r="AL126" s="780"/>
      <c r="AM126" s="780"/>
      <c r="AN126" s="780"/>
      <c r="AO126" s="781"/>
      <c r="AP126" s="824" t="s">
        <v>132</v>
      </c>
      <c r="AQ126" s="825"/>
      <c r="AR126" s="825"/>
      <c r="AS126" s="825"/>
      <c r="AT126" s="826"/>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54"/>
      <c r="CL126" s="855"/>
      <c r="CM126" s="855"/>
      <c r="CN126" s="855"/>
      <c r="CO126" s="856"/>
      <c r="CP126" s="815" t="s">
        <v>500</v>
      </c>
      <c r="CQ126" s="752"/>
      <c r="CR126" s="752"/>
      <c r="CS126" s="752"/>
      <c r="CT126" s="752"/>
      <c r="CU126" s="752"/>
      <c r="CV126" s="752"/>
      <c r="CW126" s="752"/>
      <c r="CX126" s="752"/>
      <c r="CY126" s="752"/>
      <c r="CZ126" s="752"/>
      <c r="DA126" s="752"/>
      <c r="DB126" s="752"/>
      <c r="DC126" s="752"/>
      <c r="DD126" s="752"/>
      <c r="DE126" s="752"/>
      <c r="DF126" s="753"/>
      <c r="DG126" s="816" t="s">
        <v>132</v>
      </c>
      <c r="DH126" s="817"/>
      <c r="DI126" s="817"/>
      <c r="DJ126" s="817"/>
      <c r="DK126" s="817"/>
      <c r="DL126" s="817" t="s">
        <v>132</v>
      </c>
      <c r="DM126" s="817"/>
      <c r="DN126" s="817"/>
      <c r="DO126" s="817"/>
      <c r="DP126" s="817"/>
      <c r="DQ126" s="817" t="s">
        <v>132</v>
      </c>
      <c r="DR126" s="817"/>
      <c r="DS126" s="817"/>
      <c r="DT126" s="817"/>
      <c r="DU126" s="817"/>
      <c r="DV126" s="794" t="s">
        <v>132</v>
      </c>
      <c r="DW126" s="794"/>
      <c r="DX126" s="794"/>
      <c r="DY126" s="794"/>
      <c r="DZ126" s="795"/>
    </row>
    <row r="127" spans="1:130" s="226" customFormat="1" ht="26.25" customHeight="1" x14ac:dyDescent="0.15">
      <c r="A127" s="822"/>
      <c r="B127" s="823"/>
      <c r="C127" s="838" t="s">
        <v>501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132</v>
      </c>
      <c r="AB127" s="780"/>
      <c r="AC127" s="780"/>
      <c r="AD127" s="780"/>
      <c r="AE127" s="781"/>
      <c r="AF127" s="782" t="s">
        <v>132</v>
      </c>
      <c r="AG127" s="780"/>
      <c r="AH127" s="780"/>
      <c r="AI127" s="780"/>
      <c r="AJ127" s="781"/>
      <c r="AK127" s="782" t="s">
        <v>132</v>
      </c>
      <c r="AL127" s="780"/>
      <c r="AM127" s="780"/>
      <c r="AN127" s="780"/>
      <c r="AO127" s="781"/>
      <c r="AP127" s="824" t="s">
        <v>132</v>
      </c>
      <c r="AQ127" s="825"/>
      <c r="AR127" s="825"/>
      <c r="AS127" s="825"/>
      <c r="AT127" s="826"/>
      <c r="AU127" s="228"/>
      <c r="AV127" s="228"/>
      <c r="AW127" s="228"/>
      <c r="AX127" s="841" t="s">
        <v>502</v>
      </c>
      <c r="AY127" s="812"/>
      <c r="AZ127" s="812"/>
      <c r="BA127" s="812"/>
      <c r="BB127" s="812"/>
      <c r="BC127" s="812"/>
      <c r="BD127" s="812"/>
      <c r="BE127" s="813"/>
      <c r="BF127" s="811" t="s">
        <v>503</v>
      </c>
      <c r="BG127" s="812"/>
      <c r="BH127" s="812"/>
      <c r="BI127" s="812"/>
      <c r="BJ127" s="812"/>
      <c r="BK127" s="812"/>
      <c r="BL127" s="813"/>
      <c r="BM127" s="811" t="s">
        <v>504</v>
      </c>
      <c r="BN127" s="812"/>
      <c r="BO127" s="812"/>
      <c r="BP127" s="812"/>
      <c r="BQ127" s="812"/>
      <c r="BR127" s="812"/>
      <c r="BS127" s="813"/>
      <c r="BT127" s="811" t="s">
        <v>505</v>
      </c>
      <c r="BU127" s="812"/>
      <c r="BV127" s="812"/>
      <c r="BW127" s="812"/>
      <c r="BX127" s="812"/>
      <c r="BY127" s="812"/>
      <c r="BZ127" s="814"/>
      <c r="CA127" s="228"/>
      <c r="CB127" s="228"/>
      <c r="CC127" s="228"/>
      <c r="CD127" s="251"/>
      <c r="CE127" s="251"/>
      <c r="CF127" s="251"/>
      <c r="CG127" s="228"/>
      <c r="CH127" s="228"/>
      <c r="CI127" s="228"/>
      <c r="CJ127" s="250"/>
      <c r="CK127" s="854"/>
      <c r="CL127" s="855"/>
      <c r="CM127" s="855"/>
      <c r="CN127" s="855"/>
      <c r="CO127" s="856"/>
      <c r="CP127" s="815" t="s">
        <v>506</v>
      </c>
      <c r="CQ127" s="752"/>
      <c r="CR127" s="752"/>
      <c r="CS127" s="752"/>
      <c r="CT127" s="752"/>
      <c r="CU127" s="752"/>
      <c r="CV127" s="752"/>
      <c r="CW127" s="752"/>
      <c r="CX127" s="752"/>
      <c r="CY127" s="752"/>
      <c r="CZ127" s="752"/>
      <c r="DA127" s="752"/>
      <c r="DB127" s="752"/>
      <c r="DC127" s="752"/>
      <c r="DD127" s="752"/>
      <c r="DE127" s="752"/>
      <c r="DF127" s="753"/>
      <c r="DG127" s="816" t="s">
        <v>132</v>
      </c>
      <c r="DH127" s="817"/>
      <c r="DI127" s="817"/>
      <c r="DJ127" s="817"/>
      <c r="DK127" s="817"/>
      <c r="DL127" s="817" t="s">
        <v>132</v>
      </c>
      <c r="DM127" s="817"/>
      <c r="DN127" s="817"/>
      <c r="DO127" s="817"/>
      <c r="DP127" s="817"/>
      <c r="DQ127" s="817" t="s">
        <v>132</v>
      </c>
      <c r="DR127" s="817"/>
      <c r="DS127" s="817"/>
      <c r="DT127" s="817"/>
      <c r="DU127" s="817"/>
      <c r="DV127" s="794" t="s">
        <v>132</v>
      </c>
      <c r="DW127" s="794"/>
      <c r="DX127" s="794"/>
      <c r="DY127" s="794"/>
      <c r="DZ127" s="795"/>
    </row>
    <row r="128" spans="1:130" s="226" customFormat="1" ht="26.25" customHeight="1" thickBot="1" x14ac:dyDescent="0.2">
      <c r="A128" s="796" t="s">
        <v>507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508</v>
      </c>
      <c r="X128" s="798"/>
      <c r="Y128" s="798"/>
      <c r="Z128" s="799"/>
      <c r="AA128" s="800">
        <v>17167457</v>
      </c>
      <c r="AB128" s="801"/>
      <c r="AC128" s="801"/>
      <c r="AD128" s="801"/>
      <c r="AE128" s="802"/>
      <c r="AF128" s="803">
        <v>17539740</v>
      </c>
      <c r="AG128" s="801"/>
      <c r="AH128" s="801"/>
      <c r="AI128" s="801"/>
      <c r="AJ128" s="802"/>
      <c r="AK128" s="803">
        <v>15512320</v>
      </c>
      <c r="AL128" s="801"/>
      <c r="AM128" s="801"/>
      <c r="AN128" s="801"/>
      <c r="AO128" s="802"/>
      <c r="AP128" s="804"/>
      <c r="AQ128" s="805"/>
      <c r="AR128" s="805"/>
      <c r="AS128" s="805"/>
      <c r="AT128" s="806"/>
      <c r="AU128" s="228"/>
      <c r="AV128" s="228"/>
      <c r="AW128" s="228"/>
      <c r="AX128" s="807" t="s">
        <v>509</v>
      </c>
      <c r="AY128" s="808"/>
      <c r="AZ128" s="808"/>
      <c r="BA128" s="808"/>
      <c r="BB128" s="808"/>
      <c r="BC128" s="808"/>
      <c r="BD128" s="808"/>
      <c r="BE128" s="809"/>
      <c r="BF128" s="786" t="s">
        <v>132</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1"/>
      <c r="CB128" s="251"/>
      <c r="CC128" s="251"/>
      <c r="CD128" s="251"/>
      <c r="CE128" s="251"/>
      <c r="CF128" s="251"/>
      <c r="CG128" s="228"/>
      <c r="CH128" s="228"/>
      <c r="CI128" s="228"/>
      <c r="CJ128" s="250"/>
      <c r="CK128" s="857"/>
      <c r="CL128" s="858"/>
      <c r="CM128" s="858"/>
      <c r="CN128" s="858"/>
      <c r="CO128" s="859"/>
      <c r="CP128" s="789" t="s">
        <v>510</v>
      </c>
      <c r="CQ128" s="730"/>
      <c r="CR128" s="730"/>
      <c r="CS128" s="730"/>
      <c r="CT128" s="730"/>
      <c r="CU128" s="730"/>
      <c r="CV128" s="730"/>
      <c r="CW128" s="730"/>
      <c r="CX128" s="730"/>
      <c r="CY128" s="730"/>
      <c r="CZ128" s="730"/>
      <c r="DA128" s="730"/>
      <c r="DB128" s="730"/>
      <c r="DC128" s="730"/>
      <c r="DD128" s="730"/>
      <c r="DE128" s="730"/>
      <c r="DF128" s="731"/>
      <c r="DG128" s="790">
        <v>1867413</v>
      </c>
      <c r="DH128" s="791"/>
      <c r="DI128" s="791"/>
      <c r="DJ128" s="791"/>
      <c r="DK128" s="791"/>
      <c r="DL128" s="791">
        <v>884904</v>
      </c>
      <c r="DM128" s="791"/>
      <c r="DN128" s="791"/>
      <c r="DO128" s="791"/>
      <c r="DP128" s="791"/>
      <c r="DQ128" s="791">
        <v>699014</v>
      </c>
      <c r="DR128" s="791"/>
      <c r="DS128" s="791"/>
      <c r="DT128" s="791"/>
      <c r="DU128" s="791"/>
      <c r="DV128" s="792">
        <v>0.3</v>
      </c>
      <c r="DW128" s="792"/>
      <c r="DX128" s="792"/>
      <c r="DY128" s="792"/>
      <c r="DZ128" s="793"/>
    </row>
    <row r="129" spans="1:131" s="226"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511</v>
      </c>
      <c r="X129" s="777"/>
      <c r="Y129" s="777"/>
      <c r="Z129" s="778"/>
      <c r="AA129" s="779">
        <v>283149895</v>
      </c>
      <c r="AB129" s="780"/>
      <c r="AC129" s="780"/>
      <c r="AD129" s="780"/>
      <c r="AE129" s="781"/>
      <c r="AF129" s="782">
        <v>292777085</v>
      </c>
      <c r="AG129" s="780"/>
      <c r="AH129" s="780"/>
      <c r="AI129" s="780"/>
      <c r="AJ129" s="781"/>
      <c r="AK129" s="782">
        <v>283019933</v>
      </c>
      <c r="AL129" s="780"/>
      <c r="AM129" s="780"/>
      <c r="AN129" s="780"/>
      <c r="AO129" s="781"/>
      <c r="AP129" s="783"/>
      <c r="AQ129" s="784"/>
      <c r="AR129" s="784"/>
      <c r="AS129" s="784"/>
      <c r="AT129" s="785"/>
      <c r="AU129" s="229"/>
      <c r="AV129" s="229"/>
      <c r="AW129" s="229"/>
      <c r="AX129" s="751" t="s">
        <v>512</v>
      </c>
      <c r="AY129" s="752"/>
      <c r="AZ129" s="752"/>
      <c r="BA129" s="752"/>
      <c r="BB129" s="752"/>
      <c r="BC129" s="752"/>
      <c r="BD129" s="752"/>
      <c r="BE129" s="753"/>
      <c r="BF129" s="770" t="s">
        <v>132</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4" t="s">
        <v>513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514</v>
      </c>
      <c r="X130" s="777"/>
      <c r="Y130" s="777"/>
      <c r="Z130" s="778"/>
      <c r="AA130" s="779">
        <v>37547420</v>
      </c>
      <c r="AB130" s="780"/>
      <c r="AC130" s="780"/>
      <c r="AD130" s="780"/>
      <c r="AE130" s="781"/>
      <c r="AF130" s="782">
        <v>36879746</v>
      </c>
      <c r="AG130" s="780"/>
      <c r="AH130" s="780"/>
      <c r="AI130" s="780"/>
      <c r="AJ130" s="781"/>
      <c r="AK130" s="782">
        <v>35928617</v>
      </c>
      <c r="AL130" s="780"/>
      <c r="AM130" s="780"/>
      <c r="AN130" s="780"/>
      <c r="AO130" s="781"/>
      <c r="AP130" s="783"/>
      <c r="AQ130" s="784"/>
      <c r="AR130" s="784"/>
      <c r="AS130" s="784"/>
      <c r="AT130" s="785"/>
      <c r="AU130" s="229"/>
      <c r="AV130" s="229"/>
      <c r="AW130" s="229"/>
      <c r="AX130" s="751" t="s">
        <v>515</v>
      </c>
      <c r="AY130" s="752"/>
      <c r="AZ130" s="752"/>
      <c r="BA130" s="752"/>
      <c r="BB130" s="752"/>
      <c r="BC130" s="752"/>
      <c r="BD130" s="752"/>
      <c r="BE130" s="753"/>
      <c r="BF130" s="754">
        <v>10.4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516</v>
      </c>
      <c r="X131" s="761"/>
      <c r="Y131" s="761"/>
      <c r="Z131" s="762"/>
      <c r="AA131" s="763">
        <v>245602475</v>
      </c>
      <c r="AB131" s="764"/>
      <c r="AC131" s="764"/>
      <c r="AD131" s="764"/>
      <c r="AE131" s="765"/>
      <c r="AF131" s="766">
        <v>255897339</v>
      </c>
      <c r="AG131" s="764"/>
      <c r="AH131" s="764"/>
      <c r="AI131" s="764"/>
      <c r="AJ131" s="765"/>
      <c r="AK131" s="766">
        <v>247091316</v>
      </c>
      <c r="AL131" s="764"/>
      <c r="AM131" s="764"/>
      <c r="AN131" s="764"/>
      <c r="AO131" s="765"/>
      <c r="AP131" s="767"/>
      <c r="AQ131" s="768"/>
      <c r="AR131" s="768"/>
      <c r="AS131" s="768"/>
      <c r="AT131" s="769"/>
      <c r="AU131" s="229"/>
      <c r="AV131" s="229"/>
      <c r="AW131" s="229"/>
      <c r="AX131" s="729" t="s">
        <v>517</v>
      </c>
      <c r="AY131" s="730"/>
      <c r="AZ131" s="730"/>
      <c r="BA131" s="730"/>
      <c r="BB131" s="730"/>
      <c r="BC131" s="730"/>
      <c r="BD131" s="730"/>
      <c r="BE131" s="731"/>
      <c r="BF131" s="732">
        <v>147.19999999999999</v>
      </c>
      <c r="BG131" s="733"/>
      <c r="BH131" s="733"/>
      <c r="BI131" s="733"/>
      <c r="BJ131" s="733"/>
      <c r="BK131" s="733"/>
      <c r="BL131" s="734"/>
      <c r="BM131" s="732">
        <v>400</v>
      </c>
      <c r="BN131" s="733"/>
      <c r="BO131" s="733"/>
      <c r="BP131" s="733"/>
      <c r="BQ131" s="733"/>
      <c r="BR131" s="733"/>
      <c r="BS131" s="734"/>
      <c r="BT131" s="735"/>
      <c r="BU131" s="736"/>
      <c r="BV131" s="736"/>
      <c r="BW131" s="736"/>
      <c r="BX131" s="736"/>
      <c r="BY131" s="736"/>
      <c r="BZ131" s="73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8" t="s">
        <v>518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519</v>
      </c>
      <c r="W132" s="742"/>
      <c r="X132" s="742"/>
      <c r="Y132" s="742"/>
      <c r="Z132" s="743"/>
      <c r="AA132" s="744">
        <v>11.28205691</v>
      </c>
      <c r="AB132" s="745"/>
      <c r="AC132" s="745"/>
      <c r="AD132" s="745"/>
      <c r="AE132" s="746"/>
      <c r="AF132" s="747">
        <v>9.4515023459999998</v>
      </c>
      <c r="AG132" s="745"/>
      <c r="AH132" s="745"/>
      <c r="AI132" s="745"/>
      <c r="AJ132" s="746"/>
      <c r="AK132" s="747">
        <v>10.68747825</v>
      </c>
      <c r="AL132" s="745"/>
      <c r="AM132" s="745"/>
      <c r="AN132" s="745"/>
      <c r="AO132" s="746"/>
      <c r="AP132" s="748"/>
      <c r="AQ132" s="749"/>
      <c r="AR132" s="749"/>
      <c r="AS132" s="749"/>
      <c r="AT132" s="75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520</v>
      </c>
      <c r="W133" s="721"/>
      <c r="X133" s="721"/>
      <c r="Y133" s="721"/>
      <c r="Z133" s="722"/>
      <c r="AA133" s="723">
        <v>10.6</v>
      </c>
      <c r="AB133" s="724"/>
      <c r="AC133" s="724"/>
      <c r="AD133" s="724"/>
      <c r="AE133" s="725"/>
      <c r="AF133" s="723">
        <v>10.3</v>
      </c>
      <c r="AG133" s="724"/>
      <c r="AH133" s="724"/>
      <c r="AI133" s="724"/>
      <c r="AJ133" s="725"/>
      <c r="AK133" s="723">
        <v>10.4</v>
      </c>
      <c r="AL133" s="724"/>
      <c r="AM133" s="724"/>
      <c r="AN133" s="724"/>
      <c r="AO133" s="725"/>
      <c r="AP133" s="726"/>
      <c r="AQ133" s="727"/>
      <c r="AR133" s="727"/>
      <c r="AS133" s="727"/>
      <c r="AT133" s="72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5l80vu+Rz8QCFwojWvpmZZmVW9qGOAiWNoEBNe7TemgXPBFThwMQ+9w8NbjJ9uEulqbU3/lx7mDg5J6tHzPSQ==" saltValue="1PAIdvfuqXxiU0fGQ0w0OA==" spinCount="100000" sheet="1" objects="1" scenarios="1" formatRows="0"/>
  <mergeCells count="2035">
    <mergeCell ref="CM31:CQ31"/>
    <mergeCell ref="CR31:CV31"/>
    <mergeCell ref="CW31:DA31"/>
    <mergeCell ref="DV30:DZ30"/>
    <mergeCell ref="CR30:CV30"/>
    <mergeCell ref="CW30:DA30"/>
    <mergeCell ref="DB30:DF30"/>
    <mergeCell ref="DG30:DK30"/>
    <mergeCell ref="DL30:DP30"/>
    <mergeCell ref="DQ30:DU30"/>
    <mergeCell ref="DB28:DF28"/>
    <mergeCell ref="DG28:DK28"/>
    <mergeCell ref="DL28:DP28"/>
    <mergeCell ref="DQ28:DU28"/>
    <mergeCell ref="DV28:DZ28"/>
    <mergeCell ref="BS28:CG28"/>
    <mergeCell ref="CH28:CL28"/>
    <mergeCell ref="CM28:CQ28"/>
    <mergeCell ref="CR28:CV28"/>
    <mergeCell ref="CW28:DA28"/>
    <mergeCell ref="DV27:DZ27"/>
    <mergeCell ref="BS30:CG30"/>
    <mergeCell ref="CH30:CL30"/>
    <mergeCell ref="CM30:CQ30"/>
    <mergeCell ref="DL29:DP29"/>
    <mergeCell ref="DQ29:DU29"/>
    <mergeCell ref="DV29:DZ29"/>
    <mergeCell ref="CH29:CL29"/>
    <mergeCell ref="CM29:CQ29"/>
    <mergeCell ref="CR29:CV29"/>
    <mergeCell ref="CW29:DA29"/>
    <mergeCell ref="DB29:DF29"/>
    <mergeCell ref="DG29:DK29"/>
    <mergeCell ref="BS29:CG29"/>
    <mergeCell ref="CW23:DA23"/>
    <mergeCell ref="DB23:DF23"/>
    <mergeCell ref="DG23:DK23"/>
    <mergeCell ref="DL23:DP23"/>
    <mergeCell ref="DQ23:DU23"/>
    <mergeCell ref="BS23:CG23"/>
    <mergeCell ref="CH23:CL23"/>
    <mergeCell ref="CM23:CQ23"/>
    <mergeCell ref="DL25:DP25"/>
    <mergeCell ref="DQ25:DU25"/>
    <mergeCell ref="DV25:DZ25"/>
    <mergeCell ref="DQ24:DU24"/>
    <mergeCell ref="DV24:DZ24"/>
    <mergeCell ref="BS25:CG25"/>
    <mergeCell ref="CH25:CL25"/>
    <mergeCell ref="CM25:CQ25"/>
    <mergeCell ref="CR25:CV25"/>
    <mergeCell ref="CW25:DA25"/>
    <mergeCell ref="DV23:DZ23"/>
    <mergeCell ref="BS24:CG24"/>
    <mergeCell ref="CH24:CL24"/>
    <mergeCell ref="CM24:CQ24"/>
    <mergeCell ref="CR24:CV24"/>
    <mergeCell ref="CW24:DA24"/>
    <mergeCell ref="DB24:DF24"/>
    <mergeCell ref="DG24:DK24"/>
    <mergeCell ref="DL24:DP24"/>
    <mergeCell ref="CR23:CV23"/>
    <mergeCell ref="CM20:CQ20"/>
    <mergeCell ref="CR20:CV20"/>
    <mergeCell ref="CW20:DA20"/>
    <mergeCell ref="DG22:DK22"/>
    <mergeCell ref="DL22:DP22"/>
    <mergeCell ref="DQ22:DU22"/>
    <mergeCell ref="DV22:DZ22"/>
    <mergeCell ref="BS22:CG22"/>
    <mergeCell ref="CH22:CL22"/>
    <mergeCell ref="CM22:CQ22"/>
    <mergeCell ref="CR22:CV22"/>
    <mergeCell ref="CW22:DA22"/>
    <mergeCell ref="DB22:DF22"/>
    <mergeCell ref="DV21:DZ21"/>
    <mergeCell ref="CR21:CV21"/>
    <mergeCell ref="CW21:DA21"/>
    <mergeCell ref="DB21:DF21"/>
    <mergeCell ref="DG21:DK21"/>
    <mergeCell ref="DL21:DP21"/>
    <mergeCell ref="DQ21:DU21"/>
    <mergeCell ref="BS21:CG21"/>
    <mergeCell ref="CH21:CL21"/>
    <mergeCell ref="CM21:CQ21"/>
    <mergeCell ref="DB20:DF20"/>
    <mergeCell ref="DG20:DK20"/>
    <mergeCell ref="DL20:DP20"/>
    <mergeCell ref="DQ20:DU20"/>
    <mergeCell ref="DV20:DZ20"/>
    <mergeCell ref="BS20:CG20"/>
    <mergeCell ref="CH20:CL20"/>
    <mergeCell ref="CM17:CQ17"/>
    <mergeCell ref="CR17:CV17"/>
    <mergeCell ref="CW17:DA17"/>
    <mergeCell ref="DL19:DP19"/>
    <mergeCell ref="DQ19:DU19"/>
    <mergeCell ref="DV19:DZ19"/>
    <mergeCell ref="CH19:CL19"/>
    <mergeCell ref="CM19:CQ19"/>
    <mergeCell ref="CR19:CV19"/>
    <mergeCell ref="CW19:DA19"/>
    <mergeCell ref="DB19:DF19"/>
    <mergeCell ref="DG19:DK19"/>
    <mergeCell ref="DV18:DZ18"/>
    <mergeCell ref="BS19:CG19"/>
    <mergeCell ref="CR18:CV18"/>
    <mergeCell ref="CW18:DA18"/>
    <mergeCell ref="DB18:DF18"/>
    <mergeCell ref="DG18:DK18"/>
    <mergeCell ref="DL18:DP18"/>
    <mergeCell ref="DQ18:DU18"/>
    <mergeCell ref="BS18:CG18"/>
    <mergeCell ref="CH18:CL18"/>
    <mergeCell ref="CM18:CQ18"/>
    <mergeCell ref="DB17:DF17"/>
    <mergeCell ref="DG17:DK17"/>
    <mergeCell ref="DL17:DP17"/>
    <mergeCell ref="DQ17:DU17"/>
    <mergeCell ref="DV17:DZ17"/>
    <mergeCell ref="BS17:CG17"/>
    <mergeCell ref="CH17:CL17"/>
    <mergeCell ref="CM14:CQ14"/>
    <mergeCell ref="CR14:CV14"/>
    <mergeCell ref="CW14:DA14"/>
    <mergeCell ref="DL16:DP16"/>
    <mergeCell ref="DQ16:DU16"/>
    <mergeCell ref="DV16:DZ16"/>
    <mergeCell ref="CH16:CL16"/>
    <mergeCell ref="CM16:CQ16"/>
    <mergeCell ref="CR16:CV16"/>
    <mergeCell ref="CW16:DA16"/>
    <mergeCell ref="DB16:DF16"/>
    <mergeCell ref="DG16:DK16"/>
    <mergeCell ref="DV15:DZ15"/>
    <mergeCell ref="BS16:CG16"/>
    <mergeCell ref="CR15:CV15"/>
    <mergeCell ref="CW15:DA15"/>
    <mergeCell ref="DB15:DF15"/>
    <mergeCell ref="DG15:DK15"/>
    <mergeCell ref="DL15:DP15"/>
    <mergeCell ref="DQ15:DU15"/>
    <mergeCell ref="BS15:CG15"/>
    <mergeCell ref="CH15:CL15"/>
    <mergeCell ref="CM15:CQ15"/>
    <mergeCell ref="DB14:DF14"/>
    <mergeCell ref="DG14:DK14"/>
    <mergeCell ref="DL14:DP14"/>
    <mergeCell ref="DQ14:DU14"/>
    <mergeCell ref="DV14:DZ14"/>
    <mergeCell ref="BS14:CG14"/>
    <mergeCell ref="CH14:CL14"/>
    <mergeCell ref="CM12:CQ12"/>
    <mergeCell ref="DB11:DF11"/>
    <mergeCell ref="DG11:DK11"/>
    <mergeCell ref="DL11:DP11"/>
    <mergeCell ref="DQ11:DU11"/>
    <mergeCell ref="DV11:DZ11"/>
    <mergeCell ref="BS11:CG11"/>
    <mergeCell ref="CH11:CL11"/>
    <mergeCell ref="CM11:CQ11"/>
    <mergeCell ref="CR11:CV11"/>
    <mergeCell ref="CW11:DA11"/>
    <mergeCell ref="DL13:DP13"/>
    <mergeCell ref="DQ13:DU13"/>
    <mergeCell ref="DV13:DZ13"/>
    <mergeCell ref="CH13:CL13"/>
    <mergeCell ref="CM13:CQ13"/>
    <mergeCell ref="CR13:CV13"/>
    <mergeCell ref="CW13:DA13"/>
    <mergeCell ref="DB13:DF13"/>
    <mergeCell ref="DG13:DK13"/>
    <mergeCell ref="DV12:DZ12"/>
    <mergeCell ref="BS13:CG13"/>
    <mergeCell ref="CR12:CV12"/>
    <mergeCell ref="CW12:DA12"/>
    <mergeCell ref="DB12:DF12"/>
    <mergeCell ref="DG12:DK12"/>
    <mergeCell ref="DL12:DP12"/>
    <mergeCell ref="DQ12:DU12"/>
    <mergeCell ref="DQ8:DU8"/>
    <mergeCell ref="DV8:DZ8"/>
    <mergeCell ref="BS8:CG8"/>
    <mergeCell ref="CH8:CL8"/>
    <mergeCell ref="CM8:CQ8"/>
    <mergeCell ref="CR8:CV8"/>
    <mergeCell ref="CW8:DA8"/>
    <mergeCell ref="DL10:DP10"/>
    <mergeCell ref="DQ10:DU10"/>
    <mergeCell ref="DV10:DZ10"/>
    <mergeCell ref="CH10:CL10"/>
    <mergeCell ref="CM10:CQ10"/>
    <mergeCell ref="CR10:CV10"/>
    <mergeCell ref="CW10:DA10"/>
    <mergeCell ref="DB10:DF10"/>
    <mergeCell ref="DG10:DK10"/>
    <mergeCell ref="DV9:DZ9"/>
    <mergeCell ref="BS10:CG10"/>
    <mergeCell ref="CR9:CV9"/>
    <mergeCell ref="CW9:DA9"/>
    <mergeCell ref="DB9:DF9"/>
    <mergeCell ref="DG9:DK9"/>
    <mergeCell ref="DL9:DP9"/>
    <mergeCell ref="DQ9:DU9"/>
    <mergeCell ref="AK43:AO43"/>
    <mergeCell ref="AP43:AT43"/>
    <mergeCell ref="AU43:AY43"/>
    <mergeCell ref="AZ43:BD43"/>
    <mergeCell ref="AU45:AY45"/>
    <mergeCell ref="AZ45:BD45"/>
    <mergeCell ref="AK45:AO45"/>
    <mergeCell ref="AP45:AT45"/>
    <mergeCell ref="AK44:AO44"/>
    <mergeCell ref="AP44:AT44"/>
    <mergeCell ref="AU44:AY44"/>
    <mergeCell ref="AZ44:BD44"/>
    <mergeCell ref="AK46:AO46"/>
    <mergeCell ref="AP46:AT46"/>
    <mergeCell ref="AU46:AY46"/>
    <mergeCell ref="AZ46:BD46"/>
    <mergeCell ref="DL7:DP7"/>
    <mergeCell ref="CH7:CL7"/>
    <mergeCell ref="CM7:CQ7"/>
    <mergeCell ref="CR7:CV7"/>
    <mergeCell ref="CW7:DA7"/>
    <mergeCell ref="DB7:DF7"/>
    <mergeCell ref="DG7:DK7"/>
    <mergeCell ref="BS7:CG7"/>
    <mergeCell ref="BS9:CG9"/>
    <mergeCell ref="CH9:CL9"/>
    <mergeCell ref="CM9:CQ9"/>
    <mergeCell ref="DB8:DF8"/>
    <mergeCell ref="DG8:DK8"/>
    <mergeCell ref="DL8:DP8"/>
    <mergeCell ref="BS12:CG12"/>
    <mergeCell ref="CH12:CL12"/>
    <mergeCell ref="AU37:AY37"/>
    <mergeCell ref="AZ37:BD37"/>
    <mergeCell ref="AU39:AY39"/>
    <mergeCell ref="AZ39:BD39"/>
    <mergeCell ref="AK39:AO39"/>
    <mergeCell ref="AP39:AT39"/>
    <mergeCell ref="AK38:AO38"/>
    <mergeCell ref="AP38:AT38"/>
    <mergeCell ref="AU38:AY38"/>
    <mergeCell ref="AZ38:BD38"/>
    <mergeCell ref="AK40:AO40"/>
    <mergeCell ref="AP40:AT40"/>
    <mergeCell ref="AU40:AY40"/>
    <mergeCell ref="AZ40:BD40"/>
    <mergeCell ref="AU42:AY42"/>
    <mergeCell ref="AZ42:BD42"/>
    <mergeCell ref="AK42:AO42"/>
    <mergeCell ref="AP42:AT42"/>
    <mergeCell ref="AK41:AO41"/>
    <mergeCell ref="AP41:AT41"/>
    <mergeCell ref="AU41:AY41"/>
    <mergeCell ref="AZ41:BD41"/>
    <mergeCell ref="Q46:U46"/>
    <mergeCell ref="V46:Z46"/>
    <mergeCell ref="AA46:AE46"/>
    <mergeCell ref="AK28:AO28"/>
    <mergeCell ref="AP28:AT28"/>
    <mergeCell ref="AU28:AY28"/>
    <mergeCell ref="AZ28:BD28"/>
    <mergeCell ref="AU30:AY30"/>
    <mergeCell ref="AZ30:BD30"/>
    <mergeCell ref="AK30:AO30"/>
    <mergeCell ref="AP30:AT30"/>
    <mergeCell ref="AK29:AO29"/>
    <mergeCell ref="AP29:AT29"/>
    <mergeCell ref="AU29:AY29"/>
    <mergeCell ref="AZ29:BD29"/>
    <mergeCell ref="AK31:AO31"/>
    <mergeCell ref="AP31:AT31"/>
    <mergeCell ref="AU31:AY31"/>
    <mergeCell ref="AZ31:BD31"/>
    <mergeCell ref="AU33:AY33"/>
    <mergeCell ref="AZ33:BD33"/>
    <mergeCell ref="AK33:AO33"/>
    <mergeCell ref="AP33:AT33"/>
    <mergeCell ref="AK32:AO32"/>
    <mergeCell ref="AP32:AT32"/>
    <mergeCell ref="AU32:AY32"/>
    <mergeCell ref="AZ32:BD32"/>
    <mergeCell ref="AK34:AO34"/>
    <mergeCell ref="AP34:AT34"/>
    <mergeCell ref="AU34:AY34"/>
    <mergeCell ref="AZ34:BD34"/>
    <mergeCell ref="AU36:AY36"/>
    <mergeCell ref="AK13:AO13"/>
    <mergeCell ref="AP13:AT13"/>
    <mergeCell ref="AK15:AO15"/>
    <mergeCell ref="AP15:AT15"/>
    <mergeCell ref="Q31:U31"/>
    <mergeCell ref="V31:Z31"/>
    <mergeCell ref="AA31:AE31"/>
    <mergeCell ref="Q33:U33"/>
    <mergeCell ref="V33:Z33"/>
    <mergeCell ref="AA33:AE33"/>
    <mergeCell ref="Q35:U35"/>
    <mergeCell ref="V35:Z35"/>
    <mergeCell ref="AA35:AE35"/>
    <mergeCell ref="Q34:U34"/>
    <mergeCell ref="V34:Z34"/>
    <mergeCell ref="AA34:AE34"/>
    <mergeCell ref="Q36:U36"/>
    <mergeCell ref="V36:Z36"/>
    <mergeCell ref="AA36:AE36"/>
    <mergeCell ref="AK36:AO36"/>
    <mergeCell ref="AP36:AT36"/>
    <mergeCell ref="AK35:AO35"/>
    <mergeCell ref="AP35:AT35"/>
    <mergeCell ref="A2:BI2"/>
    <mergeCell ref="DJ2:DO2"/>
    <mergeCell ref="DQ2:DZ2"/>
    <mergeCell ref="A4:AY4"/>
    <mergeCell ref="BQ4:DZ4"/>
    <mergeCell ref="A5:P6"/>
    <mergeCell ref="Q5:U6"/>
    <mergeCell ref="V5:Z6"/>
    <mergeCell ref="AA5:AE6"/>
    <mergeCell ref="AF5:AJ6"/>
    <mergeCell ref="Q7:U7"/>
    <mergeCell ref="V7:Z7"/>
    <mergeCell ref="AA7:AE7"/>
    <mergeCell ref="Q16:U16"/>
    <mergeCell ref="V16:Z16"/>
    <mergeCell ref="AA16:AE16"/>
    <mergeCell ref="Q11:U11"/>
    <mergeCell ref="Q10:U10"/>
    <mergeCell ref="Q12:U12"/>
    <mergeCell ref="Q14:U14"/>
    <mergeCell ref="Q13:U13"/>
    <mergeCell ref="Q15:U15"/>
    <mergeCell ref="V11:Z11"/>
    <mergeCell ref="V10:Z10"/>
    <mergeCell ref="V12:Z12"/>
    <mergeCell ref="V14:Z14"/>
    <mergeCell ref="V13:Z13"/>
    <mergeCell ref="V15:Z15"/>
    <mergeCell ref="AK5:AO6"/>
    <mergeCell ref="AP5:AT6"/>
    <mergeCell ref="AA9:AE9"/>
    <mergeCell ref="AA8:AE8"/>
    <mergeCell ref="B8:P8"/>
    <mergeCell ref="AF8:AJ8"/>
    <mergeCell ref="DV5:DZ6"/>
    <mergeCell ref="B7:P7"/>
    <mergeCell ref="AF7:AJ7"/>
    <mergeCell ref="AU7:AY7"/>
    <mergeCell ref="CR5:CV6"/>
    <mergeCell ref="CW5:DA6"/>
    <mergeCell ref="DB5:DF6"/>
    <mergeCell ref="DG5:DK6"/>
    <mergeCell ref="DL5:DP6"/>
    <mergeCell ref="DQ5:DU6"/>
    <mergeCell ref="AU9:AY9"/>
    <mergeCell ref="B9:P9"/>
    <mergeCell ref="AF9:AJ9"/>
    <mergeCell ref="AU8:AY8"/>
    <mergeCell ref="Q9:U9"/>
    <mergeCell ref="Q8:U8"/>
    <mergeCell ref="V9:Z9"/>
    <mergeCell ref="V8:Z8"/>
    <mergeCell ref="AU5:AY6"/>
    <mergeCell ref="BQ5:CG6"/>
    <mergeCell ref="CH5:CL6"/>
    <mergeCell ref="CM5:CQ6"/>
    <mergeCell ref="AK7:AO7"/>
    <mergeCell ref="AP7:AT7"/>
    <mergeCell ref="AK9:AO9"/>
    <mergeCell ref="AP9:AT9"/>
    <mergeCell ref="AK8:AO8"/>
    <mergeCell ref="AP8:AT8"/>
    <mergeCell ref="DQ7:DU7"/>
    <mergeCell ref="DV7:DZ7"/>
    <mergeCell ref="B11:P11"/>
    <mergeCell ref="AF11:AJ11"/>
    <mergeCell ref="B10:P10"/>
    <mergeCell ref="AF10:AJ10"/>
    <mergeCell ref="AU10:AY10"/>
    <mergeCell ref="AU12:AY12"/>
    <mergeCell ref="B12:P12"/>
    <mergeCell ref="AF12:AJ12"/>
    <mergeCell ref="AU11:AY11"/>
    <mergeCell ref="B14:P14"/>
    <mergeCell ref="AF14:AJ14"/>
    <mergeCell ref="B13:P13"/>
    <mergeCell ref="AF13:AJ13"/>
    <mergeCell ref="AU13:AY13"/>
    <mergeCell ref="AU15:AY15"/>
    <mergeCell ref="B15:P15"/>
    <mergeCell ref="AF15:AJ15"/>
    <mergeCell ref="AU14:AY14"/>
    <mergeCell ref="AA11:AE11"/>
    <mergeCell ref="AA10:AE10"/>
    <mergeCell ref="AA12:AE12"/>
    <mergeCell ref="AA14:AE14"/>
    <mergeCell ref="AA13:AE13"/>
    <mergeCell ref="AA15:AE15"/>
    <mergeCell ref="AK11:AO11"/>
    <mergeCell ref="AP11:AT11"/>
    <mergeCell ref="AK10:AO10"/>
    <mergeCell ref="AP10:AT10"/>
    <mergeCell ref="AK12:AO12"/>
    <mergeCell ref="AP12:AT12"/>
    <mergeCell ref="AK14:AO14"/>
    <mergeCell ref="AP14:AT14"/>
    <mergeCell ref="B17:P17"/>
    <mergeCell ref="Q17:U17"/>
    <mergeCell ref="V17:Z17"/>
    <mergeCell ref="AA17:AE17"/>
    <mergeCell ref="AF17:AJ17"/>
    <mergeCell ref="AK17:AO17"/>
    <mergeCell ref="AP17:AT17"/>
    <mergeCell ref="B16:P16"/>
    <mergeCell ref="AF16:AJ16"/>
    <mergeCell ref="AK16:AO16"/>
    <mergeCell ref="AP16:AT16"/>
    <mergeCell ref="AU16:AY16"/>
    <mergeCell ref="AK18:AO18"/>
    <mergeCell ref="AP18:AT18"/>
    <mergeCell ref="AU18:AY18"/>
    <mergeCell ref="B18:P18"/>
    <mergeCell ref="Q18:U18"/>
    <mergeCell ref="V18:Z18"/>
    <mergeCell ref="AA18:AE18"/>
    <mergeCell ref="AF18:AJ18"/>
    <mergeCell ref="AU17:AY17"/>
    <mergeCell ref="B20:P20"/>
    <mergeCell ref="Q20:U20"/>
    <mergeCell ref="V20:Z20"/>
    <mergeCell ref="AA20:AE20"/>
    <mergeCell ref="AF20:AJ20"/>
    <mergeCell ref="AK20:AO20"/>
    <mergeCell ref="AP20:AT20"/>
    <mergeCell ref="B19:P19"/>
    <mergeCell ref="Q19:U19"/>
    <mergeCell ref="V19:Z19"/>
    <mergeCell ref="AA19:AE19"/>
    <mergeCell ref="AF19:AJ19"/>
    <mergeCell ref="AK19:AO19"/>
    <mergeCell ref="AP19:AT19"/>
    <mergeCell ref="AU19:AY19"/>
    <mergeCell ref="AK21:AO21"/>
    <mergeCell ref="AP21:AT21"/>
    <mergeCell ref="AU21:AY21"/>
    <mergeCell ref="B21:P21"/>
    <mergeCell ref="Q21:U21"/>
    <mergeCell ref="V21:Z21"/>
    <mergeCell ref="AA21:AE21"/>
    <mergeCell ref="AF21:AJ21"/>
    <mergeCell ref="AU20:AY20"/>
    <mergeCell ref="B23:P23"/>
    <mergeCell ref="Q23:U23"/>
    <mergeCell ref="V23:Z23"/>
    <mergeCell ref="AA23:AE23"/>
    <mergeCell ref="AF23:AJ23"/>
    <mergeCell ref="AK23:AO23"/>
    <mergeCell ref="B22:P22"/>
    <mergeCell ref="Q22:U22"/>
    <mergeCell ref="V22:Z22"/>
    <mergeCell ref="AA22:AE22"/>
    <mergeCell ref="AF22:AJ22"/>
    <mergeCell ref="AK22:AO22"/>
    <mergeCell ref="AP22:AT22"/>
    <mergeCell ref="AU22:AY22"/>
    <mergeCell ref="AZ22:BD22"/>
    <mergeCell ref="A24:AY24"/>
    <mergeCell ref="AP23:AT23"/>
    <mergeCell ref="AU23:AY23"/>
    <mergeCell ref="AZ23:BD23"/>
    <mergeCell ref="A26:P27"/>
    <mergeCell ref="Q26:U27"/>
    <mergeCell ref="V26:Z27"/>
    <mergeCell ref="AA26:AE27"/>
    <mergeCell ref="AF26:AJ27"/>
    <mergeCell ref="AK26:AO27"/>
    <mergeCell ref="AP26:AT27"/>
    <mergeCell ref="A25:BI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AU26:AY27"/>
    <mergeCell ref="AZ26:BD27"/>
    <mergeCell ref="BE26:BI27"/>
    <mergeCell ref="DB26:DF26"/>
    <mergeCell ref="DG26:DK26"/>
    <mergeCell ref="DL26:DP26"/>
    <mergeCell ref="DQ26:DU26"/>
    <mergeCell ref="BS26:CG26"/>
    <mergeCell ref="CH26:CL26"/>
    <mergeCell ref="CM26:CQ26"/>
    <mergeCell ref="DB25:DF25"/>
    <mergeCell ref="DG25:DK25"/>
    <mergeCell ref="B29:P29"/>
    <mergeCell ref="AF29:AJ29"/>
    <mergeCell ref="BE28:BI28"/>
    <mergeCell ref="B28:P28"/>
    <mergeCell ref="AF28:AJ28"/>
    <mergeCell ref="Q29:U29"/>
    <mergeCell ref="V29:Z29"/>
    <mergeCell ref="AA29:AE29"/>
    <mergeCell ref="Q28:U28"/>
    <mergeCell ref="V28:Z28"/>
    <mergeCell ref="AA28:AE28"/>
    <mergeCell ref="BE30:BI30"/>
    <mergeCell ref="B30:P30"/>
    <mergeCell ref="AF30:AJ30"/>
    <mergeCell ref="BE29:BI29"/>
    <mergeCell ref="Q30:U30"/>
    <mergeCell ref="V30:Z30"/>
    <mergeCell ref="AA30:AE30"/>
    <mergeCell ref="B32:P32"/>
    <mergeCell ref="AF32:AJ32"/>
    <mergeCell ref="BE31:BI31"/>
    <mergeCell ref="B31:P31"/>
    <mergeCell ref="AF31:AJ31"/>
    <mergeCell ref="BE33:BI33"/>
    <mergeCell ref="BS33:CG33"/>
    <mergeCell ref="CH33:CL33"/>
    <mergeCell ref="CM33:CQ33"/>
    <mergeCell ref="DL32:DP32"/>
    <mergeCell ref="DQ32:DU32"/>
    <mergeCell ref="DV32:DZ32"/>
    <mergeCell ref="B33:P33"/>
    <mergeCell ref="AF33:AJ33"/>
    <mergeCell ref="CH32:CL32"/>
    <mergeCell ref="CM32:CQ32"/>
    <mergeCell ref="CR32:CV32"/>
    <mergeCell ref="CW32:DA32"/>
    <mergeCell ref="DB32:DF32"/>
    <mergeCell ref="DG32:DK32"/>
    <mergeCell ref="BE32:BI32"/>
    <mergeCell ref="BS32:CG32"/>
    <mergeCell ref="Q32:U32"/>
    <mergeCell ref="V32:Z32"/>
    <mergeCell ref="AA32:AE32"/>
    <mergeCell ref="DB31:DF31"/>
    <mergeCell ref="DG31:DK31"/>
    <mergeCell ref="DL31:DP31"/>
    <mergeCell ref="DQ31:DU31"/>
    <mergeCell ref="DV31:DZ31"/>
    <mergeCell ref="BS31:CG31"/>
    <mergeCell ref="CH31:CL31"/>
    <mergeCell ref="DB34:DF34"/>
    <mergeCell ref="DG34:DK34"/>
    <mergeCell ref="DL34:DP34"/>
    <mergeCell ref="DQ34:DU34"/>
    <mergeCell ref="DV34:DZ34"/>
    <mergeCell ref="B35:P35"/>
    <mergeCell ref="AF35:AJ35"/>
    <mergeCell ref="BE34:BI34"/>
    <mergeCell ref="BS34:CG34"/>
    <mergeCell ref="CH34:CL34"/>
    <mergeCell ref="CM34:CQ34"/>
    <mergeCell ref="CR34:CV34"/>
    <mergeCell ref="CW34:DA34"/>
    <mergeCell ref="DV33:DZ33"/>
    <mergeCell ref="B34:P34"/>
    <mergeCell ref="AF34:AJ34"/>
    <mergeCell ref="CR33:CV33"/>
    <mergeCell ref="CW33:DA33"/>
    <mergeCell ref="DB33:DF33"/>
    <mergeCell ref="DG33:DK33"/>
    <mergeCell ref="DL33:DP33"/>
    <mergeCell ref="DQ33:DU33"/>
    <mergeCell ref="AU35:AY35"/>
    <mergeCell ref="AZ35:BD35"/>
    <mergeCell ref="DV36:DZ36"/>
    <mergeCell ref="B37:P37"/>
    <mergeCell ref="AF37:AJ37"/>
    <mergeCell ref="CR36:CV36"/>
    <mergeCell ref="CW36:DA36"/>
    <mergeCell ref="DB36:DF36"/>
    <mergeCell ref="DG36:DK36"/>
    <mergeCell ref="DL36:DP36"/>
    <mergeCell ref="DQ36:DU36"/>
    <mergeCell ref="BE36:BI36"/>
    <mergeCell ref="BS36:CG36"/>
    <mergeCell ref="CH36:CL36"/>
    <mergeCell ref="CM36:CQ36"/>
    <mergeCell ref="DL35:DP35"/>
    <mergeCell ref="DQ35:DU35"/>
    <mergeCell ref="DV35:DZ35"/>
    <mergeCell ref="B36:P36"/>
    <mergeCell ref="AF36:AJ36"/>
    <mergeCell ref="CH35:CL35"/>
    <mergeCell ref="CM35:CQ35"/>
    <mergeCell ref="CR35:CV35"/>
    <mergeCell ref="CW35:DA35"/>
    <mergeCell ref="DB35:DF35"/>
    <mergeCell ref="DG35:DK35"/>
    <mergeCell ref="BE35:BI35"/>
    <mergeCell ref="BS35:CG35"/>
    <mergeCell ref="Q37:U37"/>
    <mergeCell ref="V37:Z37"/>
    <mergeCell ref="AA37:AE37"/>
    <mergeCell ref="AZ36:BD36"/>
    <mergeCell ref="AK37:AO37"/>
    <mergeCell ref="AP37:AT37"/>
    <mergeCell ref="DL38:DP38"/>
    <mergeCell ref="DQ38:DU38"/>
    <mergeCell ref="DV38:DZ38"/>
    <mergeCell ref="B39:P39"/>
    <mergeCell ref="AF39:AJ39"/>
    <mergeCell ref="CH38:CL38"/>
    <mergeCell ref="CM38:CQ38"/>
    <mergeCell ref="CR38:CV38"/>
    <mergeCell ref="CW38:DA38"/>
    <mergeCell ref="DB38:DF38"/>
    <mergeCell ref="DG38:DK38"/>
    <mergeCell ref="BE38:BI38"/>
    <mergeCell ref="BS38:CG38"/>
    <mergeCell ref="Q39:U39"/>
    <mergeCell ref="V39:Z39"/>
    <mergeCell ref="AA39:AE39"/>
    <mergeCell ref="DB37:DF37"/>
    <mergeCell ref="DG37:DK37"/>
    <mergeCell ref="DL37:DP37"/>
    <mergeCell ref="DQ37:DU37"/>
    <mergeCell ref="DV37:DZ37"/>
    <mergeCell ref="B38:P38"/>
    <mergeCell ref="AF38:AJ38"/>
    <mergeCell ref="BE37:BI37"/>
    <mergeCell ref="BS37:CG37"/>
    <mergeCell ref="CH37:CL37"/>
    <mergeCell ref="CM37:CQ37"/>
    <mergeCell ref="CR37:CV37"/>
    <mergeCell ref="CW37:DA37"/>
    <mergeCell ref="Q38:U38"/>
    <mergeCell ref="V38:Z38"/>
    <mergeCell ref="AA38:AE38"/>
    <mergeCell ref="DB40:DF40"/>
    <mergeCell ref="DG40:DK40"/>
    <mergeCell ref="DL40:DP40"/>
    <mergeCell ref="DQ40:DU40"/>
    <mergeCell ref="DV40:DZ40"/>
    <mergeCell ref="B41:P41"/>
    <mergeCell ref="AF41:AJ41"/>
    <mergeCell ref="BE40:BI40"/>
    <mergeCell ref="BS40:CG40"/>
    <mergeCell ref="CH40:CL40"/>
    <mergeCell ref="CM40:CQ40"/>
    <mergeCell ref="CR40:CV40"/>
    <mergeCell ref="CW40:DA40"/>
    <mergeCell ref="DV39:DZ39"/>
    <mergeCell ref="B40:P40"/>
    <mergeCell ref="AF40:AJ40"/>
    <mergeCell ref="CR39:CV39"/>
    <mergeCell ref="CW39:DA39"/>
    <mergeCell ref="DB39:DF39"/>
    <mergeCell ref="DG39:DK39"/>
    <mergeCell ref="DL39:DP39"/>
    <mergeCell ref="DQ39:DU39"/>
    <mergeCell ref="BE39:BI39"/>
    <mergeCell ref="BS39:CG39"/>
    <mergeCell ref="CH39:CL39"/>
    <mergeCell ref="CM39:CQ39"/>
    <mergeCell ref="Q40:U40"/>
    <mergeCell ref="V40:Z40"/>
    <mergeCell ref="AA40:AE40"/>
    <mergeCell ref="DV42:DZ42"/>
    <mergeCell ref="B43:P43"/>
    <mergeCell ref="AF43:AJ43"/>
    <mergeCell ref="CR42:CV42"/>
    <mergeCell ref="CW42:DA42"/>
    <mergeCell ref="DB42:DF42"/>
    <mergeCell ref="DG42:DK42"/>
    <mergeCell ref="DL42:DP42"/>
    <mergeCell ref="DQ42:DU42"/>
    <mergeCell ref="BE42:BI42"/>
    <mergeCell ref="BS42:CG42"/>
    <mergeCell ref="CH42:CL42"/>
    <mergeCell ref="CM42:CQ42"/>
    <mergeCell ref="DL41:DP41"/>
    <mergeCell ref="DQ41:DU41"/>
    <mergeCell ref="DV41:DZ41"/>
    <mergeCell ref="B42:P42"/>
    <mergeCell ref="AF42:AJ42"/>
    <mergeCell ref="CH41:CL41"/>
    <mergeCell ref="CM41:CQ41"/>
    <mergeCell ref="CR41:CV41"/>
    <mergeCell ref="CW41:DA41"/>
    <mergeCell ref="DB41:DF41"/>
    <mergeCell ref="DG41:DK41"/>
    <mergeCell ref="BE41:BI41"/>
    <mergeCell ref="BS41:CG41"/>
    <mergeCell ref="Q41:U41"/>
    <mergeCell ref="V41:Z41"/>
    <mergeCell ref="AA41:AE41"/>
    <mergeCell ref="Q42:U42"/>
    <mergeCell ref="V42:Z42"/>
    <mergeCell ref="AA42:AE42"/>
    <mergeCell ref="DL44:DP44"/>
    <mergeCell ref="DQ44:DU44"/>
    <mergeCell ref="DV44:DZ44"/>
    <mergeCell ref="B45:P45"/>
    <mergeCell ref="AF45:AJ45"/>
    <mergeCell ref="CH44:CL44"/>
    <mergeCell ref="CM44:CQ44"/>
    <mergeCell ref="CR44:CV44"/>
    <mergeCell ref="CW44:DA44"/>
    <mergeCell ref="DB44:DF44"/>
    <mergeCell ref="DG44:DK44"/>
    <mergeCell ref="BE44:BI44"/>
    <mergeCell ref="BS44:CG44"/>
    <mergeCell ref="DB43:DF43"/>
    <mergeCell ref="DG43:DK43"/>
    <mergeCell ref="DL43:DP43"/>
    <mergeCell ref="DQ43:DU43"/>
    <mergeCell ref="DV43:DZ43"/>
    <mergeCell ref="B44:P44"/>
    <mergeCell ref="AF44:AJ44"/>
    <mergeCell ref="BE43:BI43"/>
    <mergeCell ref="BS43:CG43"/>
    <mergeCell ref="CH43:CL43"/>
    <mergeCell ref="CM43:CQ43"/>
    <mergeCell ref="CR43:CV43"/>
    <mergeCell ref="CW43:DA43"/>
    <mergeCell ref="Q44:U44"/>
    <mergeCell ref="V44:Z44"/>
    <mergeCell ref="AA44:AE44"/>
    <mergeCell ref="Q43:U43"/>
    <mergeCell ref="V43:Z43"/>
    <mergeCell ref="AA43:AE43"/>
    <mergeCell ref="DB46:DF46"/>
    <mergeCell ref="DG46:DK46"/>
    <mergeCell ref="DL46:DP46"/>
    <mergeCell ref="DQ46:DU46"/>
    <mergeCell ref="DV46:DZ46"/>
    <mergeCell ref="B47:P47"/>
    <mergeCell ref="AF47:AJ47"/>
    <mergeCell ref="BE46:BI46"/>
    <mergeCell ref="BS46:CG46"/>
    <mergeCell ref="CH46:CL46"/>
    <mergeCell ref="CM46:CQ46"/>
    <mergeCell ref="CR46:CV46"/>
    <mergeCell ref="CW46:DA46"/>
    <mergeCell ref="DV45:DZ45"/>
    <mergeCell ref="B46:P46"/>
    <mergeCell ref="AF46:AJ46"/>
    <mergeCell ref="CR45:CV45"/>
    <mergeCell ref="CW45:DA45"/>
    <mergeCell ref="DB45:DF45"/>
    <mergeCell ref="DG45:DK45"/>
    <mergeCell ref="DL45:DP45"/>
    <mergeCell ref="DQ45:DU45"/>
    <mergeCell ref="BE45:BI45"/>
    <mergeCell ref="BS45:CG45"/>
    <mergeCell ref="CH45:CL45"/>
    <mergeCell ref="CM45:CQ45"/>
    <mergeCell ref="Q45:U45"/>
    <mergeCell ref="V45:Z45"/>
    <mergeCell ref="AA45:AE45"/>
    <mergeCell ref="Q47:U47"/>
    <mergeCell ref="V47:Z47"/>
    <mergeCell ref="AA47:AE47"/>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Q1"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521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password="ADD1"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12" zoomScale="85" zoomScaleNormal="8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election activeCell="AK36" sqref="AK36:AN36"/>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0" t="s">
        <v>524</v>
      </c>
      <c r="AP7" s="268"/>
      <c r="AQ7" s="269" t="s">
        <v>525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1"/>
      <c r="AP8" s="274" t="s">
        <v>526</v>
      </c>
      <c r="AQ8" s="275" t="s">
        <v>527</v>
      </c>
      <c r="AR8" s="276" t="s">
        <v>528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32" t="s">
        <v>529</v>
      </c>
      <c r="AL9" s="1133"/>
      <c r="AM9" s="1133"/>
      <c r="AN9" s="1134"/>
      <c r="AO9" s="277">
        <v>109230068</v>
      </c>
      <c r="AP9" s="277">
        <v>117528</v>
      </c>
      <c r="AQ9" s="278">
        <v>106216</v>
      </c>
      <c r="AR9" s="279">
        <v>10.6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32" t="s">
        <v>530</v>
      </c>
      <c r="AL10" s="1133"/>
      <c r="AM10" s="1133"/>
      <c r="AN10" s="1134"/>
      <c r="AO10" s="280">
        <v>2290</v>
      </c>
      <c r="AP10" s="280">
        <v>2</v>
      </c>
      <c r="AQ10" s="281">
        <v>93</v>
      </c>
      <c r="AR10" s="282">
        <v>-97.8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32" t="s">
        <v>531</v>
      </c>
      <c r="AL11" s="1133"/>
      <c r="AM11" s="1133"/>
      <c r="AN11" s="1134"/>
      <c r="AO11" s="280">
        <v>151481</v>
      </c>
      <c r="AP11" s="280">
        <v>163</v>
      </c>
      <c r="AQ11" s="281">
        <v>1081</v>
      </c>
      <c r="AR11" s="282">
        <v>-84.9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32" t="s">
        <v>532</v>
      </c>
      <c r="AL12" s="1133"/>
      <c r="AM12" s="1133"/>
      <c r="AN12" s="1134"/>
      <c r="AO12" s="280" t="s">
        <v>533</v>
      </c>
      <c r="AP12" s="280" t="s">
        <v>533</v>
      </c>
      <c r="AQ12" s="281">
        <v>5</v>
      </c>
      <c r="AR12" s="282" t="s">
        <v>533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32" t="s">
        <v>534</v>
      </c>
      <c r="AL13" s="1133"/>
      <c r="AM13" s="1133"/>
      <c r="AN13" s="1134"/>
      <c r="AO13" s="280">
        <v>2132154</v>
      </c>
      <c r="AP13" s="280">
        <v>2294</v>
      </c>
      <c r="AQ13" s="281">
        <v>1912</v>
      </c>
      <c r="AR13" s="282">
        <v>20</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32" t="s">
        <v>535</v>
      </c>
      <c r="AL14" s="1133"/>
      <c r="AM14" s="1133"/>
      <c r="AN14" s="1134"/>
      <c r="AO14" s="280">
        <v>432161</v>
      </c>
      <c r="AP14" s="280">
        <v>465</v>
      </c>
      <c r="AQ14" s="281">
        <v>1291</v>
      </c>
      <c r="AR14" s="282">
        <v>-64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35" t="s">
        <v>536</v>
      </c>
      <c r="AL15" s="1136"/>
      <c r="AM15" s="1136"/>
      <c r="AN15" s="1137"/>
      <c r="AO15" s="280">
        <v>-10082635</v>
      </c>
      <c r="AP15" s="280">
        <v>-10849</v>
      </c>
      <c r="AQ15" s="281">
        <v>-7284</v>
      </c>
      <c r="AR15" s="282">
        <v>48.9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35" t="s">
        <v>192</v>
      </c>
      <c r="AL16" s="1136"/>
      <c r="AM16" s="1136"/>
      <c r="AN16" s="1137"/>
      <c r="AO16" s="280">
        <v>101865519</v>
      </c>
      <c r="AP16" s="280">
        <v>109604</v>
      </c>
      <c r="AQ16" s="281">
        <v>103314</v>
      </c>
      <c r="AR16" s="282">
        <v>6.1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8" t="s">
        <v>541</v>
      </c>
      <c r="AL21" s="1139"/>
      <c r="AM21" s="1139"/>
      <c r="AN21" s="1140"/>
      <c r="AO21" s="293">
        <v>12.44</v>
      </c>
      <c r="AP21" s="294">
        <v>11.33</v>
      </c>
      <c r="AQ21" s="295">
        <v>1.1100000000000001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8" t="s">
        <v>542</v>
      </c>
      <c r="AL22" s="1139"/>
      <c r="AM22" s="1139"/>
      <c r="AN22" s="1140"/>
      <c r="AO22" s="298">
        <v>101.7</v>
      </c>
      <c r="AP22" s="299">
        <v>99.7</v>
      </c>
      <c r="AQ22" s="300">
        <v>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1" t="s">
        <v>543</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3"/>
    </row>
    <row r="27" spans="1:46" x14ac:dyDescent="0.15">
      <c r="A27" s="305"/>
      <c r="AO27" s="258"/>
      <c r="AP27" s="258"/>
      <c r="AQ27" s="258"/>
      <c r="AR27" s="258"/>
      <c r="AS27" s="258"/>
      <c r="AT27" s="258"/>
    </row>
    <row r="28" spans="1:46" ht="17.25" x14ac:dyDescent="0.1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0" t="s">
        <v>524</v>
      </c>
      <c r="AP30" s="268"/>
      <c r="AQ30" s="269" t="s">
        <v>525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1"/>
      <c r="AP31" s="274" t="s">
        <v>526</v>
      </c>
      <c r="AQ31" s="275" t="s">
        <v>527</v>
      </c>
      <c r="AR31" s="276" t="s">
        <v>528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2" t="s">
        <v>546</v>
      </c>
      <c r="AL32" s="1123"/>
      <c r="AM32" s="1123"/>
      <c r="AN32" s="1124"/>
      <c r="AO32" s="308">
        <v>34086327</v>
      </c>
      <c r="AP32" s="308">
        <v>36676</v>
      </c>
      <c r="AQ32" s="309">
        <v>30951</v>
      </c>
      <c r="AR32" s="310">
        <v>18.5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2" t="s">
        <v>547</v>
      </c>
      <c r="AL33" s="1123"/>
      <c r="AM33" s="1123"/>
      <c r="AN33" s="1124"/>
      <c r="AO33" s="308">
        <v>1792492</v>
      </c>
      <c r="AP33" s="308">
        <v>1929</v>
      </c>
      <c r="AQ33" s="309">
        <v>1792</v>
      </c>
      <c r="AR33" s="310">
        <v>7.6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2" t="s">
        <v>548</v>
      </c>
      <c r="AL34" s="1123"/>
      <c r="AM34" s="1123"/>
      <c r="AN34" s="1124"/>
      <c r="AO34" s="308">
        <v>36711752</v>
      </c>
      <c r="AP34" s="308">
        <v>39501</v>
      </c>
      <c r="AQ34" s="309">
        <v>21367</v>
      </c>
      <c r="AR34" s="310">
        <v>84.9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2" t="s">
        <v>549</v>
      </c>
      <c r="AL35" s="1123"/>
      <c r="AM35" s="1123"/>
      <c r="AN35" s="1124"/>
      <c r="AO35" s="308">
        <v>5070563</v>
      </c>
      <c r="AP35" s="308">
        <v>5456</v>
      </c>
      <c r="AQ35" s="309">
        <v>9606</v>
      </c>
      <c r="AR35" s="310">
        <v>-43.2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2" t="s">
        <v>550</v>
      </c>
      <c r="AL36" s="1123"/>
      <c r="AM36" s="1123"/>
      <c r="AN36" s="1124"/>
      <c r="AO36" s="308" t="s">
        <v>533</v>
      </c>
      <c r="AP36" s="308" t="s">
        <v>533</v>
      </c>
      <c r="AQ36" s="309">
        <v>129</v>
      </c>
      <c r="AR36" s="310" t="s">
        <v>533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2" t="s">
        <v>551</v>
      </c>
      <c r="AL37" s="1123"/>
      <c r="AM37" s="1123"/>
      <c r="AN37" s="1124"/>
      <c r="AO37" s="308">
        <v>187634</v>
      </c>
      <c r="AP37" s="308">
        <v>202</v>
      </c>
      <c r="AQ37" s="309">
        <v>1458</v>
      </c>
      <c r="AR37" s="310">
        <v>-86.1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5" t="s">
        <v>552</v>
      </c>
      <c r="AL38" s="1126"/>
      <c r="AM38" s="1126"/>
      <c r="AN38" s="1127"/>
      <c r="AO38" s="311" t="s">
        <v>533</v>
      </c>
      <c r="AP38" s="311" t="s">
        <v>533</v>
      </c>
      <c r="AQ38" s="312">
        <v>0</v>
      </c>
      <c r="AR38" s="300" t="s">
        <v>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5" t="s">
        <v>553</v>
      </c>
      <c r="AL39" s="1126"/>
      <c r="AM39" s="1126"/>
      <c r="AN39" s="1127"/>
      <c r="AO39" s="308">
        <v>-15512320</v>
      </c>
      <c r="AP39" s="308">
        <v>-16691</v>
      </c>
      <c r="AQ39" s="309">
        <v>-17360</v>
      </c>
      <c r="AR39" s="310">
        <v>-3.9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2" t="s">
        <v>554</v>
      </c>
      <c r="AL40" s="1123"/>
      <c r="AM40" s="1123"/>
      <c r="AN40" s="1124"/>
      <c r="AO40" s="308">
        <v>-35928617</v>
      </c>
      <c r="AP40" s="308">
        <v>-38658</v>
      </c>
      <c r="AQ40" s="309">
        <v>-31639</v>
      </c>
      <c r="AR40" s="310">
        <v>22.2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28" t="s">
        <v>306</v>
      </c>
      <c r="AL41" s="1129"/>
      <c r="AM41" s="1129"/>
      <c r="AN41" s="1130"/>
      <c r="AO41" s="308">
        <v>26407831</v>
      </c>
      <c r="AP41" s="308">
        <v>28414</v>
      </c>
      <c r="AQ41" s="309">
        <v>16304</v>
      </c>
      <c r="AR41" s="310">
        <v>74.3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5" t="s">
        <v>524</v>
      </c>
      <c r="AN49" s="1117" t="s">
        <v>558</v>
      </c>
      <c r="AO49" s="1118"/>
      <c r="AP49" s="1118"/>
      <c r="AQ49" s="1118"/>
      <c r="AR49" s="1119"/>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6"/>
      <c r="AN50" s="324" t="s">
        <v>559</v>
      </c>
      <c r="AO50" s="325" t="s">
        <v>560</v>
      </c>
      <c r="AP50" s="326" t="s">
        <v>561</v>
      </c>
      <c r="AQ50" s="327" t="s">
        <v>562</v>
      </c>
      <c r="AR50" s="328" t="s">
        <v>563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68753446</v>
      </c>
      <c r="AN51" s="330">
        <v>71923</v>
      </c>
      <c r="AO51" s="331">
        <v>2.6</v>
      </c>
      <c r="AP51" s="332">
        <v>54945</v>
      </c>
      <c r="AQ51" s="333">
        <v>3.9</v>
      </c>
      <c r="AR51" s="334">
        <v>-1.3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26176597</v>
      </c>
      <c r="AN52" s="338">
        <v>27383</v>
      </c>
      <c r="AO52" s="339">
        <v>26.2</v>
      </c>
      <c r="AP52" s="340">
        <v>29293</v>
      </c>
      <c r="AQ52" s="341">
        <v>8.4</v>
      </c>
      <c r="AR52" s="342">
        <v>17.8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63750403</v>
      </c>
      <c r="AN53" s="330">
        <v>67063</v>
      </c>
      <c r="AO53" s="331">
        <v>-6.8</v>
      </c>
      <c r="AP53" s="332">
        <v>57132</v>
      </c>
      <c r="AQ53" s="333">
        <v>4</v>
      </c>
      <c r="AR53" s="334">
        <v>-10.8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23192928</v>
      </c>
      <c r="AN54" s="338">
        <v>24398</v>
      </c>
      <c r="AO54" s="339">
        <v>-10.9</v>
      </c>
      <c r="AP54" s="340">
        <v>30126</v>
      </c>
      <c r="AQ54" s="341">
        <v>2.8</v>
      </c>
      <c r="AR54" s="342">
        <v>-13.7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68889140</v>
      </c>
      <c r="AN55" s="330">
        <v>72921</v>
      </c>
      <c r="AO55" s="331">
        <v>8.6999999999999993</v>
      </c>
      <c r="AP55" s="332">
        <v>58766</v>
      </c>
      <c r="AQ55" s="333">
        <v>2.9</v>
      </c>
      <c r="AR55" s="334">
        <v>5.8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20536571</v>
      </c>
      <c r="AN56" s="338">
        <v>21738</v>
      </c>
      <c r="AO56" s="339">
        <v>-10.9</v>
      </c>
      <c r="AP56" s="340">
        <v>29363</v>
      </c>
      <c r="AQ56" s="341">
        <v>-2.5</v>
      </c>
      <c r="AR56" s="342">
        <v>-8.4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68128136</v>
      </c>
      <c r="AN57" s="330">
        <v>72741</v>
      </c>
      <c r="AO57" s="331">
        <v>-0.2</v>
      </c>
      <c r="AP57" s="332">
        <v>62482</v>
      </c>
      <c r="AQ57" s="333">
        <v>6.3</v>
      </c>
      <c r="AR57" s="334">
        <v>-6.5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25115271</v>
      </c>
      <c r="AN58" s="338">
        <v>26816</v>
      </c>
      <c r="AO58" s="339">
        <v>23.4</v>
      </c>
      <c r="AP58" s="340">
        <v>34626</v>
      </c>
      <c r="AQ58" s="341">
        <v>17.899999999999999</v>
      </c>
      <c r="AR58" s="342">
        <v>5.5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54824946</v>
      </c>
      <c r="AN59" s="330">
        <v>58990</v>
      </c>
      <c r="AO59" s="331">
        <v>-18.899999999999999</v>
      </c>
      <c r="AP59" s="332">
        <v>59288</v>
      </c>
      <c r="AQ59" s="333">
        <v>-5.0999999999999996</v>
      </c>
      <c r="AR59" s="334">
        <v>-13.8</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20493458</v>
      </c>
      <c r="AN60" s="338">
        <v>22050</v>
      </c>
      <c r="AO60" s="339">
        <v>-17.8</v>
      </c>
      <c r="AP60" s="340">
        <v>32670</v>
      </c>
      <c r="AQ60" s="341">
        <v>-5.6</v>
      </c>
      <c r="AR60" s="342">
        <v>-12.2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64869214</v>
      </c>
      <c r="AN61" s="345">
        <v>68728</v>
      </c>
      <c r="AO61" s="346">
        <v>-2.9</v>
      </c>
      <c r="AP61" s="347">
        <v>58523</v>
      </c>
      <c r="AQ61" s="348">
        <v>2.4</v>
      </c>
      <c r="AR61" s="334">
        <v>-5.3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23102965</v>
      </c>
      <c r="AN62" s="338">
        <v>24477</v>
      </c>
      <c r="AO62" s="339">
        <v>2</v>
      </c>
      <c r="AP62" s="340">
        <v>31216</v>
      </c>
      <c r="AQ62" s="341">
        <v>4.2</v>
      </c>
      <c r="AR62" s="342">
        <v>-2.2000000000000002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4vD9/N1VDw0/KMKRQQgC2C2ElvGw1cHLMDAv0Vi1r+LdV0c1xR8Yejr9na2s33vUJe3qUqDIoqWKa49QIKarcw==" saltValue="sLUx6PifDDreM44+lnu0p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572</v>
      </c>
    </row>
    <row r="120" spans="125:125" ht="13.5" hidden="1" customHeight="1" x14ac:dyDescent="0.15"/>
    <row r="121" spans="125:125" ht="13.5" hidden="1" customHeight="1" x14ac:dyDescent="0.15">
      <c r="DU121" s="255"/>
    </row>
  </sheetData>
  <sheetProtection algorithmName="SHA-512" hashValue="5YzIrZ/Lgii8i1lJ0gjw4+scZpwCO6CkhLblK5XQIPgqBFi8S0d6yLnPsSatzW9+sk5DiWbmPjQfPFVFrbZsWA==" saltValue="yoJdKyCTgV+HL2Rk4fOw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573</v>
      </c>
    </row>
  </sheetData>
  <sheetProtection algorithmName="SHA-512" hashValue="/+3zU3M5SsHB+aAyYRaHJt7CoBPkUVcjHvb7Zzx7fcKvcOKSijMN8QeLYhzQ+DOHtA69dXnPwinFY+76Uqv2Xw==" saltValue="tzoHrnmQc44kZIbRKCwa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574</v>
      </c>
      <c r="G46" s="8" t="s">
        <v>575</v>
      </c>
      <c r="H46" s="8" t="s">
        <v>576</v>
      </c>
      <c r="I46" s="8" t="s">
        <v>577</v>
      </c>
      <c r="J46" s="9" t="s">
        <v>578</v>
      </c>
    </row>
    <row r="47" spans="2:10" ht="57.75" customHeight="1" x14ac:dyDescent="0.15">
      <c r="B47" s="10"/>
      <c r="C47" s="1141" t="s">
        <v>3</v>
      </c>
      <c r="D47" s="1141"/>
      <c r="E47" s="1142"/>
      <c r="F47" s="11">
        <v>3.09</v>
      </c>
      <c r="G47" s="12">
        <v>2.91</v>
      </c>
      <c r="H47" s="12">
        <v>2.83</v>
      </c>
      <c r="I47" s="12">
        <v>4.99</v>
      </c>
      <c r="J47" s="13">
        <v>5.5</v>
      </c>
    </row>
    <row r="48" spans="2:10" ht="57.75" customHeight="1" x14ac:dyDescent="0.15">
      <c r="B48" s="14"/>
      <c r="C48" s="1143" t="s">
        <v>4</v>
      </c>
      <c r="D48" s="1143"/>
      <c r="E48" s="1144"/>
      <c r="F48" s="15">
        <v>0.68</v>
      </c>
      <c r="G48" s="16">
        <v>0.76</v>
      </c>
      <c r="H48" s="16">
        <v>1.04</v>
      </c>
      <c r="I48" s="16">
        <v>1.74</v>
      </c>
      <c r="J48" s="17">
        <v>0.62</v>
      </c>
    </row>
    <row r="49" spans="2:10" ht="57.75" customHeight="1" thickBot="1" x14ac:dyDescent="0.2">
      <c r="B49" s="18"/>
      <c r="C49" s="1145" t="s">
        <v>5</v>
      </c>
      <c r="D49" s="1145"/>
      <c r="E49" s="1146"/>
      <c r="F49" s="19" t="s">
        <v>579</v>
      </c>
      <c r="G49" s="20" t="s">
        <v>580</v>
      </c>
      <c r="H49" s="20">
        <v>0.25</v>
      </c>
      <c r="I49" s="20">
        <v>2.99</v>
      </c>
      <c r="J49" s="21" t="s">
        <v>581</v>
      </c>
    </row>
    <row r="50" spans="2:10" x14ac:dyDescent="0.15"/>
  </sheetData>
  <sheetProtection algorithmName="SHA-512" hashValue="Z/515uk9ItbrBiPnPe7zHpMb55U6eBdzNAWxeUxVb/JPHfB70SffhAXzwgsmMziH4SV+8tFtqvsMYs4Nex2vZQ==" saltValue="qQUmtCPBq1MmK4g9S/Fb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