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70" i="11" l="1"/>
  <c r="AA69" i="11"/>
  <c r="AA68" i="11"/>
  <c r="AA47" i="11" l="1"/>
  <c r="AA46" i="11"/>
  <c r="AA45" i="11"/>
  <c r="AA44" i="11"/>
  <c r="AA43" i="11"/>
  <c r="AA42" i="11"/>
  <c r="AA41" i="11"/>
  <c r="AA40" i="11"/>
  <c r="AA39" i="11"/>
  <c r="AA38" i="11"/>
  <c r="AA37" i="11"/>
  <c r="AA36" i="11"/>
  <c r="AA35" i="11"/>
  <c r="AA34" i="11"/>
  <c r="AA33" i="11"/>
  <c r="AA32" i="11"/>
  <c r="AA31" i="11"/>
  <c r="AA30" i="11"/>
  <c r="AA29" i="11"/>
  <c r="AA28" i="11"/>
  <c r="AA14" i="11"/>
  <c r="AA13" i="11"/>
  <c r="AA12" i="11"/>
  <c r="AA11" i="11"/>
  <c r="AA10" i="11"/>
  <c r="AA9" i="11"/>
  <c r="AA8" i="11"/>
  <c r="AA7" i="11"/>
  <c r="BG43" i="9" l="1"/>
  <c r="BG42" i="9"/>
  <c r="BG41" i="9"/>
  <c r="BG40" i="9"/>
  <c r="BG39" i="9"/>
  <c r="BG38" i="9"/>
  <c r="BG37" i="9"/>
  <c r="BG36" i="9"/>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AM43" i="9"/>
  <c r="U43" i="9"/>
  <c r="C43" i="9"/>
  <c r="BW42" i="9"/>
  <c r="AM42" i="9"/>
  <c r="U42" i="9"/>
  <c r="C42" i="9"/>
  <c r="BW41" i="9"/>
  <c r="AM41" i="9"/>
  <c r="U41" i="9"/>
  <c r="BW40" i="9"/>
  <c r="AM40" i="9"/>
  <c r="U40" i="9"/>
  <c r="BW39" i="9"/>
  <c r="AM39" i="9"/>
  <c r="U39" i="9"/>
  <c r="BW38" i="9"/>
  <c r="BW37" i="9"/>
  <c r="BW34" i="9"/>
  <c r="BW35" i="9" s="1"/>
  <c r="BW36" i="9" s="1"/>
  <c r="C34" i="9"/>
  <c r="C35" i="9" s="1"/>
  <c r="CO34" i="9" l="1"/>
  <c r="CO35" i="9" s="1"/>
  <c r="CO36" i="9" s="1"/>
  <c r="CO37" i="9" s="1"/>
  <c r="CO38" i="9" s="1"/>
  <c r="CO39" i="9" s="1"/>
  <c r="CO40" i="9" s="1"/>
  <c r="CO41" i="9" s="1"/>
  <c r="CO42" i="9" s="1"/>
  <c r="CO43" i="9" s="1"/>
  <c r="C36" i="9"/>
  <c r="C37" i="9" s="1"/>
  <c r="C38" i="9" s="1"/>
  <c r="C39" i="9" s="1"/>
  <c r="C40" i="9" s="1"/>
  <c r="C41" i="9" s="1"/>
  <c r="U34" i="9"/>
  <c r="U35" i="9" s="1"/>
  <c r="U36" i="9" s="1"/>
  <c r="U37" i="9" s="1"/>
  <c r="U38" i="9" s="1"/>
  <c r="AM34" i="9"/>
  <c r="AM35" i="9" s="1"/>
  <c r="AM36" i="9" s="1"/>
  <c r="AM37" i="9" s="1"/>
  <c r="AM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BE42" i="9" s="1"/>
  <c r="BE43" i="9" s="1"/>
</calcChain>
</file>

<file path=xl/sharedStrings.xml><?xml version="1.0" encoding="utf-8"?>
<sst xmlns="http://schemas.openxmlformats.org/spreadsheetml/2006/main" count="1012" uniqueCount="606">
  <si>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</si>
  <si>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</si>
  <si>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</si>
  <si>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</si>
  <si>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</si>
  <si>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</si>
  <si>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</si>
  <si>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</si>
  <si>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</si>
  <si>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</si>
  <si>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</si>
  <si>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</si>
  <si>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</si>
  <si>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</si>
  <si>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</si>
  <si>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</si>
  <si>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</si>
  <si>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</si>
  <si>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</si>
  <si>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</si>
  <si>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</si>
  <si>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</si>
  <si>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</si>
  <si>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</si>
  <si>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</si>
  <si>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</si>
  <si>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</si>
  <si>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</si>
  <si>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</si>
  <si>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</si>
  <si>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</si>
  <si>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</si>
  <si>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</si>
  <si>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</si>
  <si>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</si>
  <si>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</si>
  <si>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</si>
  <si>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</si>
  <si>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</si>
  <si>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</si>
  <si>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</si>
  <si>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</si>
  <si>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</si>
  <si>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</si>
  <si>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</si>
  <si>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</si>
  <si>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</si>
  <si>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</si>
  <si>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</si>
  <si>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</si>
  <si>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</si>
  <si>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</si>
  <si>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</si>
  <si>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</si>
  <si>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</si>
  <si>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</si>
  <si>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</si>
  <si>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</si>
  <si>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</si>
  <si>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</si>
  <si>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</si>
  <si>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</si>
  <si>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</si>
  <si>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</si>
  <si>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</si>
  <si>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</si>
  <si>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</si>
  <si>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</si>
  <si>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</si>
  <si>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</si>
  <si>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</si>
  <si>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</si>
  <si>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</si>
  <si>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</si>
  <si>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</si>
  <si>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</si>
  <si>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</si>
  <si>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</si>
  <si>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</si>
  <si>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</si>
  <si>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</si>
  <si>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</si>
  <si>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</si>
  <si>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</si>
  <si>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</si>
  <si>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</si>
  <si>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</si>
  <si>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</si>
  <si>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</si>
  <si>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</si>
  <si>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</si>
  <si>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</si>
  <si>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</si>
  <si>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</si>
  <si>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</si>
  <si>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</si>
  <si>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</si>
  <si>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</si>
  <si>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</si>
  <si>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</si>
  <si>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</si>
  <si>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</si>
  <si>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</si>
  <si>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</si>
  <si>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</si>
  <si>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</si>
  <si>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</si>
  <si>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</si>
  <si>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</si>
  <si>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</si>
  <si>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</si>
  <si>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</si>
  <si>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</si>
  <si>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</si>
  <si>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</si>
  <si>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</si>
  <si>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</si>
  <si>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</si>
  <si>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</si>
  <si>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</si>
  <si>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</si>
  <si>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</si>
  <si>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</si>
  <si>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</si>
  <si>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</si>
  <si>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</si>
  <si>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</si>
  <si>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</si>
  <si>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</si>
  <si>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</si>
  <si>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</si>
  <si>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</si>
  <si>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</si>
  <si>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</si>
  <si>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</si>
  <si>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</si>
  <si>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</si>
  <si>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</si>
  <si>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</si>
  <si>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</si>
  <si>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</si>
  <si>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</si>
  <si>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</si>
  <si>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</si>
  <si>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</si>
  <si>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</si>
  <si>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</si>
  <si>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</si>
  <si>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</si>
  <si>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</si>
  <si>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</si>
  <si>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</si>
  <si>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</si>
  <si>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</si>
  <si>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</si>
  <si>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</si>
  <si>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</si>
  <si>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</si>
  <si>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</si>
  <si>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</si>
  <si>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</si>
  <si>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</si>
  <si>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</si>
  <si>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</si>
  <si>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</si>
  <si>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</si>
  <si>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</si>
  <si>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</si>
  <si>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</si>
  <si>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</si>
  <si>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</si>
  <si>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</si>
  <si>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</si>
  <si>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</si>
  <si>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</si>
  <si>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</si>
  <si>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</si>
  <si>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</si>
  <si>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</si>
  <si>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</si>
  <si>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</si>
  <si>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</si>
  <si>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</si>
  <si>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</si>
  <si>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</si>
  <si>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</si>
  <si>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</si>
  <si>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</si>
  <si>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</si>
  <si>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</si>
  <si>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</si>
  <si>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</si>
  <si>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</si>
  <si>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</si>
  <si>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</si>
  <si>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</si>
  <si>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福岡県北九州市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</si>
  <si>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</si>
  <si>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</si>
  <si>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</si>
  <si>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</si>
  <si>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</si>
  <si>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</si>
  <si>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</si>
  <si>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</si>
  <si>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</si>
  <si>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</si>
  <si>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</si>
  <si>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</si>
  <si>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</si>
  <si>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</si>
  <si>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</si>
  <si>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</si>
  <si>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</si>
  <si>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</si>
  <si>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</si>
  <si>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</si>
  <si>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</si>
  <si>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</si>
  <si>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</si>
  <si>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</si>
  <si>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</si>
  <si>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</si>
  <si>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</si>
  <si>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</si>
  <si>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</si>
  <si>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</si>
  <si>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</si>
  <si>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</si>
  <si>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</si>
  <si>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</si>
  <si>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</si>
  <si>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</si>
  <si>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</si>
  <si>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</si>
  <si>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</si>
  <si>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</si>
  <si>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</si>
  <si>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</si>
  <si>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</si>
  <si>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</si>
  <si>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</si>
  <si>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</si>
  <si>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</si>
  <si>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</si>
  <si>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</si>
  <si>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</si>
  <si>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</si>
  <si>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</si>
  <si>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</si>
  <si>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</si>
  <si>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</si>
  <si>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</si>
  <si>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</si>
  <si>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</si>
  <si>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</si>
  <si>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</si>
  <si>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</si>
  <si>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</si>
  <si>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</si>
  <si>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</si>
  <si>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</si>
  <si>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</si>
  <si>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</si>
  <si>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</si>
  <si>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</si>
  <si>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</si>
  <si>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</si>
  <si>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</si>
  <si>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</si>
  <si>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</si>
  <si>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</si>
  <si>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</si>
  <si>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</si>
  <si>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</si>
  <si>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</si>
  <si>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</si>
  <si>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</si>
  <si>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</si>
  <si>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</si>
  <si>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</si>
  <si>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</si>
  <si>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</si>
  <si>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</si>
  <si>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</si>
  <si>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</si>
  <si>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</si>
  <si>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</si>
  <si>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</si>
  <si>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</si>
  <si>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</si>
  <si>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</si>
  <si>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</si>
  <si>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</si>
  <si>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</si>
  <si>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</si>
  <si>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</si>
  <si>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</si>
  <si>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</si>
  <si>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</si>
  <si>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</si>
  <si>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</si>
  <si>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</si>
  <si>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</si>
  <si>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</si>
  <si>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</si>
  <si>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</si>
  <si>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</si>
  <si>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</si>
  <si>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</si>
  <si>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</si>
  <si>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</si>
  <si>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</si>
  <si>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</si>
  <si>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</si>
  <si>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</si>
  <si>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</si>
  <si>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</si>
  <si>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</si>
  <si>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</si>
  <si>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</si>
  <si>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</si>
  <si>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</si>
  <si>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</si>
  <si>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</si>
  <si>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</si>
  <si>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</si>
  <si>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</si>
  <si>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</si>
  <si>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</si>
  <si>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</si>
  <si>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</si>
  <si>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</si>
  <si>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</si>
  <si>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</si>
  <si>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</si>
  <si>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</si>
  <si>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</si>
  <si>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</si>
  <si>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</si>
  <si>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</si>
  <si>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</si>
  <si>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</si>
  <si>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</si>
  <si>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</si>
  <si>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福岡県北九州市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</si>
  <si>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</si>
  <si>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</si>
  <si>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</si>
  <si>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</si>
  <si>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</si>
  <si>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</si>
  <si>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</si>
  <si>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</si>
  <si>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</si>
  <si>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</si>
  <si>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</si>
  <si>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</si>
  <si>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</si>
  <si>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</si>
  <si>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</si>
  <si>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</si>
  <si>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</si>
  <si>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</si>
  <si>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</si>
  <si>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</si>
  <si>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</si>
  <si>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</si>
  <si>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</si>
  <si>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</si>
  <si>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</si>
  <si>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</si>
  <si>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</si>
  <si>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</si>
  <si>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</si>
  <si>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</si>
  <si>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</si>
  <si>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</si>
  <si>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</si>
  <si>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</si>
  <si>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</si>
  <si>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</si>
  <si>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</si>
  <si>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</si>
  <si>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</si>
  <si>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</si>
  <si>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</si>
  <si>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</si>
  <si>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</si>
  <si>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</si>
  <si>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競輪、競艇特別会計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</si>
  <si>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</si>
  <si>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</si>
  <si>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</si>
  <si>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</si>
  <si>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</si>
  <si>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</si>
  <si>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食肉センター特別会計</t>
    <phoneticPr fontId="5"/>
  </si>
  <si>
    <t>法非適用企業</t>
    <phoneticPr fontId="5"/>
  </si>
  <si>
    <t>卸売市場特別会計</t>
    <phoneticPr fontId="5"/>
  </si>
  <si>
    <t>渡船特別会計</t>
    <phoneticPr fontId="5"/>
  </si>
  <si>
    <t>廃棄物発電特別会計</t>
    <phoneticPr fontId="5"/>
  </si>
  <si>
    <t>漁業集落排水特別会計</t>
    <phoneticPr fontId="5"/>
  </si>
  <si>
    <t>港湾整備特別会計</t>
    <phoneticPr fontId="5"/>
  </si>
  <si>
    <t>市民太陽光発電所特別会計</t>
    <phoneticPr fontId="5"/>
  </si>
  <si>
    <t>産業用地整備特別会計</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</si>
  <si>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</si>
  <si>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</si>
  <si>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</si>
  <si>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</si>
  <si>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</si>
  <si>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</si>
  <si>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</si>
  <si>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</si>
  <si>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</si>
  <si>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</si>
  <si>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</si>
  <si>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</si>
  <si>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</si>
  <si>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</si>
  <si>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</si>
  <si>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</si>
  <si>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</si>
  <si>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</si>
  <si>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</si>
  <si>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</si>
  <si>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</si>
  <si>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</si>
  <si>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</si>
  <si>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</si>
  <si>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</si>
  <si>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</si>
  <si>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</si>
  <si>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</si>
  <si>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</si>
  <si>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</si>
  <si>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</si>
  <si>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</si>
  <si>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</si>
  <si>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</si>
  <si>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</si>
  <si>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</si>
  <si>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</si>
  <si>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</si>
  <si>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</si>
  <si>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</si>
  <si>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</si>
  <si>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</si>
  <si>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</si>
  <si>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</si>
  <si>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</si>
  <si>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</si>
  <si>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</si>
  <si>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</si>
  <si>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</si>
  <si>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</si>
  <si>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</si>
  <si>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</si>
  <si>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</si>
  <si>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</si>
  <si>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</si>
  <si>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</si>
  <si>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</si>
  <si>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</si>
  <si>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</si>
  <si>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</si>
  <si>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</si>
  <si>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</si>
  <si>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</si>
  <si>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</si>
  <si>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</si>
  <si>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</si>
  <si>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</si>
  <si>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</si>
  <si>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</si>
  <si>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</si>
  <si>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</si>
  <si>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</si>
  <si>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</si>
  <si>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</si>
  <si>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</si>
  <si>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</si>
  <si>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</si>
  <si>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</si>
  <si>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</si>
  <si>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</si>
  <si>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</si>
  <si>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</si>
  <si>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</si>
  <si>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</si>
  <si>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</si>
  <si>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</si>
  <si>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</si>
  <si>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</si>
  <si>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</si>
  <si>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</si>
  <si>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</si>
  <si>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</si>
  <si>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</si>
  <si>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</si>
  <si>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</si>
  <si>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</si>
  <si>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</si>
  <si>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</si>
  <si>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</si>
  <si>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</si>
  <si>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</si>
  <si>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</si>
  <si>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</si>
  <si>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</si>
  <si>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</si>
  <si>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</si>
  <si>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</si>
  <si>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</si>
  <si>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</si>
  <si>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</si>
  <si>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</si>
  <si>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</si>
  <si>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</si>
  <si>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</si>
  <si>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</si>
  <si>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</si>
  <si>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</si>
  <si>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</si>
  <si>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</si>
  <si>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</si>
  <si>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</si>
  <si>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</si>
  <si>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</si>
  <si>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</si>
  <si>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</si>
  <si>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</si>
  <si>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</si>
  <si>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</si>
  <si>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</si>
  <si>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</si>
  <si>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</si>
  <si>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</si>
  <si>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</si>
  <si>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</si>
  <si>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</si>
  <si>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</si>
  <si>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</si>
  <si>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</si>
  <si>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</si>
  <si>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</si>
  <si>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</si>
  <si>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</si>
  <si>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</si>
  <si>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</si>
  <si>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1.51</t>
  </si>
  <si>
    <t>▲ 1.03</t>
  </si>
  <si>
    <t>上水道事業会計</t>
  </si>
  <si>
    <t>国民健康保険特別会計</t>
  </si>
  <si>
    <t>病院事業会計</t>
  </si>
  <si>
    <t>下水道事業会計</t>
  </si>
  <si>
    <t>介護保険特別会計</t>
  </si>
  <si>
    <t>競輪、競艇特別会計</t>
  </si>
  <si>
    <t>工業用水道事業会計</t>
  </si>
  <si>
    <t>交通事業会計</t>
  </si>
  <si>
    <t>その他会計（赤字）</t>
  </si>
  <si>
    <t>その他会計（黒字）</t>
  </si>
  <si>
    <t>○</t>
  </si>
  <si>
    <t>北九州市道路公社</t>
  </si>
  <si>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</si>
  <si>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</si>
  <si>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</si>
  <si>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</si>
  <si>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</si>
  <si>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</si>
  <si>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</si>
  <si>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</si>
  <si>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</si>
  <si>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</si>
  <si>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西日本産業貿易コンベンション協会</t>
  </si>
  <si>
    <t>公益財団法人　九州ヒューマンメディア創造センター</t>
  </si>
  <si>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</si>
  <si>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</si>
  <si>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</si>
  <si>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</si>
  <si>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</si>
  <si>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</si>
  <si>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</si>
  <si>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</si>
  <si>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</si>
  <si>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</si>
  <si>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</si>
  <si>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</si>
  <si>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rPh sb="0" eb="3">
      <t>キタキュウシュウ</t>
    </rPh>
    <phoneticPr fontId="31"/>
  </si>
  <si>
    <t>北九州紫川開発株式会社</t>
  </si>
  <si>
    <t>福岡県自治振興組合</t>
    <rPh sb="0" eb="3">
      <t>フクオカケン</t>
    </rPh>
    <rPh sb="3" eb="5">
      <t>ジチ</t>
    </rPh>
    <rPh sb="5" eb="7">
      <t>シンコウ</t>
    </rPh>
    <rPh sb="7" eb="9">
      <t>クミアイ</t>
    </rPh>
    <phoneticPr fontId="1"/>
  </si>
  <si>
    <t>直方市・北九州市岡森用水組合</t>
    <rPh sb="0" eb="3">
      <t>ノオガタシ</t>
    </rPh>
    <rPh sb="4" eb="8">
      <t>キタキュウシュウシ</t>
    </rPh>
    <rPh sb="8" eb="9">
      <t>オカ</t>
    </rPh>
    <rPh sb="9" eb="10">
      <t>モリ</t>
    </rPh>
    <rPh sb="10" eb="12">
      <t>ヨウスイ</t>
    </rPh>
    <rPh sb="12" eb="14">
      <t>クミアイ</t>
    </rPh>
    <phoneticPr fontId="1"/>
  </si>
  <si>
    <t>福岡県後期高齢者医療広域連合</t>
    <rPh sb="0" eb="3">
      <t>フクオカケン</t>
    </rPh>
    <rPh sb="3" eb="5">
      <t>コウキ</t>
    </rPh>
    <rPh sb="5" eb="8">
      <t>コウレイシャ</t>
    </rPh>
    <rPh sb="8" eb="10">
      <t>イリョウ</t>
    </rPh>
    <rPh sb="10" eb="12">
      <t>コウイキ</t>
    </rPh>
    <rPh sb="12" eb="14">
      <t>レンゴウ</t>
    </rPh>
    <phoneticPr fontId="1"/>
  </si>
  <si>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</si>
  <si>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</si>
  <si>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</si>
  <si>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</si>
  <si>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</si>
  <si>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は、平成27年度に、第三セクター等改革推進債の活用に伴い地方債の現在高が増加したことで188.3％となりましたが、平成28年度は、公共事業等に係る地方債残高が減ったことなどにより187.9％となりました。
　一方、実質公債費比率は、第三セクター等改革推進債の償還が始まったこと等により13.7％となっており、どちらも類似団体内平均値を上回る状況となっています。
　引き続き、事業の熟度や重要性を吟味した上で、施策の選択と集中により適正な管理に努めます。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</si>
  <si>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</si>
  <si>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</si>
  <si>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</si>
  <si>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</si>
  <si>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ここに入力</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</si>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</sst>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0"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85"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30" fillId="0" borderId="112" xfId="33" applyNumberFormat="1" applyFont="1" applyBorder="1" applyAlignment="1" applyProtection="1">
      <alignment horizontal="right" vertical="center" shrinkToFit="1"/>
      <protection locked="0"/>
    </xf>
    <xf numFmtId="177" fontId="30" fillId="0" borderId="113" xfId="33" applyNumberFormat="1" applyFont="1" applyBorder="1" applyAlignment="1" applyProtection="1">
      <alignment horizontal="right" vertical="center" shrinkToFit="1"/>
      <protection locked="0"/>
    </xf>
    <xf numFmtId="177" fontId="30" fillId="0" borderId="114"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extLst xmlns:c16r2="http://schemas.microsoft.com/office/drawing/2015/06/chart">
            <c:ext xmlns:c16="http://schemas.microsoft.com/office/drawing/2014/chart" uri="{C3380CC4-5D6E-409C-BE32-E72D297353CC}">
              <c16:uniqueId val="{00000000-5253-45A8-91B8-F5F03FC14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75616</c:v>
                </c:pt>
                <c:pt idx="1">
                  <c:v>68591</c:v>
                </c:pt>
                <c:pt idx="2">
                  <c:v>74417</c:v>
                </c:pt>
                <c:pt idx="3">
                  <c:v>69027</c:v>
                </c:pt>
                <c:pt idx="4">
                  <c:v>77991</c:v>
                </c:pt>
              </c:numCache>
            </c:numRef>
          </c:val>
          <c:smooth val="0"/>
          <c:extLst xmlns:c16r2="http://schemas.microsoft.com/office/drawing/2015/06/chart">
            <c:ext xmlns:c16="http://schemas.microsoft.com/office/drawing/2014/chart" uri="{C3380CC4-5D6E-409C-BE32-E72D297353CC}">
              <c16:uniqueId val="{00000001-5253-45A8-91B8-F5F03FC1440B}"/>
            </c:ext>
          </c:extLst>
        </c:ser>
        <c:dLbls>
          <c:showLegendKey val="0"/>
          <c:showVal val="0"/>
          <c:showCatName val="0"/>
          <c:showSerName val="0"/>
          <c:showPercent val="0"/>
          <c:showBubbleSize val="0"/>
        </c:dLbls>
        <c:marker val="1"/>
        <c:smooth val="0"/>
        <c:axId val="426182168"/>
        <c:axId val="241700936"/>
      </c:lineChart>
      <c:catAx>
        <c:axId val="426182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700936"/>
        <c:crosses val="autoZero"/>
        <c:auto val="1"/>
        <c:lblAlgn val="ctr"/>
        <c:lblOffset val="100"/>
        <c:tickLblSkip val="1"/>
        <c:tickMarkSkip val="1"/>
        <c:noMultiLvlLbl val="0"/>
      </c:catAx>
      <c:valAx>
        <c:axId val="2417009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182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0.75</c:v>
                </c:pt>
                <c:pt idx="1">
                  <c:v>0.87</c:v>
                </c:pt>
                <c:pt idx="2">
                  <c:v>0.93</c:v>
                </c:pt>
                <c:pt idx="3">
                  <c:v>0.75</c:v>
                </c:pt>
                <c:pt idx="4">
                  <c:v>0.62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c:v>
                </c:pt>
                <c:pt idx="1">
                  <c:v>3.76</c:v>
                </c:pt>
                <c:pt idx="2">
                  <c:v>4.0599999999999996</c:v>
                </c:pt>
                <c:pt idx="3">
                  <c:v>4.8099999999999996</c:v>
                </c:pt>
                <c:pt idx="4">
                  <c:v>3.97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0527392"/>
        <c:axId val="44489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-1.51</c:v>
                </c:pt>
                <c:pt idx="1">
                  <c:v>0.39</c:v>
                </c:pt>
                <c:pt idx="2">
                  <c:v>0.35</c:v>
                </c:pt>
                <c:pt idx="3">
                  <c:v>0.56000000000000005</c:v>
                </c:pt>
                <c:pt idx="4">
                  <c:v>-1.03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0527392"/>
        <c:axId val="444896816"/>
      </c:lineChart>
      <c:catAx>
        <c:axId val="2405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896816"/>
        <c:crosses val="autoZero"/>
        <c:auto val="1"/>
        <c:lblAlgn val="ctr"/>
        <c:lblOffset val="100"/>
        <c:tickLblSkip val="1"/>
        <c:tickMarkSkip val="1"/>
        <c:noMultiLvlLbl val="0"/>
      </c:catAx>
      <c:valAx>
        <c:axId val="44489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52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1.89</c:v>
                </c:pt>
                <c:pt idx="2">
                  <c:v>#N/A</c:v>
                </c:pt>
                <c:pt idx="3">
                  <c:v>2.42</c:v>
                </c:pt>
                <c:pt idx="4">
                  <c:v>#N/A</c:v>
                </c:pt>
                <c:pt idx="5">
                  <c:v>2.79</c:v>
                </c:pt>
                <c:pt idx="6">
                  <c:v>#N/A</c:v>
                </c:pt>
                <c:pt idx="7">
                  <c:v>2.93</c:v>
                </c:pt>
                <c:pt idx="8">
                  <c:v>#N/A</c:v>
                </c:pt>
                <c:pt idx="9">
                  <c:v>1.67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0.66</c:v>
                </c:pt>
                <c:pt idx="2">
                  <c:v>#N/A</c:v>
                </c:pt>
                <c:pt idx="3">
                  <c:v>0.68</c:v>
                </c:pt>
                <c:pt idx="4">
                  <c:v>#N/A</c:v>
                </c:pt>
                <c:pt idx="5">
                  <c:v>0.65</c:v>
                </c:pt>
                <c:pt idx="6">
                  <c:v>#N/A</c:v>
                </c:pt>
                <c:pt idx="7">
                  <c:v>0.66</c:v>
                </c:pt>
                <c:pt idx="8">
                  <c:v>#N/A</c:v>
                </c:pt>
                <c:pt idx="9">
                  <c:v>0.63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c:v>
                </c:pt>
                <c:pt idx="2">
                  <c:v>#N/A</c:v>
                </c:pt>
                <c:pt idx="3">
                  <c:v>0.68</c:v>
                </c:pt>
                <c:pt idx="4">
                  <c:v>#N/A</c:v>
                </c:pt>
                <c:pt idx="5">
                  <c:v>0.69</c:v>
                </c:pt>
                <c:pt idx="6">
                  <c:v>#N/A</c:v>
                </c:pt>
                <c:pt idx="7">
                  <c:v>0.7</c:v>
                </c:pt>
                <c:pt idx="8">
                  <c:v>#N/A</c:v>
                </c:pt>
                <c:pt idx="9">
                  <c:v>0.72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競輪、競艇特別会計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0.28999999999999998</c:v>
                </c:pt>
                <c:pt idx="4">
                  <c:v>#N/A</c:v>
                </c:pt>
                <c:pt idx="5">
                  <c:v>0.18</c:v>
                </c:pt>
                <c:pt idx="6">
                  <c:v>#N/A</c:v>
                </c:pt>
                <c:pt idx="7">
                  <c:v>0.02</c:v>
                </c:pt>
                <c:pt idx="8">
                  <c:v>#N/A</c:v>
                </c:pt>
                <c:pt idx="9">
                  <c:v>0.98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0.69</c:v>
                </c:pt>
                <c:pt idx="2">
                  <c:v>#N/A</c:v>
                </c:pt>
                <c:pt idx="3">
                  <c:v>0.82</c:v>
                </c:pt>
                <c:pt idx="4">
                  <c:v>#N/A</c:v>
                </c:pt>
                <c:pt idx="5">
                  <c:v>1.1200000000000001</c:v>
                </c:pt>
                <c:pt idx="6">
                  <c:v>#N/A</c:v>
                </c:pt>
                <c:pt idx="7">
                  <c:v>1.06</c:v>
                </c:pt>
                <c:pt idx="8">
                  <c:v>#N/A</c:v>
                </c:pt>
                <c:pt idx="9">
                  <c:v>1.07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1.1200000000000001</c:v>
                </c:pt>
                <c:pt idx="2">
                  <c:v>#N/A</c:v>
                </c:pt>
                <c:pt idx="3">
                  <c:v>1.18</c:v>
                </c:pt>
                <c:pt idx="4">
                  <c:v>#N/A</c:v>
                </c:pt>
                <c:pt idx="5">
                  <c:v>1.1499999999999999</c:v>
                </c:pt>
                <c:pt idx="6">
                  <c:v>#N/A</c:v>
                </c:pt>
                <c:pt idx="7">
                  <c:v>1.24</c:v>
                </c:pt>
                <c:pt idx="8">
                  <c:v>#N/A</c:v>
                </c:pt>
                <c:pt idx="9">
                  <c:v>1.19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0.96</c:v>
                </c:pt>
                <c:pt idx="2">
                  <c:v>#N/A</c:v>
                </c:pt>
                <c:pt idx="3">
                  <c:v>1.41</c:v>
                </c:pt>
                <c:pt idx="4">
                  <c:v>#N/A</c:v>
                </c:pt>
                <c:pt idx="5">
                  <c:v>1.71</c:v>
                </c:pt>
                <c:pt idx="6">
                  <c:v>#N/A</c:v>
                </c:pt>
                <c:pt idx="7">
                  <c:v>1.48</c:v>
                </c:pt>
                <c:pt idx="8">
                  <c:v>#N/A</c:v>
                </c:pt>
                <c:pt idx="9">
                  <c:v>1.36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0.34</c:v>
                </c:pt>
                <c:pt idx="2">
                  <c:v>#N/A</c:v>
                </c:pt>
                <c:pt idx="3">
                  <c:v>0.45</c:v>
                </c:pt>
                <c:pt idx="4">
                  <c:v>#N/A</c:v>
                </c:pt>
                <c:pt idx="5">
                  <c:v>0.38</c:v>
                </c:pt>
                <c:pt idx="6">
                  <c:v>#N/A</c:v>
                </c:pt>
                <c:pt idx="7">
                  <c:v>0.15</c:v>
                </c:pt>
                <c:pt idx="8">
                  <c:v>#N/A</c:v>
                </c:pt>
                <c:pt idx="9">
                  <c:v>1.52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2.0299999999999998</c:v>
                </c:pt>
                <c:pt idx="2">
                  <c:v>#N/A</c:v>
                </c:pt>
                <c:pt idx="3">
                  <c:v>1.91</c:v>
                </c:pt>
                <c:pt idx="4">
                  <c:v>#N/A</c:v>
                </c:pt>
                <c:pt idx="5">
                  <c:v>2.02</c:v>
                </c:pt>
                <c:pt idx="6">
                  <c:v>#N/A</c:v>
                </c:pt>
                <c:pt idx="7">
                  <c:v>2.11</c:v>
                </c:pt>
                <c:pt idx="8">
                  <c:v>#N/A</c:v>
                </c:pt>
                <c:pt idx="9">
                  <c:v>2.27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5397472"/>
        <c:axId val="425505168"/>
      </c:barChart>
      <c:catAx>
        <c:axId val="4453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505168"/>
        <c:crosses val="autoZero"/>
        <c:auto val="1"/>
        <c:lblAlgn val="ctr"/>
        <c:lblOffset val="100"/>
        <c:tickLblSkip val="1"/>
        <c:tickMarkSkip val="1"/>
        <c:noMultiLvlLbl val="0"/>
      </c:catAx>
      <c:valAx>
        <c:axId val="42550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39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62248</c:v>
                </c:pt>
                <c:pt idx="5">
                  <c:v>62159</c:v>
                </c:pt>
                <c:pt idx="8">
                  <c:v>61822</c:v>
                </c:pt>
                <c:pt idx="11">
                  <c:v>59221</c:v>
                </c:pt>
                <c:pt idx="14">
                  <c:v>57945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90</c:v>
                </c:pt>
                <c:pt idx="3">
                  <c:v>48</c:v>
                </c:pt>
                <c:pt idx="6">
                  <c:v>47</c:v>
                </c:pt>
                <c:pt idx="9">
                  <c:v>5</c:v>
                </c:pt>
                <c:pt idx="12">
                  <c:v>6</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625</c:v>
                </c:pt>
                <c:pt idx="3">
                  <c:v>447</c:v>
                </c:pt>
                <c:pt idx="6">
                  <c:v>447</c:v>
                </c:pt>
                <c:pt idx="9">
                  <c:v>448</c:v>
                </c:pt>
                <c:pt idx="12">
                  <c:v>211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7891</c:v>
                </c:pt>
                <c:pt idx="3">
                  <c:v>8372</c:v>
                </c:pt>
                <c:pt idx="6">
                  <c:v>7580</c:v>
                </c:pt>
                <c:pt idx="9">
                  <c:v>7297</c:v>
                </c:pt>
                <c:pt idx="12">
                  <c:v>7231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28971</c:v>
                </c:pt>
                <c:pt idx="3">
                  <c:v>30279</c:v>
                </c:pt>
                <c:pt idx="6">
                  <c:v>32151</c:v>
                </c:pt>
                <c:pt idx="9">
                  <c:v>33484</c:v>
                </c:pt>
                <c:pt idx="12">
                  <c:v>34660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5750</c:v>
                </c:pt>
                <c:pt idx="3">
                  <c:v>5402</c:v>
                </c:pt>
                <c:pt idx="6">
                  <c:v>8866</c:v>
                </c:pt>
                <c:pt idx="9">
                  <c:v>8507</c:v>
                </c:pt>
                <c:pt idx="12">
                  <c:v>7016</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41495</c:v>
                </c:pt>
                <c:pt idx="3">
                  <c:v>40192</c:v>
                </c:pt>
                <c:pt idx="6">
                  <c:v>40094</c:v>
                </c:pt>
                <c:pt idx="9">
                  <c:v>37426</c:v>
                </c:pt>
                <c:pt idx="12">
                  <c:v>37703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5393384"/>
        <c:axId val="445393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22574</c:v>
                </c:pt>
                <c:pt idx="2">
                  <c:v>#N/A</c:v>
                </c:pt>
                <c:pt idx="3">
                  <c:v>#N/A</c:v>
                </c:pt>
                <c:pt idx="4">
                  <c:v>22581</c:v>
                </c:pt>
                <c:pt idx="5">
                  <c:v>#N/A</c:v>
                </c:pt>
                <c:pt idx="6">
                  <c:v>#N/A</c:v>
                </c:pt>
                <c:pt idx="7">
                  <c:v>27363</c:v>
                </c:pt>
                <c:pt idx="8">
                  <c:v>#N/A</c:v>
                </c:pt>
                <c:pt idx="9">
                  <c:v>#N/A</c:v>
                </c:pt>
                <c:pt idx="10">
                  <c:v>27946</c:v>
                </c:pt>
                <c:pt idx="11">
                  <c:v>#N/A</c:v>
                </c:pt>
                <c:pt idx="12">
                  <c:v>#N/A</c:v>
                </c:pt>
                <c:pt idx="13">
                  <c:v>28882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5393384"/>
        <c:axId val="445393768"/>
      </c:lineChart>
      <c:catAx>
        <c:axId val="44539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393768"/>
        <c:crosses val="autoZero"/>
        <c:auto val="1"/>
        <c:lblAlgn val="ctr"/>
        <c:lblOffset val="100"/>
        <c:tickLblSkip val="1"/>
        <c:tickMarkSkip val="1"/>
        <c:noMultiLvlLbl val="0"/>
      </c:catAx>
      <c:valAx>
        <c:axId val="445393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39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493948</c:v>
                </c:pt>
                <c:pt idx="5">
                  <c:v>503307</c:v>
                </c:pt>
                <c:pt idx="8">
                  <c:v>507847</c:v>
                </c:pt>
                <c:pt idx="11">
                  <c:v>508757</c:v>
                </c:pt>
                <c:pt idx="14">
                  <c:v>513677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192557</c:v>
                </c:pt>
                <c:pt idx="5">
                  <c:v>189888</c:v>
                </c:pt>
                <c:pt idx="8">
                  <c:v>190580</c:v>
                </c:pt>
                <c:pt idx="11">
                  <c:v>180866</c:v>
                </c:pt>
                <c:pt idx="14">
                  <c:v>177239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124823</c:v>
                </c:pt>
                <c:pt idx="5">
                  <c:v>130511</c:v>
                </c:pt>
                <c:pt idx="8">
                  <c:v>130417</c:v>
                </c:pt>
                <c:pt idx="11">
                  <c:v>132632</c:v>
                </c:pt>
                <c:pt idx="14">
                  <c:v>157937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5924</c:v>
                </c:pt>
                <c:pt idx="3">
                  <c:v>1954</c:v>
                </c:pt>
                <c:pt idx="6">
                  <c:v>1899</c:v>
                </c:pt>
                <c:pt idx="9">
                  <c:v>2410</c:v>
                </c:pt>
                <c:pt idx="12">
                  <c:v>2752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61702</c:v>
                </c:pt>
                <c:pt idx="3">
                  <c:v>60052</c:v>
                </c:pt>
                <c:pt idx="6">
                  <c:v>55962</c:v>
                </c:pt>
                <c:pt idx="9">
                  <c:v>53823</c:v>
                </c:pt>
                <c:pt idx="12">
                  <c:v>54449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104676</c:v>
                </c:pt>
                <c:pt idx="3">
                  <c:v>105941</c:v>
                </c:pt>
                <c:pt idx="6">
                  <c:v>101938</c:v>
                </c:pt>
                <c:pt idx="9">
                  <c:v>80574</c:v>
                </c:pt>
                <c:pt idx="12">
                  <c:v>77471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5965</c:v>
                </c:pt>
                <c:pt idx="3">
                  <c:v>3125</c:v>
                </c:pt>
                <c:pt idx="6">
                  <c:v>11836</c:v>
                </c:pt>
                <c:pt idx="9">
                  <c:v>12194</c:v>
                </c:pt>
                <c:pt idx="12">
                  <c:v>1996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980914</c:v>
                </c:pt>
                <c:pt idx="3">
                  <c:v>999511</c:v>
                </c:pt>
                <c:pt idx="6">
                  <c:v>1012875</c:v>
                </c:pt>
                <c:pt idx="9">
                  <c:v>1059067</c:v>
                </c:pt>
                <c:pt idx="12">
                  <c:v>1096357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0198672"/>
        <c:axId val="430199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347852</c:v>
                </c:pt>
                <c:pt idx="2">
                  <c:v>#N/A</c:v>
                </c:pt>
                <c:pt idx="3">
                  <c:v>#N/A</c:v>
                </c:pt>
                <c:pt idx="4">
                  <c:v>346877</c:v>
                </c:pt>
                <c:pt idx="5">
                  <c:v>#N/A</c:v>
                </c:pt>
                <c:pt idx="6">
                  <c:v>#N/A</c:v>
                </c:pt>
                <c:pt idx="7">
                  <c:v>355666</c:v>
                </c:pt>
                <c:pt idx="8">
                  <c:v>#N/A</c:v>
                </c:pt>
                <c:pt idx="9">
                  <c:v>#N/A</c:v>
                </c:pt>
                <c:pt idx="10">
                  <c:v>385813</c:v>
                </c:pt>
                <c:pt idx="11">
                  <c:v>#N/A</c:v>
                </c:pt>
                <c:pt idx="12">
                  <c:v>#N/A</c:v>
                </c:pt>
                <c:pt idx="13">
                  <c:v>384172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0198672"/>
        <c:axId val="430199064"/>
      </c:lineChart>
      <c:catAx>
        <c:axId val="43019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199064"/>
        <c:crosses val="autoZero"/>
        <c:auto val="1"/>
        <c:lblAlgn val="ctr"/>
        <c:lblOffset val="100"/>
        <c:tickLblSkip val="1"/>
        <c:tickMarkSkip val="1"/>
        <c:noMultiLvlLbl val="0"/>
      </c:catAx>
      <c:valAx>
        <c:axId val="43019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9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A57-42FA-87F0-ADEA5DAFB94D}"/>
                </c:ext>
                <c:ext xmlns:c15="http://schemas.microsoft.com/office/drawing/2012/chart" uri="{CE6537A1-D6FC-4f65-9D91-7224C49458BB}">
                  <c15:dlblFieldTable>
                    <c15:dlblFTEntry>
                      <c15:txfldGUID>{537C2F97-E3A1-4FC9-A0BC-EECC00BF07AF}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A57-42FA-87F0-ADEA5DAFB94D}"/>
                </c:ext>
                <c:ext xmlns:c15="http://schemas.microsoft.com/office/drawing/2012/chart" uri="{CE6537A1-D6FC-4f65-9D91-7224C49458BB}">
                  <c15:dlblFieldTable>
                    <c15:dlblFTEntry>
                      <c15:txfldGUID>{356F504E-8793-45AB-912B-A5C817108EE2}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A57-42FA-87F0-ADEA5DAFB94D}"/>
                </c:ext>
                <c:ext xmlns:c15="http://schemas.microsoft.com/office/drawing/2012/chart" uri="{CE6537A1-D6FC-4f65-9D91-7224C49458BB}">
                  <c15:dlblFieldTable>
                    <c15:dlblFTEntry>
                      <c15:txfldGUID>{278D49C3-6C72-4F21-90B5-2E24239C0C74}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A57-42FA-87F0-ADEA5DAFB94D}"/>
                </c:ext>
                <c:ext xmlns:c15="http://schemas.microsoft.com/office/drawing/2012/chart" uri="{CE6537A1-D6FC-4f65-9D91-7224C49458BB}">
                  <c15:dlblFieldTable>
                    <c15:dlblFTEntry>
                      <c15:txfldGUID>{974F8C80-C9CE-4A69-A8C0-AE269B7F5638}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A57-42FA-87F0-ADEA5DAFB94D}"/>
                </c:ext>
                <c:ext xmlns:c15="http://schemas.microsoft.com/office/drawing/2012/chart" uri="{CE6537A1-D6FC-4f65-9D91-7224C49458BB}">
                  <c15:dlblFieldTable>
                    <c15:dlblFTEntry>
                      <c15:txfldGUID>{65E1F118-2921-44BD-9DB4-988FAC7F2769}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A57-42FA-87F0-ADEA5DAFB94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A57-42FA-87F0-ADEA5DAFB94D}"/>
                </c:ext>
                <c:ext xmlns:c15="http://schemas.microsoft.com/office/drawing/2012/chart" uri="{CE6537A1-D6FC-4f65-9D91-7224C49458BB}">
                  <c15:dlblFieldTable>
                    <c15:dlblFTEntry>
                      <c15:txfldGUID>{A107C4FA-304A-4F6C-B91A-F8C726992BAD}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A57-42FA-87F0-ADEA5DAFB94D}"/>
                </c:ext>
                <c:ext xmlns:c15="http://schemas.microsoft.com/office/drawing/2012/chart" uri="{CE6537A1-D6FC-4f65-9D91-7224C49458BB}">
                  <c15:dlblFieldTable>
                    <c15:dlblFTEntry>
                      <c15:txfldGUID>{5F813844-0019-4630-8373-A51413BC7265}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A57-42FA-87F0-ADEA5DAFB94D}"/>
                </c:ext>
                <c:ext xmlns:c15="http://schemas.microsoft.com/office/drawing/2012/chart" uri="{CE6537A1-D6FC-4f65-9D91-7224C49458BB}">
                  <c15:dlblFieldTable>
                    <c15:dlblFTEntry>
                      <c15:txfldGUID>{BE9A775E-D0ED-4EBF-8CC4-956BEA302434}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A57-42FA-87F0-ADEA5DAFB94D}"/>
                </c:ext>
                <c:ext xmlns:c15="http://schemas.microsoft.com/office/drawing/2012/chart" uri="{CE6537A1-D6FC-4f65-9D91-7224C49458BB}">
                  <c15:dlblFieldTable>
                    <c15:dlblFTEntry>
                      <c15:txfldGUID>{8CE288E6-F202-4A77-B3AD-8E5073BA32E2}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57-42FA-87F0-ADEA5DAFB94D}"/>
                </c:ext>
                <c:ext xmlns:c15="http://schemas.microsoft.com/office/drawing/2012/chart" uri="{CE6537A1-D6FC-4f65-9D91-7224C49458BB}">
                  <c15:dlblFieldTable>
                    <c15:dlblFTEntry>
                      <c15:txfldGUID>{DE2A02E3-0378-4A1D-A54A-B718FC483AA4}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A57-42FA-87F0-ADEA5DAFB94D}"/>
            </c:ext>
          </c:extLst>
        </c:ser>
        <c:dLbls>
          <c:showLegendKey val="0"/>
          <c:showVal val="0"/>
          <c:showCatName val="0"/>
          <c:showSerName val="0"/>
          <c:showPercent val="0"/>
          <c:showBubbleSize val="0"/>
        </c:dLbls>
        <c:axId val="430199848"/>
        <c:axId val="447005128"/>
      </c:scatterChart>
      <c:valAx>
        <c:axId val="430199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005128"/>
        <c:crosses val="autoZero"/>
        <c:crossBetween val="midCat"/>
      </c:valAx>
      <c:valAx>
        <c:axId val="447005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199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2D8-4E26-A8A3-E8B3CD4C7DDA}"/>
                </c:ext>
                <c:ext xmlns:c15="http://schemas.microsoft.com/office/drawing/2012/chart" uri="{CE6537A1-D6FC-4f65-9D91-7224C49458BB}">
                  <c15:dlblFieldTable>
                    <c15:dlblFTEntry>
                      <c15:txfldGUID>{65EBCC45-B5DE-4777-A43F-E9A9E2C1F89E}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2D8-4E26-A8A3-E8B3CD4C7DDA}"/>
                </c:ext>
                <c:ext xmlns:c15="http://schemas.microsoft.com/office/drawing/2012/chart" uri="{CE6537A1-D6FC-4f65-9D91-7224C49458BB}">
                  <c15:dlblFieldTable>
                    <c15:dlblFTEntry>
                      <c15:txfldGUID>{D388DD76-D8E9-44D8-B5D8-729E19BED87C}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2D8-4E26-A8A3-E8B3CD4C7DDA}"/>
                </c:ext>
                <c:ext xmlns:c15="http://schemas.microsoft.com/office/drawing/2012/chart" uri="{CE6537A1-D6FC-4f65-9D91-7224C49458BB}">
                  <c15:dlblFieldTable>
                    <c15:dlblFTEntry>
                      <c15:txfldGUID>{EC7BE504-421D-4D95-8EE1-162B4A5301FA}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2D8-4E26-A8A3-E8B3CD4C7DDA}"/>
                </c:ext>
                <c:ext xmlns:c15="http://schemas.microsoft.com/office/drawing/2012/chart" uri="{CE6537A1-D6FC-4f65-9D91-7224C49458BB}">
                  <c15:dlblFieldTable>
                    <c15:dlblFTEntry>
                      <c15:txfldGUID>{8F000DCA-41A4-40FC-B873-E7A1C4AC6E22}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2D8-4E26-A8A3-E8B3CD4C7DDA}"/>
                </c:ext>
                <c:ext xmlns:c15="http://schemas.microsoft.com/office/drawing/2012/chart" uri="{CE6537A1-D6FC-4f65-9D91-7224C49458BB}">
                  <c15:dlblFieldTable>
                    <c15:dlblFTEntry>
                      <c15:txfldGUID>{60528D42-D894-449B-BA8B-798347665BFF}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10.5</c:v>
                </c:pt>
                <c:pt idx="2">
                  <c:v>11.8</c:v>
                </c:pt>
                <c:pt idx="3">
                  <c:v>12.6</c:v>
                </c:pt>
                <c:pt idx="4">
                  <c:v>13.7</c:v>
                </c:pt>
              </c:numCache>
            </c:numRef>
          </c:xVal>
          <c:yVal>
            <c:numRef>
              <c:f>公会計指標分析・財政指標組合せ分析表!$K$73:$O$73</c:f>
              <c:numCache>
                <c:formatCode>#,##0.0;"▲ "#,##0.0</c:formatCode>
                <c:ptCount val="5"/>
                <c:pt idx="0">
                  <c:v>170.3</c:v>
                </c:pt>
                <c:pt idx="1">
                  <c:v>169.3</c:v>
                </c:pt>
                <c:pt idx="2">
                  <c:v>174.3</c:v>
                </c:pt>
                <c:pt idx="3">
                  <c:v>188.3</c:v>
                </c:pt>
                <c:pt idx="4">
                  <c:v>187.9</c:v>
                </c:pt>
              </c:numCache>
            </c:numRef>
          </c:yVal>
          <c:smooth val="0"/>
          <c:extLst xmlns:c16r2="http://schemas.microsoft.com/office/drawing/2015/06/chart">
            <c:ext xmlns:c16="http://schemas.microsoft.com/office/drawing/2014/chart" uri="{C3380CC4-5D6E-409C-BE32-E72D297353CC}">
              <c16:uniqueId val="{00000005-62D8-4E26-A8A3-E8B3CD4C7DD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2D8-4E26-A8A3-E8B3CD4C7DDA}"/>
                </c:ext>
                <c:ext xmlns:c15="http://schemas.microsoft.com/office/drawing/2012/chart" uri="{CE6537A1-D6FC-4f65-9D91-7224C49458BB}">
                  <c15:dlblFieldTable>
                    <c15:dlblFTEntry>
                      <c15:txfldGUID>{57FF02E9-F9AF-4C86-8DE5-D75943387D90}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2D8-4E26-A8A3-E8B3CD4C7DDA}"/>
                </c:ext>
                <c:ext xmlns:c15="http://schemas.microsoft.com/office/drawing/2012/chart" uri="{CE6537A1-D6FC-4f65-9D91-7224C49458BB}">
                  <c15:dlblFieldTable>
                    <c15:dlblFTEntry>
                      <c15:txfldGUID>{E75E9937-1CC7-4C5D-8F4C-CA3E431250BA}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62D8-4E26-A8A3-E8B3CD4C7DDA}"/>
                </c:ext>
                <c:ext xmlns:c15="http://schemas.microsoft.com/office/drawing/2012/chart" uri="{CE6537A1-D6FC-4f65-9D91-7224C49458BB}">
                  <c15:dlblFieldTable>
                    <c15:dlblFTEntry>
                      <c15:txfldGUID>{1C17A383-4092-4026-92E1-8B1F6C093ACE}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2D8-4E26-A8A3-E8B3CD4C7DDA}"/>
                </c:ext>
                <c:ext xmlns:c15="http://schemas.microsoft.com/office/drawing/2012/chart" uri="{CE6537A1-D6FC-4f65-9D91-7224C49458BB}">
                  <c15:dlblFieldTable>
                    <c15:dlblFTEntry>
                      <c15:txfldGUID>{6F2D8098-71CC-47EE-8B88-BADF19C643FD}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D8-4E26-A8A3-E8B3CD4C7DDA}"/>
                </c:ext>
                <c:ext xmlns:c15="http://schemas.microsoft.com/office/drawing/2012/chart" uri="{CE6537A1-D6FC-4f65-9D91-7224C49458BB}">
                  <c15:dlblFieldTable>
                    <c15:dlblFTEntry>
                      <c15:txfldGUID>{4A283E61-4237-401A-AEB2-D7A6A8EC7A72}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62D8-4E26-A8A3-E8B3CD4C7DDA}"/>
            </c:ext>
          </c:extLst>
        </c:ser>
        <c:dLbls>
          <c:showLegendKey val="0"/>
          <c:showVal val="0"/>
          <c:showCatName val="0"/>
          <c:showSerName val="0"/>
          <c:showPercent val="0"/>
          <c:showBubbleSize val="0"/>
        </c:dLbls>
        <c:axId val="447005912"/>
        <c:axId val="447006304"/>
      </c:scatterChart>
      <c:valAx>
        <c:axId val="447005912"/>
        <c:scaling>
          <c:orientation val="minMax"/>
          <c:max val="14"/>
          <c:min val="1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006304"/>
        <c:crosses val="autoZero"/>
        <c:crossBetween val="midCat"/>
      </c:valAx>
      <c:valAx>
        <c:axId val="447006304"/>
        <c:scaling>
          <c:orientation val="minMax"/>
          <c:max val="201"/>
          <c:min val="1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005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平成２８年度の実質公債費比率の分子は、第三セクター等改革推進債の償還が始まったことなどにより、前年度を上回る水準となりました。</a:t>
          </a:r>
          <a:endParaRPr lang="ja-JP" altLang="ja-JP" sz="1400">
            <a:effectLst/>
          </a:endParaRPr>
        </a:p>
        <a:p>
          <a:r>
            <a:rPr kumimoji="1" lang="ja-JP" altLang="ja-JP" sz="1100">
              <a:solidFill>
                <a:schemeClr val="dk1"/>
              </a:solidFill>
              <a:effectLst/>
              <a:latin typeface="+mn-lt"/>
              <a:ea typeface="+mn-ea"/>
              <a:cs typeface="+mn-cs"/>
            </a:rPr>
            <a:t>　今後も、適切な市債管理を行い、健全な財政運営に努めます。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将来負担額（Ａ）は、平成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1,592</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2,330</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738</a:t>
          </a:r>
          <a:r>
            <a:rPr kumimoji="1" lang="ja-JP" altLang="ja-JP" sz="1100">
              <a:solidFill>
                <a:schemeClr val="dk1"/>
              </a:solidFill>
              <a:effectLst/>
              <a:latin typeface="+mn-lt"/>
              <a:ea typeface="+mn-ea"/>
              <a:cs typeface="+mn-cs"/>
            </a:rPr>
            <a:t>億円増加しています。</a:t>
          </a:r>
          <a:endParaRPr lang="ja-JP" altLang="ja-JP">
            <a:effectLst/>
          </a:endParaRPr>
        </a:p>
        <a:p>
          <a:r>
            <a:rPr kumimoji="1" lang="ja-JP" altLang="ja-JP" sz="1100">
              <a:solidFill>
                <a:schemeClr val="dk1"/>
              </a:solidFill>
              <a:effectLst/>
              <a:latin typeface="+mn-lt"/>
              <a:ea typeface="+mn-ea"/>
              <a:cs typeface="+mn-cs"/>
            </a:rPr>
            <a:t>　これは将来負担額の大部分を占める「一般会計等に係る地方債の現在高」が、地方交付税の振替である臨時財政対策債の発行額増や</a:t>
          </a:r>
          <a:r>
            <a:rPr kumimoji="1" lang="ja-JP" altLang="ja-JP" sz="1100" baseline="0">
              <a:solidFill>
                <a:schemeClr val="dk1"/>
              </a:solidFill>
              <a:effectLst/>
              <a:latin typeface="+mn-lt"/>
              <a:ea typeface="+mn-ea"/>
              <a:cs typeface="+mn-cs"/>
            </a:rPr>
            <a:t>第三セクター等改革推進債</a:t>
          </a:r>
          <a:r>
            <a:rPr kumimoji="1" lang="ja-JP" altLang="ja-JP" sz="1100">
              <a:solidFill>
                <a:schemeClr val="dk1"/>
              </a:solidFill>
              <a:effectLst/>
              <a:latin typeface="+mn-lt"/>
              <a:ea typeface="+mn-ea"/>
              <a:cs typeface="+mn-cs"/>
            </a:rPr>
            <a:t>の活用に伴い、増加していることなどによるものです。（なお、臨時財政対策債の償還については、後年度、その全額が地方交付税で措置されるため、実質的に将来負担額としてはカウントされていません）。</a:t>
          </a:r>
          <a:endParaRPr lang="ja-JP" altLang="ja-JP">
            <a:effectLst/>
          </a:endParaRPr>
        </a:p>
        <a:p>
          <a:r>
            <a:rPr kumimoji="1" lang="ja-JP" altLang="ja-JP" sz="1100">
              <a:solidFill>
                <a:schemeClr val="dk1"/>
              </a:solidFill>
              <a:effectLst/>
              <a:latin typeface="+mn-lt"/>
              <a:ea typeface="+mn-ea"/>
              <a:cs typeface="+mn-cs"/>
            </a:rPr>
            <a:t>　一方、充当可能財源等（Ｂ）は、平成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8,113</a:t>
          </a:r>
          <a:r>
            <a:rPr kumimoji="1" lang="ja-JP" altLang="ja-JP" sz="1100">
              <a:solidFill>
                <a:schemeClr val="dk1"/>
              </a:solidFill>
              <a:effectLst/>
              <a:latin typeface="+mn-lt"/>
              <a:ea typeface="+mn-ea"/>
              <a:cs typeface="+mn-cs"/>
            </a:rPr>
            <a:t>億円でしたが、臨時財政対策債発行額の増による基準財政需要額算入見込額が増加していることなどにより、平成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8,489</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億円増加しています。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結果として、将来負担比率の分子である（Ａ）－（Ｂ）は、平成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3,479</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3,842</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億円増加しています。</a:t>
          </a:r>
          <a:endParaRPr lang="ja-JP" altLang="ja-JP">
            <a:effectLst/>
          </a:endParaRPr>
        </a:p>
        <a:p>
          <a:r>
            <a:rPr kumimoji="1" lang="ja-JP" altLang="ja-JP" sz="1100">
              <a:solidFill>
                <a:schemeClr val="dk1"/>
              </a:solidFill>
              <a:effectLst/>
              <a:latin typeface="+mn-lt"/>
              <a:ea typeface="+mn-ea"/>
              <a:cs typeface="+mn-cs"/>
            </a:rPr>
            <a:t>　今後については、将来負担額の大半を地方債の残高が占めることから、地方債の活用にあたっては、事業の熟度や重要性を吟味した上で、施策の選択と集中により、適正な市債管理に努めます。</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966,628
954,377
491.95
519,454,118
515,520,175
1,534,575
245,993,030
980,961,656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187.9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966,628
954,377
491.95
519,454,118
515,520,175
1,534,575
245,993,030
980,961,656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966,628
954,377
491.95
519,454,118
515,520,175
1,534,575
245,993,030
980,961,656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966,628
954,377
491.95
519,454,118
515,520,175
1,534,575
245,993,030
980,961,656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187.9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財政力指数は、市税収入等の増、近年においては地方消費税率の引上げに伴う地方消費税交付金の増額等により、基準財政収入額が増加したことなどを要因として、増加しています。</a:t>
          </a:r>
          <a:endParaRPr lang="ja-JP" altLang="ja-JP" sz="1400">
            <a:effectLst/>
          </a:endParaRPr>
        </a:p>
        <a:p>
          <a:r>
            <a:rPr kumimoji="1" lang="ja-JP" altLang="ja-JP" sz="1100">
              <a:solidFill>
                <a:schemeClr val="dk1"/>
              </a:solidFill>
              <a:effectLst/>
              <a:latin typeface="+mn-lt"/>
              <a:ea typeface="+mn-ea"/>
              <a:cs typeface="+mn-cs"/>
            </a:rPr>
            <a:t>　類似団体との比較では、人口の減少や高い高齢化率などの影響により、市民一人当たりの市税収入が類似団体の平均を下回っていることから、依然として低い水準となっています。</a:t>
          </a:r>
          <a:endParaRPr lang="ja-JP" altLang="ja-JP" sz="1400">
            <a:effectLst/>
          </a:endParaRPr>
        </a:p>
        <a:p>
          <a:r>
            <a:rPr kumimoji="1" lang="ja-JP" altLang="ja-JP" sz="1100">
              <a:solidFill>
                <a:schemeClr val="dk1"/>
              </a:solidFill>
              <a:effectLst/>
              <a:latin typeface="+mn-lt"/>
              <a:ea typeface="+mn-ea"/>
              <a:cs typeface="+mn-cs"/>
            </a:rPr>
            <a:t>　企業誘致の推進による税源の涵養に取り組むなど、歳入の確保に努めます</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68580</xdr:rowOff>
    </xdr:to>
    <xdr:cxnSp macro="">
      <xdr:nvCxnSpPr>
        <xdr:cNvPr id="66" name="直線コネクタ 65"/>
        <xdr:cNvCxnSpPr/>
      </xdr:nvCxnSpPr>
      <xdr:spPr>
        <a:xfrm flipV="1">
          <a:off x="4114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7"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116840</xdr:rowOff>
    </xdr:to>
    <xdr:cxnSp macro="">
      <xdr:nvCxnSpPr>
        <xdr:cNvPr id="69" name="直線コネクタ 68"/>
        <xdr:cNvCxnSpPr/>
      </xdr:nvCxnSpPr>
      <xdr:spPr>
        <a:xfrm flipV="1">
          <a:off x="3225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71" name="テキスト ボックス 70"/>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165100</xdr:rowOff>
    </xdr:to>
    <xdr:cxnSp macro="">
      <xdr:nvCxnSpPr>
        <xdr:cNvPr id="72" name="直線コネクタ 71"/>
        <xdr:cNvCxnSpPr/>
      </xdr:nvCxnSpPr>
      <xdr:spPr>
        <a:xfrm flipV="1">
          <a:off x="2336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41910</xdr:rowOff>
    </xdr:to>
    <xdr:cxnSp macro="">
      <xdr:nvCxnSpPr>
        <xdr:cNvPr id="75" name="直線コネクタ 74"/>
        <xdr:cNvCxnSpPr/>
      </xdr:nvCxnSpPr>
      <xdr:spPr>
        <a:xfrm flipV="1">
          <a:off x="1447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79" name="テキスト ボックス 78"/>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5" name="円/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36847</xdr:rowOff>
    </xdr:from>
    <xdr:ext cx="762000" cy="259045"/>
    <xdr:sp macro="" textlink="">
      <xdr:nvSpPr>
        <xdr:cNvPr id="86"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7" name="円/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89" name="円/楕円 88"/>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0" name="テキスト ボックス 89"/>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1" name="円/楕円 90"/>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2" name="テキスト ボックス 91"/>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3" name="円/楕円 92"/>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4" name="テキスト ボックス 93"/>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年度は国に準じた給与支給措置に伴う人件費の減少</a:t>
          </a:r>
          <a:r>
            <a:rPr lang="ja-JP" altLang="ja-JP" sz="1100" b="0" i="0" baseline="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95.6%</a:t>
          </a:r>
          <a:r>
            <a:rPr kumimoji="1" lang="ja-JP" altLang="ja-JP" sz="1100">
              <a:solidFill>
                <a:schemeClr val="dk1"/>
              </a:solidFill>
              <a:effectLst/>
              <a:latin typeface="+mn-lt"/>
              <a:ea typeface="+mn-ea"/>
              <a:cs typeface="+mn-cs"/>
            </a:rPr>
            <a:t>まで改善しました。平成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年度は、当該措置の終了に伴う人件費の増加等により</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でしたが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年度は、地方消費税交付金の増加等により、</a:t>
          </a:r>
          <a:r>
            <a:rPr kumimoji="1" lang="en-US" altLang="ja-JP" sz="1100">
              <a:solidFill>
                <a:schemeClr val="dk1"/>
              </a:solidFill>
              <a:effectLst/>
              <a:latin typeface="+mn-lt"/>
              <a:ea typeface="+mn-ea"/>
              <a:cs typeface="+mn-cs"/>
            </a:rPr>
            <a:t>95.7</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臨時財政対策債及び地方消費税交付金</a:t>
          </a:r>
          <a:r>
            <a:rPr lang="ja-JP" altLang="en-US" sz="1100">
              <a:solidFill>
                <a:schemeClr val="dk1"/>
              </a:solidFill>
              <a:effectLst/>
              <a:latin typeface="+mn-lt"/>
              <a:ea typeface="+mn-ea"/>
              <a:cs typeface="+mn-cs"/>
            </a:rPr>
            <a:t>等の経常一般財源の</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公債費の増加等に</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99.6%</a:t>
          </a:r>
          <a:r>
            <a:rPr lang="ja-JP" altLang="en-US" sz="1100">
              <a:solidFill>
                <a:schemeClr val="dk1"/>
              </a:solidFill>
              <a:effectLst/>
              <a:latin typeface="+mn-lt"/>
              <a:ea typeface="+mn-ea"/>
              <a:cs typeface="+mn-cs"/>
            </a:rPr>
            <a:t>となっています</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131535</xdr:rowOff>
    </xdr:from>
    <xdr:to>
      <xdr:col>7</xdr:col>
      <xdr:colOff>152400</xdr:colOff>
      <xdr:row>66</xdr:row>
      <xdr:rowOff>65315</xdr:rowOff>
    </xdr:to>
    <xdr:cxnSp macro="">
      <xdr:nvCxnSpPr>
        <xdr:cNvPr id="131" name="直線コネクタ 130"/>
        <xdr:cNvCxnSpPr/>
      </xdr:nvCxnSpPr>
      <xdr:spPr>
        <a:xfrm>
          <a:off x="4114800" y="10932885"/>
          <a:ext cx="838200" cy="44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64</xdr:row>
      <xdr:rowOff>97972</xdr:rowOff>
    </xdr:to>
    <xdr:cxnSp macro="">
      <xdr:nvCxnSpPr>
        <xdr:cNvPr id="134" name="直線コネクタ 133"/>
        <xdr:cNvCxnSpPr/>
      </xdr:nvCxnSpPr>
      <xdr:spPr>
        <a:xfrm flipV="1">
          <a:off x="3225800" y="1093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120045</xdr:rowOff>
    </xdr:from>
    <xdr:to>
      <xdr:col>4</xdr:col>
      <xdr:colOff>482600</xdr:colOff>
      <xdr:row>64</xdr:row>
      <xdr:rowOff>97972</xdr:rowOff>
    </xdr:to>
    <xdr:cxnSp macro="">
      <xdr:nvCxnSpPr>
        <xdr:cNvPr id="137" name="直線コネクタ 136"/>
        <xdr:cNvCxnSpPr/>
      </xdr:nvCxnSpPr>
      <xdr:spPr>
        <a:xfrm>
          <a:off x="2336800" y="1092139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120045</xdr:rowOff>
    </xdr:from>
    <xdr:to>
      <xdr:col>3</xdr:col>
      <xdr:colOff>279400</xdr:colOff>
      <xdr:row>65</xdr:row>
      <xdr:rowOff>18445</xdr:rowOff>
    </xdr:to>
    <xdr:cxnSp macro="">
      <xdr:nvCxnSpPr>
        <xdr:cNvPr id="140" name="直線コネクタ 139"/>
        <xdr:cNvCxnSpPr/>
      </xdr:nvCxnSpPr>
      <xdr:spPr>
        <a:xfrm flipV="1">
          <a:off x="1447800" y="1092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55534</xdr:rowOff>
    </xdr:from>
    <xdr:ext cx="762000" cy="259045"/>
    <xdr:sp macro="" textlink="">
      <xdr:nvSpPr>
        <xdr:cNvPr id="144" name="テキスト ボックス 143"/>
        <xdr:cNvSpPr txBox="1"/>
      </xdr:nvSpPr>
      <xdr:spPr>
        <a:xfrm>
          <a:off x="1066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14515</xdr:rowOff>
    </xdr:from>
    <xdr:to>
      <xdr:col>7</xdr:col>
      <xdr:colOff>203200</xdr:colOff>
      <xdr:row>66</xdr:row>
      <xdr:rowOff>116115</xdr:rowOff>
    </xdr:to>
    <xdr:sp macro="" textlink="">
      <xdr:nvSpPr>
        <xdr:cNvPr id="150" name="円/楕円 149"/>
        <xdr:cNvSpPr/>
      </xdr:nvSpPr>
      <xdr:spPr>
        <a:xfrm>
          <a:off x="49022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158042</xdr:rowOff>
    </xdr:from>
    <xdr:ext cx="762000" cy="259045"/>
    <xdr:sp macro="" textlink="">
      <xdr:nvSpPr>
        <xdr:cNvPr id="151" name="財政構造の弾力性該当値テキスト"/>
        <xdr:cNvSpPr txBox="1"/>
      </xdr:nvSpPr>
      <xdr:spPr>
        <a:xfrm>
          <a:off x="5041900" y="113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80735</xdr:rowOff>
    </xdr:from>
    <xdr:to>
      <xdr:col>6</xdr:col>
      <xdr:colOff>50800</xdr:colOff>
      <xdr:row>64</xdr:row>
      <xdr:rowOff>10885</xdr:rowOff>
    </xdr:to>
    <xdr:sp macro="" textlink="">
      <xdr:nvSpPr>
        <xdr:cNvPr id="152" name="円/楕円 151"/>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167112</xdr:rowOff>
    </xdr:from>
    <xdr:ext cx="736600" cy="259045"/>
    <xdr:sp macro="" textlink="">
      <xdr:nvSpPr>
        <xdr:cNvPr id="153" name="テキスト ボックス 152"/>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4" name="円/楕円 153"/>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5" name="テキスト ボックス 154"/>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69245</xdr:rowOff>
    </xdr:from>
    <xdr:to>
      <xdr:col>3</xdr:col>
      <xdr:colOff>330200</xdr:colOff>
      <xdr:row>63</xdr:row>
      <xdr:rowOff>170845</xdr:rowOff>
    </xdr:to>
    <xdr:sp macro="" textlink="">
      <xdr:nvSpPr>
        <xdr:cNvPr id="156" name="円/楕円 155"/>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155622</xdr:rowOff>
    </xdr:from>
    <xdr:ext cx="762000" cy="259045"/>
    <xdr:sp macro="" textlink="">
      <xdr:nvSpPr>
        <xdr:cNvPr id="157" name="テキスト ボックス 156"/>
        <xdr:cNvSpPr txBox="1"/>
      </xdr:nvSpPr>
      <xdr:spPr>
        <a:xfrm>
          <a:off x="1955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139095</xdr:rowOff>
    </xdr:from>
    <xdr:to>
      <xdr:col>2</xdr:col>
      <xdr:colOff>127000</xdr:colOff>
      <xdr:row>65</xdr:row>
      <xdr:rowOff>69245</xdr:rowOff>
    </xdr:to>
    <xdr:sp macro="" textlink="">
      <xdr:nvSpPr>
        <xdr:cNvPr id="158" name="円/楕円 157"/>
        <xdr:cNvSpPr/>
      </xdr:nvSpPr>
      <xdr:spPr>
        <a:xfrm>
          <a:off x="1397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54022</xdr:rowOff>
    </xdr:from>
    <xdr:ext cx="762000" cy="259045"/>
    <xdr:sp macro="" textlink="">
      <xdr:nvSpPr>
        <xdr:cNvPr id="159" name="テキスト ボックス 158"/>
        <xdr:cNvSpPr txBox="1"/>
      </xdr:nvSpPr>
      <xdr:spPr>
        <a:xfrm>
          <a:off x="1066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及び維持補修費の合計額の人口一人当たりの金額が類似団体平均を大きく上回っている主な要因は、本市が他の類似団体に比べ、人口一人当たりの公共施設の保有量が多いことが挙げられます。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年度以降の増加の主な要因は、平成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年度はプレミアム付商品券発行事業に伴う物件費の</a:t>
          </a:r>
          <a:r>
            <a:rPr lang="ja-JP" altLang="en-US" sz="1100" b="0" i="0" baseline="0">
              <a:solidFill>
                <a:schemeClr val="dk1"/>
              </a:solidFill>
              <a:effectLst/>
              <a:latin typeface="+mn-lt"/>
              <a:ea typeface="+mn-ea"/>
              <a:cs typeface="+mn-cs"/>
            </a:rPr>
            <a:t>増加、平成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障害児施設運営費や学校給食調理業務の民間委託化に</a:t>
          </a:r>
          <a:r>
            <a:rPr lang="ja-JP" altLang="en-US" sz="1100" b="0" i="0" baseline="0">
              <a:solidFill>
                <a:schemeClr val="dk1"/>
              </a:solidFill>
              <a:effectLst/>
              <a:latin typeface="+mn-lt"/>
              <a:ea typeface="+mn-ea"/>
              <a:cs typeface="+mn-cs"/>
            </a:rPr>
            <a:t>伴う物件費の増加によるものです。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68700</xdr:rowOff>
    </xdr:from>
    <xdr:to>
      <xdr:col>7</xdr:col>
      <xdr:colOff>152400</xdr:colOff>
      <xdr:row>84</xdr:row>
      <xdr:rowOff>86339</xdr:rowOff>
    </xdr:to>
    <xdr:cxnSp macro="">
      <xdr:nvCxnSpPr>
        <xdr:cNvPr id="192" name="直線コネクタ 191"/>
        <xdr:cNvCxnSpPr/>
      </xdr:nvCxnSpPr>
      <xdr:spPr>
        <a:xfrm>
          <a:off x="4114800" y="14470500"/>
          <a:ext cx="8382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93099</xdr:rowOff>
    </xdr:from>
    <xdr:ext cx="762000" cy="259045"/>
    <xdr:sp macro="" textlink="">
      <xdr:nvSpPr>
        <xdr:cNvPr id="193" name="人件費・物件費等の状況平均値テキスト"/>
        <xdr:cNvSpPr txBox="1"/>
      </xdr:nvSpPr>
      <xdr:spPr>
        <a:xfrm>
          <a:off x="5041900" y="1398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23817</xdr:rowOff>
    </xdr:from>
    <xdr:to>
      <xdr:col>6</xdr:col>
      <xdr:colOff>0</xdr:colOff>
      <xdr:row>84</xdr:row>
      <xdr:rowOff>68700</xdr:rowOff>
    </xdr:to>
    <xdr:cxnSp macro="">
      <xdr:nvCxnSpPr>
        <xdr:cNvPr id="195" name="直線コネクタ 194"/>
        <xdr:cNvCxnSpPr/>
      </xdr:nvCxnSpPr>
      <xdr:spPr>
        <a:xfrm>
          <a:off x="3225800" y="14425617"/>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152227</xdr:rowOff>
    </xdr:from>
    <xdr:ext cx="736600" cy="259045"/>
    <xdr:sp macro="" textlink="">
      <xdr:nvSpPr>
        <xdr:cNvPr id="197" name="テキスト ボックス 196"/>
        <xdr:cNvSpPr txBox="1"/>
      </xdr:nvSpPr>
      <xdr:spPr>
        <a:xfrm>
          <a:off x="3733800" y="1386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79660</xdr:rowOff>
    </xdr:from>
    <xdr:to>
      <xdr:col>4</xdr:col>
      <xdr:colOff>482600</xdr:colOff>
      <xdr:row>84</xdr:row>
      <xdr:rowOff>23817</xdr:rowOff>
    </xdr:to>
    <xdr:cxnSp macro="">
      <xdr:nvCxnSpPr>
        <xdr:cNvPr id="198" name="直線コネクタ 197"/>
        <xdr:cNvCxnSpPr/>
      </xdr:nvCxnSpPr>
      <xdr:spPr>
        <a:xfrm>
          <a:off x="2336800" y="14310010"/>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141826</xdr:rowOff>
    </xdr:from>
    <xdr:ext cx="762000" cy="259045"/>
    <xdr:sp macro="" textlink="">
      <xdr:nvSpPr>
        <xdr:cNvPr id="200" name="テキスト ボックス 199"/>
        <xdr:cNvSpPr txBox="1"/>
      </xdr:nvSpPr>
      <xdr:spPr>
        <a:xfrm>
          <a:off x="2844800" y="138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79660</xdr:rowOff>
    </xdr:from>
    <xdr:to>
      <xdr:col>3</xdr:col>
      <xdr:colOff>279400</xdr:colOff>
      <xdr:row>84</xdr:row>
      <xdr:rowOff>85181</xdr:rowOff>
    </xdr:to>
    <xdr:cxnSp macro="">
      <xdr:nvCxnSpPr>
        <xdr:cNvPr id="201" name="直線コネクタ 200"/>
        <xdr:cNvCxnSpPr/>
      </xdr:nvCxnSpPr>
      <xdr:spPr>
        <a:xfrm flipV="1">
          <a:off x="1447800" y="14310010"/>
          <a:ext cx="889000" cy="17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51364</xdr:rowOff>
    </xdr:from>
    <xdr:ext cx="762000" cy="259045"/>
    <xdr:sp macro="" textlink="">
      <xdr:nvSpPr>
        <xdr:cNvPr id="203" name="テキスト ボックス 202"/>
        <xdr:cNvSpPr txBox="1"/>
      </xdr:nvSpPr>
      <xdr:spPr>
        <a:xfrm>
          <a:off x="1955800" y="13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100564</xdr:rowOff>
    </xdr:from>
    <xdr:ext cx="762000" cy="259045"/>
    <xdr:sp macro="" textlink="">
      <xdr:nvSpPr>
        <xdr:cNvPr id="205" name="テキスト ボックス 204"/>
        <xdr:cNvSpPr txBox="1"/>
      </xdr:nvSpPr>
      <xdr:spPr>
        <a:xfrm>
          <a:off x="1066800" y="138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35539</xdr:rowOff>
    </xdr:from>
    <xdr:to>
      <xdr:col>7</xdr:col>
      <xdr:colOff>203200</xdr:colOff>
      <xdr:row>84</xdr:row>
      <xdr:rowOff>137139</xdr:rowOff>
    </xdr:to>
    <xdr:sp macro="" textlink="">
      <xdr:nvSpPr>
        <xdr:cNvPr id="211" name="円/楕円 210"/>
        <xdr:cNvSpPr/>
      </xdr:nvSpPr>
      <xdr:spPr>
        <a:xfrm>
          <a:off x="4902200" y="144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7616</xdr:rowOff>
    </xdr:from>
    <xdr:ext cx="762000" cy="259045"/>
    <xdr:sp macro="" textlink="">
      <xdr:nvSpPr>
        <xdr:cNvPr id="212" name="人件費・物件費等の状況該当値テキスト"/>
        <xdr:cNvSpPr txBox="1"/>
      </xdr:nvSpPr>
      <xdr:spPr>
        <a:xfrm>
          <a:off x="5041900" y="1440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125,157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17900</xdr:rowOff>
    </xdr:from>
    <xdr:to>
      <xdr:col>6</xdr:col>
      <xdr:colOff>50800</xdr:colOff>
      <xdr:row>84</xdr:row>
      <xdr:rowOff>119500</xdr:rowOff>
    </xdr:to>
    <xdr:sp macro="" textlink="">
      <xdr:nvSpPr>
        <xdr:cNvPr id="213" name="円/楕円 212"/>
        <xdr:cNvSpPr/>
      </xdr:nvSpPr>
      <xdr:spPr>
        <a:xfrm>
          <a:off x="4064000" y="144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104277</xdr:rowOff>
    </xdr:from>
    <xdr:ext cx="736600" cy="259045"/>
    <xdr:sp macro="" textlink="">
      <xdr:nvSpPr>
        <xdr:cNvPr id="214" name="テキスト ボックス 213"/>
        <xdr:cNvSpPr txBox="1"/>
      </xdr:nvSpPr>
      <xdr:spPr>
        <a:xfrm>
          <a:off x="3733800" y="145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144467</xdr:rowOff>
    </xdr:from>
    <xdr:to>
      <xdr:col>4</xdr:col>
      <xdr:colOff>533400</xdr:colOff>
      <xdr:row>84</xdr:row>
      <xdr:rowOff>74617</xdr:rowOff>
    </xdr:to>
    <xdr:sp macro="" textlink="">
      <xdr:nvSpPr>
        <xdr:cNvPr id="215" name="円/楕円 214"/>
        <xdr:cNvSpPr/>
      </xdr:nvSpPr>
      <xdr:spPr>
        <a:xfrm>
          <a:off x="3175000" y="143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59394</xdr:rowOff>
    </xdr:from>
    <xdr:ext cx="762000" cy="259045"/>
    <xdr:sp macro="" textlink="">
      <xdr:nvSpPr>
        <xdr:cNvPr id="216" name="テキスト ボックス 215"/>
        <xdr:cNvSpPr txBox="1"/>
      </xdr:nvSpPr>
      <xdr:spPr>
        <a:xfrm>
          <a:off x="2844800" y="1446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122,566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28860</xdr:rowOff>
    </xdr:from>
    <xdr:to>
      <xdr:col>3</xdr:col>
      <xdr:colOff>330200</xdr:colOff>
      <xdr:row>83</xdr:row>
      <xdr:rowOff>130460</xdr:rowOff>
    </xdr:to>
    <xdr:sp macro="" textlink="">
      <xdr:nvSpPr>
        <xdr:cNvPr id="217" name="円/楕円 216"/>
        <xdr:cNvSpPr/>
      </xdr:nvSpPr>
      <xdr:spPr>
        <a:xfrm>
          <a:off x="2286000" y="142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115237</xdr:rowOff>
    </xdr:from>
    <xdr:ext cx="762000" cy="259045"/>
    <xdr:sp macro="" textlink="">
      <xdr:nvSpPr>
        <xdr:cNvPr id="218" name="テキスト ボックス 217"/>
        <xdr:cNvSpPr txBox="1"/>
      </xdr:nvSpPr>
      <xdr:spPr>
        <a:xfrm>
          <a:off x="1955800" y="1434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117,775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34381</xdr:rowOff>
    </xdr:from>
    <xdr:to>
      <xdr:col>2</xdr:col>
      <xdr:colOff>127000</xdr:colOff>
      <xdr:row>84</xdr:row>
      <xdr:rowOff>135981</xdr:rowOff>
    </xdr:to>
    <xdr:sp macro="" textlink="">
      <xdr:nvSpPr>
        <xdr:cNvPr id="219" name="円/楕円 218"/>
        <xdr:cNvSpPr/>
      </xdr:nvSpPr>
      <xdr:spPr>
        <a:xfrm>
          <a:off x="1397000" y="14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120758</xdr:rowOff>
    </xdr:from>
    <xdr:ext cx="762000" cy="259045"/>
    <xdr:sp macro="" textlink="">
      <xdr:nvSpPr>
        <xdr:cNvPr id="220" name="テキスト ボックス 219"/>
        <xdr:cNvSpPr txBox="1"/>
      </xdr:nvSpPr>
      <xdr:spPr>
        <a:xfrm>
          <a:off x="1066800" y="1452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本市のラスパイレス指数は、平成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日から国において給与改定・臨時特例法に基づく時限的な給与減額措置が講じられたことから（本市の給与減額措置は平成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月から実施）、平成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年には</a:t>
          </a:r>
          <a:r>
            <a:rPr lang="en-US" altLang="ja-JP" sz="1100">
              <a:solidFill>
                <a:schemeClr val="dk1"/>
              </a:solidFill>
              <a:effectLst/>
              <a:latin typeface="+mn-lt"/>
              <a:ea typeface="+mn-ea"/>
              <a:cs typeface="+mn-cs"/>
            </a:rPr>
            <a:t>111.5</a:t>
          </a:r>
          <a:r>
            <a:rPr lang="ja-JP" altLang="ja-JP" sz="1100">
              <a:solidFill>
                <a:schemeClr val="dk1"/>
              </a:solidFill>
              <a:effectLst/>
              <a:latin typeface="+mn-lt"/>
              <a:ea typeface="+mn-ea"/>
              <a:cs typeface="+mn-cs"/>
            </a:rPr>
            <a:t>となりました。その後、平成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年度末に国及び本市で実施していた給与減額措置が終了したため、平成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年のラスパイレス指数は</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ポイント低下（</a:t>
          </a:r>
          <a:r>
            <a:rPr lang="en-US" altLang="ja-JP" sz="1100">
              <a:solidFill>
                <a:schemeClr val="dk1"/>
              </a:solidFill>
              <a:effectLst/>
              <a:latin typeface="+mn-lt"/>
              <a:ea typeface="+mn-ea"/>
              <a:cs typeface="+mn-cs"/>
            </a:rPr>
            <a:t>111.5</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103.4</a:t>
          </a:r>
          <a:r>
            <a:rPr lang="ja-JP" altLang="ja-JP" sz="1100">
              <a:solidFill>
                <a:schemeClr val="dk1"/>
              </a:solidFill>
              <a:effectLst/>
              <a:latin typeface="+mn-lt"/>
              <a:ea typeface="+mn-ea"/>
              <a:cs typeface="+mn-cs"/>
            </a:rPr>
            <a:t>）しています。平成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年のラスパイレス指数は、国よりも給料表の引上率が低いなどの要因により、昨年に比べて</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ポイント低下（</a:t>
          </a:r>
          <a:r>
            <a:rPr lang="en-US" altLang="ja-JP" sz="1100">
              <a:solidFill>
                <a:schemeClr val="dk1"/>
              </a:solidFill>
              <a:effectLst/>
              <a:latin typeface="+mn-lt"/>
              <a:ea typeface="+mn-ea"/>
              <a:cs typeface="+mn-cs"/>
            </a:rPr>
            <a:t>103.2</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103.0</a:t>
          </a:r>
          <a:r>
            <a:rPr lang="ja-JP" altLang="ja-JP" sz="1100">
              <a:solidFill>
                <a:schemeClr val="dk1"/>
              </a:solidFill>
              <a:effectLst/>
              <a:latin typeface="+mn-lt"/>
              <a:ea typeface="+mn-ea"/>
              <a:cs typeface="+mn-cs"/>
            </a:rPr>
            <a:t>）しています。本市職員の給与水準は、毎年、人事委員会勧告に基づき、市内民間企業の給与水準との均衡を図っています。今後も人事委員会勧告を尊重することを基本とし、引き続き給与水準の適正化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90593</xdr:rowOff>
    </xdr:to>
    <xdr:cxnSp macro="">
      <xdr:nvCxnSpPr>
        <xdr:cNvPr id="249" name="直線コネクタ 248"/>
        <xdr:cNvCxnSpPr/>
      </xdr:nvCxnSpPr>
      <xdr:spPr>
        <a:xfrm flipV="1">
          <a:off x="17018000" y="13736320"/>
          <a:ext cx="0" cy="756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0"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1" name="直線コネクタ 250"/>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58420</xdr:rowOff>
    </xdr:to>
    <xdr:cxnSp macro="">
      <xdr:nvCxnSpPr>
        <xdr:cNvPr id="254" name="直線コネクタ 253"/>
        <xdr:cNvCxnSpPr/>
      </xdr:nvCxnSpPr>
      <xdr:spPr>
        <a:xfrm flipV="1">
          <a:off x="16179800" y="144441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5"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6" name="フローチャート : 判断 255"/>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74507</xdr:rowOff>
    </xdr:to>
    <xdr:cxnSp macro="">
      <xdr:nvCxnSpPr>
        <xdr:cNvPr id="257" name="直線コネクタ 256"/>
        <xdr:cNvCxnSpPr/>
      </xdr:nvCxnSpPr>
      <xdr:spPr>
        <a:xfrm flipV="1">
          <a:off x="15290800" y="144602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58" name="フローチャート : 判断 257"/>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59" name="テキスト ボックス 258"/>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84</xdr:row>
      <xdr:rowOff>74507</xdr:rowOff>
    </xdr:to>
    <xdr:cxnSp macro="">
      <xdr:nvCxnSpPr>
        <xdr:cNvPr id="260" name="直線コネクタ 259"/>
        <xdr:cNvCxnSpPr/>
      </xdr:nvCxnSpPr>
      <xdr:spPr>
        <a:xfrm>
          <a:off x="14401800" y="14476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18204</xdr:rowOff>
    </xdr:from>
    <xdr:to>
      <xdr:col>22</xdr:col>
      <xdr:colOff>254000</xdr:colOff>
      <xdr:row>83</xdr:row>
      <xdr:rowOff>119804</xdr:rowOff>
    </xdr:to>
    <xdr:sp macro="" textlink="">
      <xdr:nvSpPr>
        <xdr:cNvPr id="261" name="フローチャート : 判断 260"/>
        <xdr:cNvSpPr/>
      </xdr:nvSpPr>
      <xdr:spPr>
        <a:xfrm>
          <a:off x="15240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129981</xdr:rowOff>
    </xdr:from>
    <xdr:ext cx="762000" cy="259045"/>
    <xdr:sp macro="" textlink="">
      <xdr:nvSpPr>
        <xdr:cNvPr id="262" name="テキスト ボックス 261"/>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88</xdr:row>
      <xdr:rowOff>40216</xdr:rowOff>
    </xdr:to>
    <xdr:cxnSp macro="">
      <xdr:nvCxnSpPr>
        <xdr:cNvPr id="263" name="直線コネクタ 262"/>
        <xdr:cNvCxnSpPr/>
      </xdr:nvCxnSpPr>
      <xdr:spPr>
        <a:xfrm flipV="1">
          <a:off x="13512800" y="144763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141393</xdr:rowOff>
    </xdr:from>
    <xdr:to>
      <xdr:col>21</xdr:col>
      <xdr:colOff>50800</xdr:colOff>
      <xdr:row>83</xdr:row>
      <xdr:rowOff>71543</xdr:rowOff>
    </xdr:to>
    <xdr:sp macro="" textlink="">
      <xdr:nvSpPr>
        <xdr:cNvPr id="264" name="フローチャート : 判断 263"/>
        <xdr:cNvSpPr/>
      </xdr:nvSpPr>
      <xdr:spPr>
        <a:xfrm>
          <a:off x="14351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81720</xdr:rowOff>
    </xdr:from>
    <xdr:ext cx="762000" cy="259045"/>
    <xdr:sp macro="" textlink="">
      <xdr:nvSpPr>
        <xdr:cNvPr id="265" name="テキスト ボックス 264"/>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6" name="フローチャート : 判断 265"/>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67" name="テキスト ボックス 266"/>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4"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5" name="円/楕円 274"/>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6" name="テキスト ボックス 275"/>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7" name="円/楕円 276"/>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78" name="テキスト ボックス 277"/>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79" name="円/楕円 278"/>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110084</xdr:rowOff>
    </xdr:from>
    <xdr:ext cx="762000" cy="259045"/>
    <xdr:sp macro="" textlink="">
      <xdr:nvSpPr>
        <xdr:cNvPr id="280" name="テキスト ボックス 279"/>
        <xdr:cNvSpPr txBox="1"/>
      </xdr:nvSpPr>
      <xdr:spPr>
        <a:xfrm>
          <a:off x="14020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1" name="円/楕円 280"/>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2" name="テキスト ボックス 281"/>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本市の職員数は、平成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年度の旧県費教職員に対する給与支給事務の権限</a:t>
          </a:r>
          <a:r>
            <a:rPr kumimoji="1" lang="ja-JP" altLang="en-US" sz="1100">
              <a:solidFill>
                <a:schemeClr val="dk1"/>
              </a:solidFill>
              <a:effectLst/>
              <a:latin typeface="+mn-lt"/>
              <a:ea typeface="+mn-ea"/>
              <a:cs typeface="+mn-cs"/>
            </a:rPr>
            <a:t>移譲</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4,486</a:t>
          </a:r>
          <a:r>
            <a:rPr kumimoji="1" lang="ja-JP" altLang="ja-JP" sz="1100">
              <a:solidFill>
                <a:schemeClr val="dk1"/>
              </a:solidFill>
              <a:effectLst/>
              <a:latin typeface="+mn-lt"/>
              <a:ea typeface="+mn-ea"/>
              <a:cs typeface="+mn-cs"/>
            </a:rPr>
            <a:t>人増）に伴い、平成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a:t>
          </a:r>
          <a:r>
            <a:rPr kumimoji="1" lang="en-US" altLang="ja-JP" sz="1100">
              <a:solidFill>
                <a:schemeClr val="dk1"/>
              </a:solidFill>
              <a:effectLst/>
              <a:latin typeface="+mn-lt"/>
              <a:ea typeface="+mn-ea"/>
              <a:cs typeface="+mn-cs"/>
            </a:rPr>
            <a:t>10,738</a:t>
          </a:r>
          <a:r>
            <a:rPr kumimoji="1" lang="ja-JP" altLang="ja-JP" sz="1100">
              <a:solidFill>
                <a:schemeClr val="dk1"/>
              </a:solidFill>
              <a:effectLst/>
              <a:latin typeface="+mn-lt"/>
              <a:ea typeface="+mn-ea"/>
              <a:cs typeface="+mn-cs"/>
            </a:rPr>
            <a:t>人（公営企業、教職員を含む全職員数）となっています。</a:t>
          </a:r>
          <a:endParaRPr lang="ja-JP" altLang="ja-JP">
            <a:effectLst/>
          </a:endParaRPr>
        </a:p>
        <a:p>
          <a:r>
            <a:rPr kumimoji="1" lang="ja-JP" altLang="ja-JP" sz="1100">
              <a:solidFill>
                <a:schemeClr val="dk1"/>
              </a:solidFill>
              <a:effectLst/>
              <a:latin typeface="+mn-lt"/>
              <a:ea typeface="+mn-ea"/>
              <a:cs typeface="+mn-cs"/>
            </a:rPr>
            <a:t>　今後も、北九州市行財政改革大綱に基づき、民営化や民間委託化、事務事業の見直し等に取り組み、簡素で効率的な組織体制・行政運営を図るともに、職員の適正配置に努めます。</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0" name="直線コネクタ 309"/>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1"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2" name="直線コネクタ 311"/>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3"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4" name="直線コネクタ 313"/>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61722</xdr:rowOff>
    </xdr:from>
    <xdr:to>
      <xdr:col>24</xdr:col>
      <xdr:colOff>558800</xdr:colOff>
      <xdr:row>65</xdr:row>
      <xdr:rowOff>159893</xdr:rowOff>
    </xdr:to>
    <xdr:cxnSp macro="">
      <xdr:nvCxnSpPr>
        <xdr:cNvPr id="315" name="直線コネクタ 314"/>
        <xdr:cNvCxnSpPr/>
      </xdr:nvCxnSpPr>
      <xdr:spPr>
        <a:xfrm>
          <a:off x="16179800" y="10177272"/>
          <a:ext cx="838200" cy="11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38752</xdr:rowOff>
    </xdr:from>
    <xdr:ext cx="762000" cy="259045"/>
    <xdr:sp macro="" textlink="">
      <xdr:nvSpPr>
        <xdr:cNvPr id="316" name="定員管理の状況平均値テキスト"/>
        <xdr:cNvSpPr txBox="1"/>
      </xdr:nvSpPr>
      <xdr:spPr>
        <a:xfrm>
          <a:off x="17106900" y="1101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7" name="フローチャート : 判断 316"/>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61722</xdr:rowOff>
    </xdr:from>
    <xdr:to>
      <xdr:col>23</xdr:col>
      <xdr:colOff>406400</xdr:colOff>
      <xdr:row>59</xdr:row>
      <xdr:rowOff>61722</xdr:rowOff>
    </xdr:to>
    <xdr:cxnSp macro="">
      <xdr:nvCxnSpPr>
        <xdr:cNvPr id="318" name="直線コネクタ 317"/>
        <xdr:cNvCxnSpPr/>
      </xdr:nvCxnSpPr>
      <xdr:spPr>
        <a:xfrm>
          <a:off x="15290800" y="1017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19" name="フローチャート : 判断 318"/>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20" name="テキスト ボックス 319"/>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61722</xdr:rowOff>
    </xdr:from>
    <xdr:to>
      <xdr:col>22</xdr:col>
      <xdr:colOff>203200</xdr:colOff>
      <xdr:row>59</xdr:row>
      <xdr:rowOff>66548</xdr:rowOff>
    </xdr:to>
    <xdr:cxnSp macro="">
      <xdr:nvCxnSpPr>
        <xdr:cNvPr id="321" name="直線コネクタ 320"/>
        <xdr:cNvCxnSpPr/>
      </xdr:nvCxnSpPr>
      <xdr:spPr>
        <a:xfrm flipV="1">
          <a:off x="14401800" y="101772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2" name="フローチャート : 判断 321"/>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3" name="テキスト ボックス 322"/>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66548</xdr:rowOff>
    </xdr:from>
    <xdr:to>
      <xdr:col>21</xdr:col>
      <xdr:colOff>0</xdr:colOff>
      <xdr:row>59</xdr:row>
      <xdr:rowOff>102743</xdr:rowOff>
    </xdr:to>
    <xdr:cxnSp macro="">
      <xdr:nvCxnSpPr>
        <xdr:cNvPr id="324" name="直線コネクタ 323"/>
        <xdr:cNvCxnSpPr/>
      </xdr:nvCxnSpPr>
      <xdr:spPr>
        <a:xfrm flipV="1">
          <a:off x="13512800" y="101820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5" name="フローチャート : 判断 324"/>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26" name="テキスト ボックス 325"/>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7" name="フローチャート : 判断 326"/>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28" name="テキスト ボックス 327"/>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109093</xdr:rowOff>
    </xdr:from>
    <xdr:to>
      <xdr:col>24</xdr:col>
      <xdr:colOff>609600</xdr:colOff>
      <xdr:row>66</xdr:row>
      <xdr:rowOff>39243</xdr:rowOff>
    </xdr:to>
    <xdr:sp macro="" textlink="">
      <xdr:nvSpPr>
        <xdr:cNvPr id="334" name="円/楕円 333"/>
        <xdr:cNvSpPr/>
      </xdr:nvSpPr>
      <xdr:spPr>
        <a:xfrm>
          <a:off x="169672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81170</xdr:rowOff>
    </xdr:from>
    <xdr:ext cx="762000" cy="259045"/>
    <xdr:sp macro="" textlink="">
      <xdr:nvSpPr>
        <xdr:cNvPr id="335" name="定員管理の状況該当値テキスト"/>
        <xdr:cNvSpPr txBox="1"/>
      </xdr:nvSpPr>
      <xdr:spPr>
        <a:xfrm>
          <a:off x="17106900" y="1122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10922</xdr:rowOff>
    </xdr:from>
    <xdr:to>
      <xdr:col>23</xdr:col>
      <xdr:colOff>457200</xdr:colOff>
      <xdr:row>59</xdr:row>
      <xdr:rowOff>112522</xdr:rowOff>
    </xdr:to>
    <xdr:sp macro="" textlink="">
      <xdr:nvSpPr>
        <xdr:cNvPr id="336" name="円/楕円 335"/>
        <xdr:cNvSpPr/>
      </xdr:nvSpPr>
      <xdr:spPr>
        <a:xfrm>
          <a:off x="16129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122699</xdr:rowOff>
    </xdr:from>
    <xdr:ext cx="736600" cy="259045"/>
    <xdr:sp macro="" textlink="">
      <xdr:nvSpPr>
        <xdr:cNvPr id="337" name="テキスト ボックス 336"/>
        <xdr:cNvSpPr txBox="1"/>
      </xdr:nvSpPr>
      <xdr:spPr>
        <a:xfrm>
          <a:off x="15798800" y="989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10922</xdr:rowOff>
    </xdr:from>
    <xdr:to>
      <xdr:col>22</xdr:col>
      <xdr:colOff>254000</xdr:colOff>
      <xdr:row>59</xdr:row>
      <xdr:rowOff>112522</xdr:rowOff>
    </xdr:to>
    <xdr:sp macro="" textlink="">
      <xdr:nvSpPr>
        <xdr:cNvPr id="338" name="円/楕円 337"/>
        <xdr:cNvSpPr/>
      </xdr:nvSpPr>
      <xdr:spPr>
        <a:xfrm>
          <a:off x="15240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122699</xdr:rowOff>
    </xdr:from>
    <xdr:ext cx="762000" cy="259045"/>
    <xdr:sp macro="" textlink="">
      <xdr:nvSpPr>
        <xdr:cNvPr id="339" name="テキスト ボックス 338"/>
        <xdr:cNvSpPr txBox="1"/>
      </xdr:nvSpPr>
      <xdr:spPr>
        <a:xfrm>
          <a:off x="14909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15748</xdr:rowOff>
    </xdr:from>
    <xdr:to>
      <xdr:col>21</xdr:col>
      <xdr:colOff>50800</xdr:colOff>
      <xdr:row>59</xdr:row>
      <xdr:rowOff>117348</xdr:rowOff>
    </xdr:to>
    <xdr:sp macro="" textlink="">
      <xdr:nvSpPr>
        <xdr:cNvPr id="340" name="円/楕円 339"/>
        <xdr:cNvSpPr/>
      </xdr:nvSpPr>
      <xdr:spPr>
        <a:xfrm>
          <a:off x="14351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127525</xdr:rowOff>
    </xdr:from>
    <xdr:ext cx="762000" cy="259045"/>
    <xdr:sp macro="" textlink="">
      <xdr:nvSpPr>
        <xdr:cNvPr id="341" name="テキスト ボックス 340"/>
        <xdr:cNvSpPr txBox="1"/>
      </xdr:nvSpPr>
      <xdr:spPr>
        <a:xfrm>
          <a:off x="14020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51943</xdr:rowOff>
    </xdr:from>
    <xdr:to>
      <xdr:col>19</xdr:col>
      <xdr:colOff>533400</xdr:colOff>
      <xdr:row>59</xdr:row>
      <xdr:rowOff>153543</xdr:rowOff>
    </xdr:to>
    <xdr:sp macro="" textlink="">
      <xdr:nvSpPr>
        <xdr:cNvPr id="342" name="円/楕円 341"/>
        <xdr:cNvSpPr/>
      </xdr:nvSpPr>
      <xdr:spPr>
        <a:xfrm>
          <a:off x="13462000" y="101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163720</xdr:rowOff>
    </xdr:from>
    <xdr:ext cx="762000" cy="259045"/>
    <xdr:sp macro="" textlink="">
      <xdr:nvSpPr>
        <xdr:cNvPr id="343" name="テキスト ボックス 342"/>
        <xdr:cNvSpPr txBox="1"/>
      </xdr:nvSpPr>
      <xdr:spPr>
        <a:xfrm>
          <a:off x="13131800" y="99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第三セクター等改革推進債の償還が始まったこと等により、前年度比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ポイント上昇する水準となりました。</a:t>
          </a:r>
          <a:endParaRPr lang="ja-JP" altLang="ja-JP" sz="1400">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sz="1400">
            <a:effectLst/>
          </a:endParaRPr>
        </a:p>
        <a:p>
          <a:pPr eaLnBrk="1" fontAlgn="auto" latinLnBrk="0" hangingPunct="1"/>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5" name="直線コネクタ 374"/>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6"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7" name="直線コネクタ 376"/>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78"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79" name="直線コネクタ 378"/>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151795</xdr:rowOff>
    </xdr:to>
    <xdr:cxnSp macro="">
      <xdr:nvCxnSpPr>
        <xdr:cNvPr id="380" name="直線コネクタ 379"/>
        <xdr:cNvCxnSpPr/>
      </xdr:nvCxnSpPr>
      <xdr:spPr>
        <a:xfrm>
          <a:off x="16179800" y="7226300"/>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69746</xdr:rowOff>
    </xdr:from>
    <xdr:ext cx="762000" cy="259045"/>
    <xdr:sp macro="" textlink="">
      <xdr:nvSpPr>
        <xdr:cNvPr id="381" name="公債費負担の状況平均値テキスト"/>
        <xdr:cNvSpPr txBox="1"/>
      </xdr:nvSpPr>
      <xdr:spPr>
        <a:xfrm>
          <a:off x="17106900" y="675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2" name="フローチャート : 判断 381"/>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104926</xdr:rowOff>
    </xdr:from>
    <xdr:to>
      <xdr:col>23</xdr:col>
      <xdr:colOff>406400</xdr:colOff>
      <xdr:row>42</xdr:row>
      <xdr:rowOff>25400</xdr:rowOff>
    </xdr:to>
    <xdr:cxnSp macro="">
      <xdr:nvCxnSpPr>
        <xdr:cNvPr id="383" name="直線コネクタ 382"/>
        <xdr:cNvCxnSpPr/>
      </xdr:nvCxnSpPr>
      <xdr:spPr>
        <a:xfrm>
          <a:off x="15290800" y="71343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4" name="フローチャート : 判断 383"/>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385" name="テキスト ボックス 384"/>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104926</xdr:rowOff>
    </xdr:to>
    <xdr:cxnSp macro="">
      <xdr:nvCxnSpPr>
        <xdr:cNvPr id="386" name="直線コネクタ 385"/>
        <xdr:cNvCxnSpPr/>
      </xdr:nvCxnSpPr>
      <xdr:spPr>
        <a:xfrm>
          <a:off x="14401800" y="69850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161472</xdr:rowOff>
    </xdr:to>
    <xdr:cxnSp macro="">
      <xdr:nvCxnSpPr>
        <xdr:cNvPr id="389" name="直線コネクタ 388"/>
        <xdr:cNvCxnSpPr/>
      </xdr:nvCxnSpPr>
      <xdr:spPr>
        <a:xfrm flipV="1">
          <a:off x="13512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0" name="フローチャート : 判断 389"/>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1" name="テキスト ボックス 390"/>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2" name="フローチャート : 判断 391"/>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3" name="テキスト ボックス 392"/>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100995</xdr:rowOff>
    </xdr:from>
    <xdr:to>
      <xdr:col>24</xdr:col>
      <xdr:colOff>609600</xdr:colOff>
      <xdr:row>43</xdr:row>
      <xdr:rowOff>31145</xdr:rowOff>
    </xdr:to>
    <xdr:sp macro="" textlink="">
      <xdr:nvSpPr>
        <xdr:cNvPr id="399" name="円/楕円 398"/>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73072</xdr:rowOff>
    </xdr:from>
    <xdr:ext cx="762000" cy="259045"/>
    <xdr:sp macro="" textlink="">
      <xdr:nvSpPr>
        <xdr:cNvPr id="400"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1" name="円/楕円 40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2" name="テキスト ボックス 40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403" name="円/楕円 402"/>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140503</xdr:rowOff>
    </xdr:from>
    <xdr:ext cx="762000" cy="259045"/>
    <xdr:sp macro="" textlink="">
      <xdr:nvSpPr>
        <xdr:cNvPr id="404" name="テキスト ボックス 403"/>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5" name="円/楕円 404"/>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6" name="テキスト ボックス 40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407" name="円/楕円 406"/>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408" name="テキスト ボックス 407"/>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将来負担比率は、他の類似団体は減少傾向にある一方本市は増加しており、乖離が大きくなっています。　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170.3</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169.3</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174.3</a:t>
          </a:r>
          <a:r>
            <a:rPr kumimoji="1" lang="ja-JP" altLang="ja-JP" sz="1100" baseline="0">
              <a:solidFill>
                <a:schemeClr val="dk1"/>
              </a:solidFill>
              <a:effectLst/>
              <a:latin typeface="+mn-lt"/>
              <a:ea typeface="+mn-ea"/>
              <a:cs typeface="+mn-cs"/>
            </a:rPr>
            <a:t>％と概ね</a:t>
          </a:r>
          <a:r>
            <a:rPr kumimoji="1" lang="en-US" altLang="ja-JP" sz="1100" baseline="0">
              <a:solidFill>
                <a:schemeClr val="dk1"/>
              </a:solidFill>
              <a:effectLst/>
              <a:latin typeface="+mn-lt"/>
              <a:ea typeface="+mn-ea"/>
              <a:cs typeface="+mn-cs"/>
            </a:rPr>
            <a:t>170</a:t>
          </a:r>
          <a:r>
            <a:rPr kumimoji="1" lang="ja-JP" altLang="ja-JP" sz="1100" baseline="0">
              <a:solidFill>
                <a:schemeClr val="dk1"/>
              </a:solidFill>
              <a:effectLst/>
              <a:latin typeface="+mn-lt"/>
              <a:ea typeface="+mn-ea"/>
              <a:cs typeface="+mn-cs"/>
            </a:rPr>
            <a:t>％前後で推移していましたが、平成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年度は第三セクター等改革推進債の活用に伴う地方債の現在高が増加したことなどにより、前年度に比べ</a:t>
          </a:r>
          <a:r>
            <a:rPr kumimoji="1" lang="en-US" altLang="ja-JP" sz="1100" baseline="0">
              <a:solidFill>
                <a:schemeClr val="dk1"/>
              </a:solidFill>
              <a:effectLst/>
              <a:latin typeface="+mn-lt"/>
              <a:ea typeface="+mn-ea"/>
              <a:cs typeface="+mn-cs"/>
            </a:rPr>
            <a:t>14.0</a:t>
          </a:r>
          <a:r>
            <a:rPr kumimoji="1" lang="ja-JP" altLang="ja-JP" sz="1100" baseline="0">
              <a:solidFill>
                <a:schemeClr val="dk1"/>
              </a:solidFill>
              <a:effectLst/>
              <a:latin typeface="+mn-lt"/>
              <a:ea typeface="+mn-ea"/>
              <a:cs typeface="+mn-cs"/>
            </a:rPr>
            <a:t>ポイント増加し</a:t>
          </a:r>
          <a:r>
            <a:rPr kumimoji="1" lang="en-US" altLang="ja-JP" sz="1100" baseline="0">
              <a:solidFill>
                <a:schemeClr val="dk1"/>
              </a:solidFill>
              <a:effectLst/>
              <a:latin typeface="+mn-lt"/>
              <a:ea typeface="+mn-ea"/>
              <a:cs typeface="+mn-cs"/>
            </a:rPr>
            <a:t>188.3</a:t>
          </a:r>
          <a:r>
            <a:rPr kumimoji="1" lang="ja-JP" altLang="ja-JP" sz="1100" baseline="0">
              <a:solidFill>
                <a:schemeClr val="dk1"/>
              </a:solidFill>
              <a:effectLst/>
              <a:latin typeface="+mn-lt"/>
              <a:ea typeface="+mn-ea"/>
              <a:cs typeface="+mn-cs"/>
            </a:rPr>
            <a:t>％となりました。平成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年度は、地方交付税措置のある臨時財政対策債の増により地方債残高は増えたものの、公共事業等に係る地方債残高が減ったことなどに</a:t>
          </a:r>
          <a:r>
            <a:rPr lang="ja-JP" altLang="ja-JP" sz="1100">
              <a:solidFill>
                <a:schemeClr val="dk1"/>
              </a:solidFill>
              <a:effectLst/>
              <a:latin typeface="+mn-lt"/>
              <a:ea typeface="+mn-ea"/>
              <a:cs typeface="+mn-cs"/>
            </a:rPr>
            <a:t>より</a:t>
          </a:r>
          <a:r>
            <a:rPr kumimoji="1" lang="ja-JP" altLang="ja-JP" sz="1100" baseline="0">
              <a:solidFill>
                <a:schemeClr val="dk1"/>
              </a:solidFill>
              <a:effectLst/>
              <a:latin typeface="+mn-lt"/>
              <a:ea typeface="+mn-ea"/>
              <a:cs typeface="+mn-cs"/>
            </a:rPr>
            <a:t>、前年度と比べ</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ポイント減少し</a:t>
          </a:r>
          <a:r>
            <a:rPr kumimoji="1" lang="en-US" altLang="ja-JP" sz="1100" baseline="0">
              <a:solidFill>
                <a:schemeClr val="dk1"/>
              </a:solidFill>
              <a:effectLst/>
              <a:latin typeface="+mn-lt"/>
              <a:ea typeface="+mn-ea"/>
              <a:cs typeface="+mn-cs"/>
            </a:rPr>
            <a:t>187.9</a:t>
          </a:r>
          <a:r>
            <a:rPr kumimoji="1" lang="ja-JP" altLang="ja-JP" sz="1100" baseline="0">
              <a:solidFill>
                <a:schemeClr val="dk1"/>
              </a:solidFill>
              <a:effectLst/>
              <a:latin typeface="+mn-lt"/>
              <a:ea typeface="+mn-ea"/>
              <a:cs typeface="+mn-cs"/>
            </a:rPr>
            <a:t>％となっています。今後については、将来負担額の大半を地方債の残高が占めることから、地方債の活用にあたり、事業の熟度や重要性を吟味した上で、施策の選択と集中により適正な市債管理に努めます。</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5" name="直線コネクタ 434"/>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6"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7" name="直線コネクタ 436"/>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100356</xdr:rowOff>
    </xdr:from>
    <xdr:to>
      <xdr:col>24</xdr:col>
      <xdr:colOff>558800</xdr:colOff>
      <xdr:row>19</xdr:row>
      <xdr:rowOff>102286</xdr:rowOff>
    </xdr:to>
    <xdr:cxnSp macro="">
      <xdr:nvCxnSpPr>
        <xdr:cNvPr id="440" name="直線コネクタ 439"/>
        <xdr:cNvCxnSpPr/>
      </xdr:nvCxnSpPr>
      <xdr:spPr>
        <a:xfrm flipV="1">
          <a:off x="16179800" y="3357906"/>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1"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2" name="フローチャート : 判断 441"/>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34722</xdr:rowOff>
    </xdr:from>
    <xdr:to>
      <xdr:col>23</xdr:col>
      <xdr:colOff>406400</xdr:colOff>
      <xdr:row>19</xdr:row>
      <xdr:rowOff>102286</xdr:rowOff>
    </xdr:to>
    <xdr:cxnSp macro="">
      <xdr:nvCxnSpPr>
        <xdr:cNvPr id="443" name="直線コネクタ 442"/>
        <xdr:cNvCxnSpPr/>
      </xdr:nvCxnSpPr>
      <xdr:spPr>
        <a:xfrm>
          <a:off x="15290800" y="32922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4" name="フローチャート : 判断 44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5" name="テキスト ボックス 444"/>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10592</xdr:rowOff>
    </xdr:from>
    <xdr:to>
      <xdr:col>22</xdr:col>
      <xdr:colOff>203200</xdr:colOff>
      <xdr:row>19</xdr:row>
      <xdr:rowOff>34722</xdr:rowOff>
    </xdr:to>
    <xdr:cxnSp macro="">
      <xdr:nvCxnSpPr>
        <xdr:cNvPr id="446" name="直線コネクタ 445"/>
        <xdr:cNvCxnSpPr/>
      </xdr:nvCxnSpPr>
      <xdr:spPr>
        <a:xfrm>
          <a:off x="14401800" y="32681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7" name="フローチャート : 判断 446"/>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48" name="テキスト ボックス 447"/>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10592</xdr:rowOff>
    </xdr:from>
    <xdr:to>
      <xdr:col>21</xdr:col>
      <xdr:colOff>0</xdr:colOff>
      <xdr:row>19</xdr:row>
      <xdr:rowOff>15418</xdr:rowOff>
    </xdr:to>
    <xdr:cxnSp macro="">
      <xdr:nvCxnSpPr>
        <xdr:cNvPr id="449" name="直線コネクタ 448"/>
        <xdr:cNvCxnSpPr/>
      </xdr:nvCxnSpPr>
      <xdr:spPr>
        <a:xfrm flipV="1">
          <a:off x="13512800" y="3268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0" name="フローチャート : 判断 449"/>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96791</xdr:rowOff>
    </xdr:from>
    <xdr:ext cx="762000" cy="259045"/>
    <xdr:sp macro="" textlink="">
      <xdr:nvSpPr>
        <xdr:cNvPr id="451" name="テキスト ボックス 450"/>
        <xdr:cNvSpPr txBox="1"/>
      </xdr:nvSpPr>
      <xdr:spPr>
        <a:xfrm>
          <a:off x="14020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2" name="フローチャート : 判断 451"/>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152290</xdr:rowOff>
    </xdr:from>
    <xdr:ext cx="762000" cy="259045"/>
    <xdr:sp macro="" textlink="">
      <xdr:nvSpPr>
        <xdr:cNvPr id="453" name="テキスト ボックス 452"/>
        <xdr:cNvSpPr txBox="1"/>
      </xdr:nvSpPr>
      <xdr:spPr>
        <a:xfrm>
          <a:off x="13131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49556</xdr:rowOff>
    </xdr:from>
    <xdr:to>
      <xdr:col>24</xdr:col>
      <xdr:colOff>609600</xdr:colOff>
      <xdr:row>19</xdr:row>
      <xdr:rowOff>151156</xdr:rowOff>
    </xdr:to>
    <xdr:sp macro="" textlink="">
      <xdr:nvSpPr>
        <xdr:cNvPr id="459" name="円/楕円 458"/>
        <xdr:cNvSpPr/>
      </xdr:nvSpPr>
      <xdr:spPr>
        <a:xfrm>
          <a:off x="169672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21633</xdr:rowOff>
    </xdr:from>
    <xdr:ext cx="762000" cy="259045"/>
    <xdr:sp macro="" textlink="">
      <xdr:nvSpPr>
        <xdr:cNvPr id="460" name="将来負担の状況該当値テキスト"/>
        <xdr:cNvSpPr txBox="1"/>
      </xdr:nvSpPr>
      <xdr:spPr>
        <a:xfrm>
          <a:off x="17106900" y="32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51486</xdr:rowOff>
    </xdr:from>
    <xdr:to>
      <xdr:col>23</xdr:col>
      <xdr:colOff>457200</xdr:colOff>
      <xdr:row>19</xdr:row>
      <xdr:rowOff>153086</xdr:rowOff>
    </xdr:to>
    <xdr:sp macro="" textlink="">
      <xdr:nvSpPr>
        <xdr:cNvPr id="461" name="円/楕円 460"/>
        <xdr:cNvSpPr/>
      </xdr:nvSpPr>
      <xdr:spPr>
        <a:xfrm>
          <a:off x="16129000" y="33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137863</xdr:rowOff>
    </xdr:from>
    <xdr:ext cx="736600" cy="259045"/>
    <xdr:sp macro="" textlink="">
      <xdr:nvSpPr>
        <xdr:cNvPr id="462" name="テキスト ボックス 461"/>
        <xdr:cNvSpPr txBox="1"/>
      </xdr:nvSpPr>
      <xdr:spPr>
        <a:xfrm>
          <a:off x="15798800" y="339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155372</xdr:rowOff>
    </xdr:from>
    <xdr:to>
      <xdr:col>22</xdr:col>
      <xdr:colOff>254000</xdr:colOff>
      <xdr:row>19</xdr:row>
      <xdr:rowOff>85522</xdr:rowOff>
    </xdr:to>
    <xdr:sp macro="" textlink="">
      <xdr:nvSpPr>
        <xdr:cNvPr id="463" name="円/楕円 462"/>
        <xdr:cNvSpPr/>
      </xdr:nvSpPr>
      <xdr:spPr>
        <a:xfrm>
          <a:off x="15240000" y="3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70299</xdr:rowOff>
    </xdr:from>
    <xdr:ext cx="762000" cy="259045"/>
    <xdr:sp macro="" textlink="">
      <xdr:nvSpPr>
        <xdr:cNvPr id="464" name="テキスト ボックス 463"/>
        <xdr:cNvSpPr txBox="1"/>
      </xdr:nvSpPr>
      <xdr:spPr>
        <a:xfrm>
          <a:off x="14909800" y="332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131242</xdr:rowOff>
    </xdr:from>
    <xdr:to>
      <xdr:col>21</xdr:col>
      <xdr:colOff>50800</xdr:colOff>
      <xdr:row>19</xdr:row>
      <xdr:rowOff>61392</xdr:rowOff>
    </xdr:to>
    <xdr:sp macro="" textlink="">
      <xdr:nvSpPr>
        <xdr:cNvPr id="465" name="円/楕円 464"/>
        <xdr:cNvSpPr/>
      </xdr:nvSpPr>
      <xdr:spPr>
        <a:xfrm>
          <a:off x="14351000" y="32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46169</xdr:rowOff>
    </xdr:from>
    <xdr:ext cx="762000" cy="259045"/>
    <xdr:sp macro="" textlink="">
      <xdr:nvSpPr>
        <xdr:cNvPr id="466" name="テキスト ボックス 465"/>
        <xdr:cNvSpPr txBox="1"/>
      </xdr:nvSpPr>
      <xdr:spPr>
        <a:xfrm>
          <a:off x="14020800" y="33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136068</xdr:rowOff>
    </xdr:from>
    <xdr:to>
      <xdr:col>19</xdr:col>
      <xdr:colOff>533400</xdr:colOff>
      <xdr:row>19</xdr:row>
      <xdr:rowOff>66218</xdr:rowOff>
    </xdr:to>
    <xdr:sp macro="" textlink="">
      <xdr:nvSpPr>
        <xdr:cNvPr id="467" name="円/楕円 466"/>
        <xdr:cNvSpPr/>
      </xdr:nvSpPr>
      <xdr:spPr>
        <a:xfrm>
          <a:off x="13462000" y="32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50995</xdr:rowOff>
    </xdr:from>
    <xdr:ext cx="762000" cy="259045"/>
    <xdr:sp macro="" textlink="">
      <xdr:nvSpPr>
        <xdr:cNvPr id="468" name="テキスト ボックス 467"/>
        <xdr:cNvSpPr txBox="1"/>
      </xdr:nvSpPr>
      <xdr:spPr>
        <a:xfrm>
          <a:off x="13131800" y="33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966,628
954,377
491.95
519,454,118
515,520,175
1,534,575
245,993,030
980,961,656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187.9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人件費に係る経常収支比率は、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年度には国に準じた給与減額支給措置を行ったほか、本市</a:t>
          </a:r>
          <a:r>
            <a:rPr lang="ja-JP" altLang="ja-JP" sz="1100" b="0" i="0" baseline="0">
              <a:solidFill>
                <a:schemeClr val="dk1"/>
              </a:solidFill>
              <a:effectLst/>
              <a:latin typeface="+mn-lt"/>
              <a:ea typeface="+mn-ea"/>
              <a:cs typeface="+mn-cs"/>
            </a:rPr>
            <a:t>行財政改革の取り組みを示した</a:t>
          </a:r>
          <a:r>
            <a:rPr lang="ja-JP" altLang="en-US" sz="1100" b="0" i="0" baseline="0">
              <a:solidFill>
                <a:schemeClr val="dk1"/>
              </a:solidFill>
              <a:effectLst/>
              <a:latin typeface="+mn-lt"/>
              <a:ea typeface="+mn-ea"/>
              <a:cs typeface="+mn-cs"/>
            </a:rPr>
            <a:t>行財政改革大綱</a:t>
          </a:r>
          <a:r>
            <a:rPr lang="ja-JP" altLang="ja-JP" sz="1100" b="0" i="0" baseline="0">
              <a:solidFill>
                <a:schemeClr val="dk1"/>
              </a:solidFill>
              <a:effectLst/>
              <a:latin typeface="+mn-lt"/>
              <a:ea typeface="+mn-ea"/>
              <a:cs typeface="+mn-cs"/>
            </a:rPr>
            <a:t>に基づく民営化</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民間委託の推進、組織・機構の見直し等による職員数の削減</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により、減少傾向</a:t>
          </a:r>
          <a:r>
            <a:rPr lang="ja-JP" altLang="en-US" sz="1100" b="0" i="0" baseline="0">
              <a:solidFill>
                <a:schemeClr val="dk1"/>
              </a:solidFill>
              <a:effectLst/>
              <a:latin typeface="+mn-lt"/>
              <a:ea typeface="+mn-ea"/>
              <a:cs typeface="+mn-cs"/>
            </a:rPr>
            <a:t>にあります。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年度は支給人員の減等により</a:t>
          </a:r>
          <a:r>
            <a:rPr lang="ja-JP" altLang="en-US"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ポイントの減少とな</a:t>
          </a:r>
          <a:r>
            <a:rPr lang="ja-JP" altLang="en-US" sz="1100" b="0" i="0" baseline="0">
              <a:solidFill>
                <a:schemeClr val="dk1"/>
              </a:solidFill>
              <a:effectLst/>
              <a:latin typeface="+mn-lt"/>
              <a:ea typeface="+mn-ea"/>
              <a:cs typeface="+mn-cs"/>
            </a:rPr>
            <a:t>りました。平成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年度においても引き続き支給人員の減等の人件費抑制を行いましたが、経常一般財源総額の減により、前年度</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ポイント増加の</a:t>
          </a:r>
          <a:r>
            <a:rPr lang="en-US" altLang="ja-JP" sz="1100" b="0" i="0" baseline="0">
              <a:solidFill>
                <a:schemeClr val="dk1"/>
              </a:solidFill>
              <a:effectLst/>
              <a:latin typeface="+mn-lt"/>
              <a:ea typeface="+mn-ea"/>
              <a:cs typeface="+mn-cs"/>
            </a:rPr>
            <a:t>23.6</a:t>
          </a:r>
          <a:r>
            <a:rPr lang="ja-JP" altLang="en-US" sz="1100" b="0" i="0" baseline="0">
              <a:solidFill>
                <a:schemeClr val="dk1"/>
              </a:solidFill>
              <a:effectLst/>
              <a:latin typeface="+mn-lt"/>
              <a:ea typeface="+mn-ea"/>
              <a:cs typeface="+mn-cs"/>
            </a:rPr>
            <a:t>％となっています。</a:t>
          </a:r>
          <a:r>
            <a:rPr lang="ja-JP" altLang="ja-JP" sz="1100" b="0" i="0" baseline="0">
              <a:solidFill>
                <a:schemeClr val="dk1"/>
              </a:solidFill>
              <a:effectLst/>
              <a:latin typeface="+mn-lt"/>
              <a:ea typeface="+mn-ea"/>
              <a:cs typeface="+mn-cs"/>
            </a:rPr>
            <a:t>今後も行財政改革大綱に基づ</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取組み</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、簡素で効率的な組織体制・行政運営を図り、総人件費の抑制に努めます。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19050</xdr:rowOff>
    </xdr:to>
    <xdr:cxnSp macro="">
      <xdr:nvCxnSpPr>
        <xdr:cNvPr id="66" name="直線コネクタ 65"/>
        <xdr:cNvCxnSpPr/>
      </xdr:nvCxnSpPr>
      <xdr:spPr>
        <a:xfrm>
          <a:off x="3987800" y="6299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139700</xdr:rowOff>
    </xdr:to>
    <xdr:cxnSp macro="">
      <xdr:nvCxnSpPr>
        <xdr:cNvPr id="69" name="直線コネクタ 68"/>
        <xdr:cNvCxnSpPr/>
      </xdr:nvCxnSpPr>
      <xdr:spPr>
        <a:xfrm flipV="1">
          <a:off x="3098800" y="629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38100</xdr:rowOff>
    </xdr:from>
    <xdr:to>
      <xdr:col>4</xdr:col>
      <xdr:colOff>346075</xdr:colOff>
      <xdr:row>36</xdr:row>
      <xdr:rowOff>139700</xdr:rowOff>
    </xdr:to>
    <xdr:cxnSp macro="">
      <xdr:nvCxnSpPr>
        <xdr:cNvPr id="72" name="直線コネクタ 71"/>
        <xdr:cNvCxnSpPr/>
      </xdr:nvCxnSpPr>
      <xdr:spPr>
        <a:xfrm>
          <a:off x="2209800" y="621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38100</xdr:rowOff>
    </xdr:from>
    <xdr:to>
      <xdr:col>3</xdr:col>
      <xdr:colOff>142875</xdr:colOff>
      <xdr:row>37</xdr:row>
      <xdr:rowOff>69850</xdr:rowOff>
    </xdr:to>
    <xdr:cxnSp macro="">
      <xdr:nvCxnSpPr>
        <xdr:cNvPr id="75" name="直線コネクタ 74"/>
        <xdr:cNvCxnSpPr/>
      </xdr:nvCxnSpPr>
      <xdr:spPr>
        <a:xfrm flipV="1">
          <a:off x="1320800" y="6210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85" name="円/楕円 84"/>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111777</xdr:rowOff>
    </xdr:from>
    <xdr:ext cx="762000" cy="259045"/>
    <xdr:sp macro="" textlink="">
      <xdr:nvSpPr>
        <xdr:cNvPr id="86"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88900</xdr:rowOff>
    </xdr:from>
    <xdr:to>
      <xdr:col>4</xdr:col>
      <xdr:colOff>396875</xdr:colOff>
      <xdr:row>37</xdr:row>
      <xdr:rowOff>19050</xdr:rowOff>
    </xdr:to>
    <xdr:sp macro="" textlink="">
      <xdr:nvSpPr>
        <xdr:cNvPr id="89" name="円/楕円 88"/>
        <xdr:cNvSpPr/>
      </xdr:nvSpPr>
      <xdr:spPr>
        <a:xfrm>
          <a:off x="3048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29227</xdr:rowOff>
    </xdr:from>
    <xdr:ext cx="762000" cy="259045"/>
    <xdr:sp macro="" textlink="">
      <xdr:nvSpPr>
        <xdr:cNvPr id="90" name="テキスト ボックス 89"/>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158750</xdr:rowOff>
    </xdr:from>
    <xdr:to>
      <xdr:col>3</xdr:col>
      <xdr:colOff>193675</xdr:colOff>
      <xdr:row>36</xdr:row>
      <xdr:rowOff>88900</xdr:rowOff>
    </xdr:to>
    <xdr:sp macro="" textlink="">
      <xdr:nvSpPr>
        <xdr:cNvPr id="91" name="円/楕円 90"/>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99077</xdr:rowOff>
    </xdr:from>
    <xdr:ext cx="762000" cy="259045"/>
    <xdr:sp macro="" textlink="">
      <xdr:nvSpPr>
        <xdr:cNvPr id="92" name="テキスト ボックス 91"/>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物件費の経常収支比率は、平成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％でしたが、平成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％となっています。これは、行財政改革大綱等に基づき、事務事業の見直しを継続的に実施する一方で、</a:t>
          </a:r>
          <a:r>
            <a:rPr lang="ja-JP" altLang="en-US" sz="1100" b="0" i="0" baseline="0">
              <a:solidFill>
                <a:schemeClr val="dk1"/>
              </a:solidFill>
              <a:effectLst/>
              <a:latin typeface="+mn-lt"/>
              <a:ea typeface="+mn-ea"/>
              <a:cs typeface="+mn-cs"/>
            </a:rPr>
            <a:t>障害児施設運営費</a:t>
          </a:r>
          <a:r>
            <a:rPr lang="ja-JP" altLang="ja-JP" sz="1100" b="0" i="0" baseline="0">
              <a:solidFill>
                <a:schemeClr val="dk1"/>
              </a:solidFill>
              <a:effectLst/>
              <a:latin typeface="+mn-lt"/>
              <a:ea typeface="+mn-ea"/>
              <a:cs typeface="+mn-cs"/>
            </a:rPr>
            <a:t>や学校給食調理業務の民間委託化に係る委託料の増加などに</a:t>
          </a:r>
          <a:r>
            <a:rPr lang="ja-JP" altLang="en-US" sz="1100" b="0" i="0" baseline="0">
              <a:solidFill>
                <a:schemeClr val="dk1"/>
              </a:solidFill>
              <a:effectLst/>
              <a:latin typeface="+mn-lt"/>
              <a:ea typeface="+mn-ea"/>
              <a:cs typeface="+mn-cs"/>
            </a:rPr>
            <a:t>よるものです。</a:t>
          </a:r>
          <a:endParaRPr lang="ja-JP" altLang="ja-JP" sz="1400">
            <a:effectLst/>
          </a:endParaRPr>
        </a:p>
        <a:p>
          <a:r>
            <a:rPr lang="ja-JP" altLang="ja-JP" sz="1100" b="0" i="0" baseline="0">
              <a:solidFill>
                <a:schemeClr val="dk1"/>
              </a:solidFill>
              <a:effectLst/>
              <a:latin typeface="+mn-lt"/>
              <a:ea typeface="+mn-ea"/>
              <a:cs typeface="+mn-cs"/>
            </a:rPr>
            <a:t>　今後も引き続き、行政サービス水準の維持・向上やコスト削減等を図り、民間委託等を進めながら、事業の有効性・経済性・効率性などを検証した上で、見直し・改善を図ります。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16</xdr:row>
      <xdr:rowOff>50800</xdr:rowOff>
    </xdr:to>
    <xdr:cxnSp macro="">
      <xdr:nvCxnSpPr>
        <xdr:cNvPr id="127" name="直線コネクタ 126"/>
        <xdr:cNvCxnSpPr/>
      </xdr:nvCxnSpPr>
      <xdr:spPr>
        <a:xfrm>
          <a:off x="15671800" y="2667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15</xdr:row>
      <xdr:rowOff>95250</xdr:rowOff>
    </xdr:to>
    <xdr:cxnSp macro="">
      <xdr:nvCxnSpPr>
        <xdr:cNvPr id="130" name="直線コネクタ 129"/>
        <xdr:cNvCxnSpPr/>
      </xdr:nvCxnSpPr>
      <xdr:spPr>
        <a:xfrm>
          <a:off x="14782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15</xdr:row>
      <xdr:rowOff>82550</xdr:rowOff>
    </xdr:to>
    <xdr:cxnSp macro="">
      <xdr:nvCxnSpPr>
        <xdr:cNvPr id="133" name="直線コネクタ 132"/>
        <xdr:cNvCxnSpPr/>
      </xdr:nvCxnSpPr>
      <xdr:spPr>
        <a:xfrm>
          <a:off x="13893800" y="265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95250</xdr:rowOff>
    </xdr:to>
    <xdr:cxnSp macro="">
      <xdr:nvCxnSpPr>
        <xdr:cNvPr id="136" name="直線コネクタ 135"/>
        <xdr:cNvCxnSpPr/>
      </xdr:nvCxnSpPr>
      <xdr:spPr>
        <a:xfrm flipV="1">
          <a:off x="13004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6" name="円/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8" name="円/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9" name="テキスト ボックス 148"/>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50" name="円/楕円 149"/>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143527</xdr:rowOff>
    </xdr:from>
    <xdr:ext cx="762000" cy="259045"/>
    <xdr:sp macro="" textlink="">
      <xdr:nvSpPr>
        <xdr:cNvPr id="151" name="テキスト ボックス 150"/>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4" name="円/楕円 153"/>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扶助費に係る経常収支比率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社会保障</a:t>
          </a:r>
          <a:r>
            <a:rPr lang="ja-JP" altLang="ja-JP" sz="1100" b="0" i="0" baseline="0">
              <a:solidFill>
                <a:schemeClr val="dk1"/>
              </a:solidFill>
              <a:effectLst/>
              <a:latin typeface="+mn-lt"/>
              <a:ea typeface="+mn-ea"/>
              <a:cs typeface="+mn-cs"/>
            </a:rPr>
            <a:t>の充実</a:t>
          </a:r>
          <a:r>
            <a:rPr lang="ja-JP" altLang="en-US" sz="1100" b="0" i="0" baseline="0">
              <a:solidFill>
                <a:schemeClr val="dk1"/>
              </a:solidFill>
              <a:effectLst/>
              <a:latin typeface="+mn-lt"/>
              <a:ea typeface="+mn-ea"/>
              <a:cs typeface="+mn-cs"/>
            </a:rPr>
            <a:t>のための</a:t>
          </a:r>
          <a:r>
            <a:rPr lang="ja-JP" altLang="ja-JP" sz="1100" b="0" i="0" baseline="0">
              <a:solidFill>
                <a:schemeClr val="dk1"/>
              </a:solidFill>
              <a:effectLst/>
              <a:latin typeface="+mn-lt"/>
              <a:ea typeface="+mn-ea"/>
              <a:cs typeface="+mn-cs"/>
            </a:rPr>
            <a:t>事業費増などにより</a:t>
          </a:r>
          <a:r>
            <a:rPr lang="ja-JP" altLang="en-US" sz="1100" b="0" i="0" baseline="0">
              <a:solidFill>
                <a:schemeClr val="dk1"/>
              </a:solidFill>
              <a:effectLst/>
              <a:latin typeface="+mn-lt"/>
              <a:ea typeface="+mn-ea"/>
              <a:cs typeface="+mn-cs"/>
            </a:rPr>
            <a:t>高い伸びが続いていましたが、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は子ども・子育て支援新制度の開始に伴う県負担金の新設による経常経費充当一般財源の減などにより</a:t>
          </a:r>
          <a:r>
            <a:rPr lang="ja-JP" altLang="en-US"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ポイント減少</a:t>
          </a:r>
          <a:r>
            <a:rPr lang="ja-JP" altLang="en-US" sz="1100" b="0" i="0" baseline="0">
              <a:solidFill>
                <a:schemeClr val="dk1"/>
              </a:solidFill>
              <a:effectLst/>
              <a:latin typeface="+mn-lt"/>
              <a:ea typeface="+mn-ea"/>
              <a:cs typeface="+mn-cs"/>
            </a:rPr>
            <a:t>しました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年度は、障害福祉サービス事業の増等により、前年度</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ポイント増加の</a:t>
          </a:r>
          <a:r>
            <a:rPr lang="en-US" altLang="ja-JP" sz="1100" b="0" i="0" baseline="0">
              <a:solidFill>
                <a:schemeClr val="dk1"/>
              </a:solidFill>
              <a:effectLst/>
              <a:latin typeface="+mn-lt"/>
              <a:ea typeface="+mn-ea"/>
              <a:cs typeface="+mn-cs"/>
            </a:rPr>
            <a:t>15.5</a:t>
          </a:r>
          <a:r>
            <a:rPr lang="ja-JP" altLang="en-US" sz="1100" b="0" i="0" baseline="0">
              <a:solidFill>
                <a:schemeClr val="dk1"/>
              </a:solidFill>
              <a:effectLst/>
              <a:latin typeface="+mn-lt"/>
              <a:ea typeface="+mn-ea"/>
              <a:cs typeface="+mn-cs"/>
            </a:rPr>
            <a:t>％となっています。</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今後の見通しについては、高齢化社会の進展に伴い、扶助費に係る経常収支比率は増加していく見込みです。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146050</xdr:rowOff>
    </xdr:to>
    <xdr:cxnSp macro="">
      <xdr:nvCxnSpPr>
        <xdr:cNvPr id="188" name="直線コネクタ 187"/>
        <xdr:cNvCxnSpPr/>
      </xdr:nvCxnSpPr>
      <xdr:spPr>
        <a:xfrm>
          <a:off x="3987800" y="9632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89"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57</xdr:row>
      <xdr:rowOff>31750</xdr:rowOff>
    </xdr:to>
    <xdr:cxnSp macro="">
      <xdr:nvCxnSpPr>
        <xdr:cNvPr id="191" name="直線コネクタ 190"/>
        <xdr:cNvCxnSpPr/>
      </xdr:nvCxnSpPr>
      <xdr:spPr>
        <a:xfrm flipV="1">
          <a:off x="3098800" y="9632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93" name="テキスト ボックス 192"/>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57</xdr:row>
      <xdr:rowOff>31750</xdr:rowOff>
    </xdr:to>
    <xdr:cxnSp macro="">
      <xdr:nvCxnSpPr>
        <xdr:cNvPr id="194" name="直線コネクタ 193"/>
        <xdr:cNvCxnSpPr/>
      </xdr:nvCxnSpPr>
      <xdr:spPr>
        <a:xfrm>
          <a:off x="2209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196" name="テキスト ボックス 195"/>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127000</xdr:rowOff>
    </xdr:to>
    <xdr:cxnSp macro="">
      <xdr:nvCxnSpPr>
        <xdr:cNvPr id="197" name="直線コネクタ 196"/>
        <xdr:cNvCxnSpPr/>
      </xdr:nvCxnSpPr>
      <xdr:spPr>
        <a:xfrm flipV="1">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1" name="テキスト ボックス 200"/>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7" name="円/楕円 206"/>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111777</xdr:rowOff>
    </xdr:from>
    <xdr:ext cx="762000" cy="259045"/>
    <xdr:sp macro="" textlink="">
      <xdr:nvSpPr>
        <xdr:cNvPr id="208"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9" name="円/楕円 208"/>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10" name="テキスト ボックス 209"/>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1" name="円/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3" name="円/楕円 212"/>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168927</xdr:rowOff>
    </xdr:from>
    <xdr:ext cx="762000" cy="259045"/>
    <xdr:sp macro="" textlink="">
      <xdr:nvSpPr>
        <xdr:cNvPr id="214" name="テキスト ボックス 213"/>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5"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16" name="テキスト ボックス 21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その他の経常収支比率は、平成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％でしたが、平成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％と増加傾向にあります。これは、高齢化社会の進展に伴い、国民健康保険・介護保険・後期高齢者医療制度などの各特別会計への繰出金等について、高い伸びが続いていることによるものです。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135165</xdr:rowOff>
    </xdr:from>
    <xdr:to>
      <xdr:col>24</xdr:col>
      <xdr:colOff>31750</xdr:colOff>
      <xdr:row>57</xdr:row>
      <xdr:rowOff>151493</xdr:rowOff>
    </xdr:to>
    <xdr:cxnSp macro="">
      <xdr:nvCxnSpPr>
        <xdr:cNvPr id="251" name="直線コネクタ 250"/>
        <xdr:cNvCxnSpPr/>
      </xdr:nvCxnSpPr>
      <xdr:spPr>
        <a:xfrm>
          <a:off x="15671800" y="99078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2"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57</xdr:row>
      <xdr:rowOff>135165</xdr:rowOff>
    </xdr:to>
    <xdr:cxnSp macro="">
      <xdr:nvCxnSpPr>
        <xdr:cNvPr id="254" name="直線コネクタ 253"/>
        <xdr:cNvCxnSpPr/>
      </xdr:nvCxnSpPr>
      <xdr:spPr>
        <a:xfrm>
          <a:off x="14782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6" name="テキスト ボックス 255"/>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53522</xdr:rowOff>
    </xdr:from>
    <xdr:to>
      <xdr:col>21</xdr:col>
      <xdr:colOff>361950</xdr:colOff>
      <xdr:row>57</xdr:row>
      <xdr:rowOff>102507</xdr:rowOff>
    </xdr:to>
    <xdr:cxnSp macro="">
      <xdr:nvCxnSpPr>
        <xdr:cNvPr id="257" name="直線コネクタ 256"/>
        <xdr:cNvCxnSpPr/>
      </xdr:nvCxnSpPr>
      <xdr:spPr>
        <a:xfrm>
          <a:off x="13893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53522</xdr:rowOff>
    </xdr:from>
    <xdr:to>
      <xdr:col>20</xdr:col>
      <xdr:colOff>158750</xdr:colOff>
      <xdr:row>57</xdr:row>
      <xdr:rowOff>69850</xdr:rowOff>
    </xdr:to>
    <xdr:cxnSp macro="">
      <xdr:nvCxnSpPr>
        <xdr:cNvPr id="260" name="直線コネクタ 259"/>
        <xdr:cNvCxnSpPr/>
      </xdr:nvCxnSpPr>
      <xdr:spPr>
        <a:xfrm flipV="1">
          <a:off x="13004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2" name="テキスト ボックス 261"/>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100693</xdr:rowOff>
    </xdr:from>
    <xdr:to>
      <xdr:col>24</xdr:col>
      <xdr:colOff>82550</xdr:colOff>
      <xdr:row>58</xdr:row>
      <xdr:rowOff>30843</xdr:rowOff>
    </xdr:to>
    <xdr:sp macro="" textlink="">
      <xdr:nvSpPr>
        <xdr:cNvPr id="270" name="円/楕円 269"/>
        <xdr:cNvSpPr/>
      </xdr:nvSpPr>
      <xdr:spPr>
        <a:xfrm>
          <a:off x="16459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72770</xdr:rowOff>
    </xdr:from>
    <xdr:ext cx="762000" cy="259045"/>
    <xdr:sp macro="" textlink="">
      <xdr:nvSpPr>
        <xdr:cNvPr id="271" name="その他該当値テキスト"/>
        <xdr:cNvSpPr txBox="1"/>
      </xdr:nvSpPr>
      <xdr:spPr>
        <a:xfrm>
          <a:off x="16598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84365</xdr:rowOff>
    </xdr:from>
    <xdr:to>
      <xdr:col>22</xdr:col>
      <xdr:colOff>615950</xdr:colOff>
      <xdr:row>58</xdr:row>
      <xdr:rowOff>14515</xdr:rowOff>
    </xdr:to>
    <xdr:sp macro="" textlink="">
      <xdr:nvSpPr>
        <xdr:cNvPr id="272" name="円/楕円 271"/>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73" name="テキスト ボックス 272"/>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74" name="円/楕円 273"/>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138084</xdr:rowOff>
    </xdr:from>
    <xdr:ext cx="762000" cy="259045"/>
    <xdr:sp macro="" textlink="">
      <xdr:nvSpPr>
        <xdr:cNvPr id="275" name="テキスト ボックス 274"/>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2722</xdr:rowOff>
    </xdr:from>
    <xdr:to>
      <xdr:col>20</xdr:col>
      <xdr:colOff>209550</xdr:colOff>
      <xdr:row>57</xdr:row>
      <xdr:rowOff>104322</xdr:rowOff>
    </xdr:to>
    <xdr:sp macro="" textlink="">
      <xdr:nvSpPr>
        <xdr:cNvPr id="276" name="円/楕円 275"/>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89099</xdr:rowOff>
    </xdr:from>
    <xdr:ext cx="762000" cy="259045"/>
    <xdr:sp macro="" textlink="">
      <xdr:nvSpPr>
        <xdr:cNvPr id="277" name="テキスト ボックス 276"/>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補助費等に係る経常収支比率は、行財政改革大綱等に基づく事務事業の見直し（補助金の見直し）を継続的に実施した結果、平成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8.4</a:t>
          </a:r>
          <a:r>
            <a:rPr lang="ja-JP" altLang="ja-JP" sz="1100" b="0" i="0" baseline="0">
              <a:solidFill>
                <a:schemeClr val="dk1"/>
              </a:solidFill>
              <a:effectLst/>
              <a:latin typeface="+mn-lt"/>
              <a:ea typeface="+mn-ea"/>
              <a:cs typeface="+mn-cs"/>
            </a:rPr>
            <a:t>％でしたが、平成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％となっています。</a:t>
          </a:r>
          <a:endParaRPr lang="ja-JP" altLang="ja-JP" sz="1400">
            <a:effectLst/>
          </a:endParaRPr>
        </a:p>
        <a:p>
          <a:r>
            <a:rPr lang="ja-JP" altLang="ja-JP" sz="1100" b="0" i="0" baseline="0">
              <a:solidFill>
                <a:schemeClr val="dk1"/>
              </a:solidFill>
              <a:effectLst/>
              <a:latin typeface="+mn-lt"/>
              <a:ea typeface="+mn-ea"/>
              <a:cs typeface="+mn-cs"/>
            </a:rPr>
            <a:t>　今後も引き続き、補助金については、必要性や有効性等の観点から、常に見直しを行っていきます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36</xdr:row>
      <xdr:rowOff>139700</xdr:rowOff>
    </xdr:to>
    <xdr:cxnSp macro="">
      <xdr:nvCxnSpPr>
        <xdr:cNvPr id="312" name="直線コネクタ 311"/>
        <xdr:cNvCxnSpPr/>
      </xdr:nvCxnSpPr>
      <xdr:spPr>
        <a:xfrm>
          <a:off x="15671800" y="627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101600</xdr:rowOff>
    </xdr:from>
    <xdr:to>
      <xdr:col>22</xdr:col>
      <xdr:colOff>565150</xdr:colOff>
      <xdr:row>36</xdr:row>
      <xdr:rowOff>139700</xdr:rowOff>
    </xdr:to>
    <xdr:cxnSp macro="">
      <xdr:nvCxnSpPr>
        <xdr:cNvPr id="315" name="直線コネクタ 314"/>
        <xdr:cNvCxnSpPr/>
      </xdr:nvCxnSpPr>
      <xdr:spPr>
        <a:xfrm flipV="1">
          <a:off x="14782800" y="627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139700</xdr:rowOff>
    </xdr:from>
    <xdr:to>
      <xdr:col>21</xdr:col>
      <xdr:colOff>361950</xdr:colOff>
      <xdr:row>36</xdr:row>
      <xdr:rowOff>139700</xdr:rowOff>
    </xdr:to>
    <xdr:cxnSp macro="">
      <xdr:nvCxnSpPr>
        <xdr:cNvPr id="318" name="直線コネクタ 317"/>
        <xdr:cNvCxnSpPr/>
      </xdr:nvCxnSpPr>
      <xdr:spPr>
        <a:xfrm>
          <a:off x="13893800" y="631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139700</xdr:rowOff>
    </xdr:from>
    <xdr:to>
      <xdr:col>20</xdr:col>
      <xdr:colOff>158750</xdr:colOff>
      <xdr:row>36</xdr:row>
      <xdr:rowOff>165100</xdr:rowOff>
    </xdr:to>
    <xdr:cxnSp macro="">
      <xdr:nvCxnSpPr>
        <xdr:cNvPr id="321" name="直線コネクタ 320"/>
        <xdr:cNvCxnSpPr/>
      </xdr:nvCxnSpPr>
      <xdr:spPr>
        <a:xfrm flipV="1">
          <a:off x="13004800" y="631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31" name="円/楕円 330"/>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105427</xdr:rowOff>
    </xdr:from>
    <xdr:ext cx="762000" cy="259045"/>
    <xdr:sp macro="" textlink="">
      <xdr:nvSpPr>
        <xdr:cNvPr id="332"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33" name="円/楕円 332"/>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4" name="テキスト ボックス 333"/>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88900</xdr:rowOff>
    </xdr:from>
    <xdr:to>
      <xdr:col>21</xdr:col>
      <xdr:colOff>412750</xdr:colOff>
      <xdr:row>37</xdr:row>
      <xdr:rowOff>19050</xdr:rowOff>
    </xdr:to>
    <xdr:sp macro="" textlink="">
      <xdr:nvSpPr>
        <xdr:cNvPr id="335" name="円/楕円 334"/>
        <xdr:cNvSpPr/>
      </xdr:nvSpPr>
      <xdr:spPr>
        <a:xfrm>
          <a:off x="14732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36" name="テキスト ボックス 335"/>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88900</xdr:rowOff>
    </xdr:from>
    <xdr:to>
      <xdr:col>20</xdr:col>
      <xdr:colOff>209550</xdr:colOff>
      <xdr:row>37</xdr:row>
      <xdr:rowOff>19050</xdr:rowOff>
    </xdr:to>
    <xdr:sp macro="" textlink="">
      <xdr:nvSpPr>
        <xdr:cNvPr id="337" name="円/楕円 336"/>
        <xdr:cNvSpPr/>
      </xdr:nvSpPr>
      <xdr:spPr>
        <a:xfrm>
          <a:off x="13843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38" name="テキスト ボックス 337"/>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39" name="円/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40" name="テキスト ボックス 33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公債費に係る経常収支比率については、公共投資が減少傾向にある一方で、臨時財政対策債等の影響もあり、引き続き高い水準で推移しています。</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第三セクター等改革推進債の償還が始まった</a:t>
          </a:r>
          <a:r>
            <a:rPr kumimoji="1" lang="ja-JP" altLang="ja-JP" sz="1100">
              <a:solidFill>
                <a:schemeClr val="dk1"/>
              </a:solidFill>
              <a:effectLst/>
              <a:latin typeface="+mn-lt"/>
              <a:ea typeface="+mn-ea"/>
              <a:cs typeface="+mn-cs"/>
            </a:rPr>
            <a:t>こと等により、前年度</a:t>
          </a:r>
          <a:r>
            <a:rPr kumimoji="1" lang="en-US" altLang="ja-JP" sz="1100">
              <a:solidFill>
                <a:schemeClr val="dk1"/>
              </a:solidFill>
              <a:effectLst/>
              <a:latin typeface="+mn-lt"/>
              <a:ea typeface="+mn-ea"/>
              <a:cs typeface="+mn-cs"/>
            </a:rPr>
            <a:t>1.4ポイント増加</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％となりました。</a:t>
          </a:r>
          <a:endParaRPr lang="ja-JP" altLang="ja-JP">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79</xdr:row>
      <xdr:rowOff>31750</xdr:rowOff>
    </xdr:to>
    <xdr:cxnSp macro="">
      <xdr:nvCxnSpPr>
        <xdr:cNvPr id="375" name="直線コネクタ 374"/>
        <xdr:cNvCxnSpPr/>
      </xdr:nvCxnSpPr>
      <xdr:spPr>
        <a:xfrm>
          <a:off x="3987800" y="1342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163484</xdr:rowOff>
    </xdr:from>
    <xdr:ext cx="762000" cy="259045"/>
    <xdr:sp macro="" textlink="">
      <xdr:nvSpPr>
        <xdr:cNvPr id="376"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72571</xdr:rowOff>
    </xdr:to>
    <xdr:cxnSp macro="">
      <xdr:nvCxnSpPr>
        <xdr:cNvPr id="378" name="直線コネクタ 377"/>
        <xdr:cNvCxnSpPr/>
      </xdr:nvCxnSpPr>
      <xdr:spPr>
        <a:xfrm flipV="1">
          <a:off x="3098800" y="13423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76399</xdr:rowOff>
    </xdr:from>
    <xdr:ext cx="736600" cy="259045"/>
    <xdr:sp macro="" textlink="">
      <xdr:nvSpPr>
        <xdr:cNvPr id="380" name="テキスト ボックス 379"/>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72571</xdr:rowOff>
    </xdr:from>
    <xdr:to>
      <xdr:col>4</xdr:col>
      <xdr:colOff>346075</xdr:colOff>
      <xdr:row>78</xdr:row>
      <xdr:rowOff>105229</xdr:rowOff>
    </xdr:to>
    <xdr:cxnSp macro="">
      <xdr:nvCxnSpPr>
        <xdr:cNvPr id="381" name="直線コネクタ 380"/>
        <xdr:cNvCxnSpPr/>
      </xdr:nvCxnSpPr>
      <xdr:spPr>
        <a:xfrm flipV="1">
          <a:off x="2209800" y="13445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109056</xdr:rowOff>
    </xdr:from>
    <xdr:ext cx="762000" cy="259045"/>
    <xdr:sp macro="" textlink="">
      <xdr:nvSpPr>
        <xdr:cNvPr id="383" name="テキスト ボックス 382"/>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105229</xdr:rowOff>
    </xdr:from>
    <xdr:to>
      <xdr:col>3</xdr:col>
      <xdr:colOff>142875</xdr:colOff>
      <xdr:row>78</xdr:row>
      <xdr:rowOff>105229</xdr:rowOff>
    </xdr:to>
    <xdr:cxnSp macro="">
      <xdr:nvCxnSpPr>
        <xdr:cNvPr id="384" name="直線コネクタ 383"/>
        <xdr:cNvCxnSpPr/>
      </xdr:nvCxnSpPr>
      <xdr:spPr>
        <a:xfrm>
          <a:off x="1320800" y="13478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6" name="テキスト ボックス 385"/>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88" name="テキスト ボックス 387"/>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4" name="円/楕円 393"/>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95"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96" name="円/楕円 395"/>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97" name="テキスト ボックス 396"/>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21771</xdr:rowOff>
    </xdr:from>
    <xdr:to>
      <xdr:col>4</xdr:col>
      <xdr:colOff>396875</xdr:colOff>
      <xdr:row>78</xdr:row>
      <xdr:rowOff>123371</xdr:rowOff>
    </xdr:to>
    <xdr:sp macro="" textlink="">
      <xdr:nvSpPr>
        <xdr:cNvPr id="398" name="円/楕円 397"/>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108148</xdr:rowOff>
    </xdr:from>
    <xdr:ext cx="762000" cy="259045"/>
    <xdr:sp macro="" textlink="">
      <xdr:nvSpPr>
        <xdr:cNvPr id="399" name="テキスト ボックス 398"/>
        <xdr:cNvSpPr txBox="1"/>
      </xdr:nvSpPr>
      <xdr:spPr>
        <a:xfrm>
          <a:off x="2717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54429</xdr:rowOff>
    </xdr:from>
    <xdr:to>
      <xdr:col>3</xdr:col>
      <xdr:colOff>193675</xdr:colOff>
      <xdr:row>78</xdr:row>
      <xdr:rowOff>156029</xdr:rowOff>
    </xdr:to>
    <xdr:sp macro="" textlink="">
      <xdr:nvSpPr>
        <xdr:cNvPr id="400" name="円/楕円 399"/>
        <xdr:cNvSpPr/>
      </xdr:nvSpPr>
      <xdr:spPr>
        <a:xfrm>
          <a:off x="2159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140806</xdr:rowOff>
    </xdr:from>
    <xdr:ext cx="762000" cy="259045"/>
    <xdr:sp macro="" textlink="">
      <xdr:nvSpPr>
        <xdr:cNvPr id="401" name="テキスト ボックス 400"/>
        <xdr:cNvSpPr txBox="1"/>
      </xdr:nvSpPr>
      <xdr:spPr>
        <a:xfrm>
          <a:off x="1828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54429</xdr:rowOff>
    </xdr:from>
    <xdr:to>
      <xdr:col>1</xdr:col>
      <xdr:colOff>676275</xdr:colOff>
      <xdr:row>78</xdr:row>
      <xdr:rowOff>156029</xdr:rowOff>
    </xdr:to>
    <xdr:sp macro="" textlink="">
      <xdr:nvSpPr>
        <xdr:cNvPr id="402" name="円/楕円 401"/>
        <xdr:cNvSpPr/>
      </xdr:nvSpPr>
      <xdr:spPr>
        <a:xfrm>
          <a:off x="1270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140806</xdr:rowOff>
    </xdr:from>
    <xdr:ext cx="762000" cy="259045"/>
    <xdr:sp macro="" textlink="">
      <xdr:nvSpPr>
        <xdr:cNvPr id="403" name="テキスト ボックス 402"/>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公債費以外の経常収支比率は、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国に準じた給与支給措置に伴う人件費の減少</a:t>
          </a:r>
          <a:r>
            <a:rPr lang="ja-JP" altLang="ja-JP" sz="1100" b="0" i="0" baseline="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％と減少したものの、平成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年度は当該措置の終了に伴う人件費の増加等により、</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％と増加</a:t>
          </a:r>
          <a:r>
            <a:rPr kumimoji="1" lang="ja-JP" altLang="en-US" sz="1100">
              <a:solidFill>
                <a:schemeClr val="dk1"/>
              </a:solidFill>
              <a:effectLst/>
              <a:latin typeface="+mn-lt"/>
              <a:ea typeface="+mn-ea"/>
              <a:cs typeface="+mn-cs"/>
            </a:rPr>
            <a:t>に転じ、</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年度は扶助費の子ども・子育て支援新制度の開始に伴う県負担金の新設による経常経費充当一般財源の減少などにより</a:t>
          </a:r>
          <a:r>
            <a:rPr lang="en-US" altLang="ja-JP" sz="1100" b="0" i="0" baseline="0">
              <a:solidFill>
                <a:schemeClr val="dk1"/>
              </a:solidFill>
              <a:effectLst/>
              <a:latin typeface="+mn-lt"/>
              <a:ea typeface="+mn-ea"/>
              <a:cs typeface="+mn-cs"/>
            </a:rPr>
            <a:t>71.8</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減少しました。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年度は、経常一般財源総額の減少等により前年度</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ポイント増加の</a:t>
          </a:r>
          <a:r>
            <a:rPr lang="en-US" altLang="ja-JP" sz="1100" b="0" i="0" baseline="0">
              <a:solidFill>
                <a:schemeClr val="dk1"/>
              </a:solidFill>
              <a:effectLst/>
              <a:latin typeface="+mn-lt"/>
              <a:ea typeface="+mn-ea"/>
              <a:cs typeface="+mn-cs"/>
            </a:rPr>
            <a:t>74.3</a:t>
          </a:r>
          <a:r>
            <a:rPr lang="ja-JP" altLang="en-US" sz="1100" b="0" i="0" baseline="0">
              <a:solidFill>
                <a:schemeClr val="dk1"/>
              </a:solidFill>
              <a:effectLst/>
              <a:latin typeface="+mn-lt"/>
              <a:ea typeface="+mn-ea"/>
              <a:cs typeface="+mn-cs"/>
            </a:rPr>
            <a:t>％となっています。</a:t>
          </a:r>
          <a:r>
            <a:rPr lang="ja-JP" altLang="ja-JP" sz="1100" b="0" i="0" baseline="0">
              <a:solidFill>
                <a:schemeClr val="dk1"/>
              </a:solidFill>
              <a:effectLst/>
              <a:latin typeface="+mn-lt"/>
              <a:ea typeface="+mn-ea"/>
              <a:cs typeface="+mn-cs"/>
            </a:rPr>
            <a:t>今後も引き続き、より一層の「選択と集中」を行いながら、行財政改革大綱に掲げた取組みを推進し、持続可能で安定的な財政の確立、維持に努めていきます。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62992</xdr:rowOff>
    </xdr:from>
    <xdr:to>
      <xdr:col>24</xdr:col>
      <xdr:colOff>31750</xdr:colOff>
      <xdr:row>75</xdr:row>
      <xdr:rowOff>120142</xdr:rowOff>
    </xdr:to>
    <xdr:cxnSp macro="">
      <xdr:nvCxnSpPr>
        <xdr:cNvPr id="434" name="直線コネクタ 433"/>
        <xdr:cNvCxnSpPr/>
      </xdr:nvCxnSpPr>
      <xdr:spPr>
        <a:xfrm>
          <a:off x="15671800" y="1275029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5"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62992</xdr:rowOff>
    </xdr:from>
    <xdr:to>
      <xdr:col>22</xdr:col>
      <xdr:colOff>565150</xdr:colOff>
      <xdr:row>74</xdr:row>
      <xdr:rowOff>154432</xdr:rowOff>
    </xdr:to>
    <xdr:cxnSp macro="">
      <xdr:nvCxnSpPr>
        <xdr:cNvPr id="437" name="直線コネクタ 436"/>
        <xdr:cNvCxnSpPr/>
      </xdr:nvCxnSpPr>
      <xdr:spPr>
        <a:xfrm flipV="1">
          <a:off x="14782800" y="12750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73423</xdr:rowOff>
    </xdr:from>
    <xdr:ext cx="736600" cy="259045"/>
    <xdr:sp macro="" textlink="">
      <xdr:nvSpPr>
        <xdr:cNvPr id="439" name="テキスト ボックス 438"/>
        <xdr:cNvSpPr txBox="1"/>
      </xdr:nvSpPr>
      <xdr:spPr>
        <a:xfrm>
          <a:off x="15290800" y="129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74</xdr:row>
      <xdr:rowOff>154432</xdr:rowOff>
    </xdr:to>
    <xdr:cxnSp macro="">
      <xdr:nvCxnSpPr>
        <xdr:cNvPr id="440" name="直線コネクタ 439"/>
        <xdr:cNvCxnSpPr/>
      </xdr:nvCxnSpPr>
      <xdr:spPr>
        <a:xfrm>
          <a:off x="13893800" y="126954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2" name="テキスト ボックス 441"/>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75</xdr:row>
      <xdr:rowOff>28702</xdr:rowOff>
    </xdr:to>
    <xdr:cxnSp macro="">
      <xdr:nvCxnSpPr>
        <xdr:cNvPr id="443" name="直線コネクタ 442"/>
        <xdr:cNvCxnSpPr/>
      </xdr:nvCxnSpPr>
      <xdr:spPr>
        <a:xfrm flipV="1">
          <a:off x="13004800" y="126954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5" name="テキスト ボックス 444"/>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69342</xdr:rowOff>
    </xdr:from>
    <xdr:to>
      <xdr:col>24</xdr:col>
      <xdr:colOff>82550</xdr:colOff>
      <xdr:row>75</xdr:row>
      <xdr:rowOff>170942</xdr:rowOff>
    </xdr:to>
    <xdr:sp macro="" textlink="">
      <xdr:nvSpPr>
        <xdr:cNvPr id="453" name="円/楕円 452"/>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85869</xdr:rowOff>
    </xdr:from>
    <xdr:ext cx="762000" cy="259045"/>
    <xdr:sp macro="" textlink="">
      <xdr:nvSpPr>
        <xdr:cNvPr id="454"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xdr:rowOff>
    </xdr:from>
    <xdr:to>
      <xdr:col>22</xdr:col>
      <xdr:colOff>615950</xdr:colOff>
      <xdr:row>74</xdr:row>
      <xdr:rowOff>113792</xdr:rowOff>
    </xdr:to>
    <xdr:sp macro="" textlink="">
      <xdr:nvSpPr>
        <xdr:cNvPr id="455" name="円/楕円 454"/>
        <xdr:cNvSpPr/>
      </xdr:nvSpPr>
      <xdr:spPr>
        <a:xfrm>
          <a:off x="15621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123969</xdr:rowOff>
    </xdr:from>
    <xdr:ext cx="736600" cy="259045"/>
    <xdr:sp macro="" textlink="">
      <xdr:nvSpPr>
        <xdr:cNvPr id="456" name="テキスト ボックス 455"/>
        <xdr:cNvSpPr txBox="1"/>
      </xdr:nvSpPr>
      <xdr:spPr>
        <a:xfrm>
          <a:off x="15290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103632</xdr:rowOff>
    </xdr:from>
    <xdr:to>
      <xdr:col>21</xdr:col>
      <xdr:colOff>412750</xdr:colOff>
      <xdr:row>75</xdr:row>
      <xdr:rowOff>33782</xdr:rowOff>
    </xdr:to>
    <xdr:sp macro="" textlink="">
      <xdr:nvSpPr>
        <xdr:cNvPr id="457" name="円/楕円 456"/>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43959</xdr:rowOff>
    </xdr:from>
    <xdr:ext cx="762000" cy="259045"/>
    <xdr:sp macro="" textlink="">
      <xdr:nvSpPr>
        <xdr:cNvPr id="458" name="テキスト ボックス 457"/>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128778</xdr:rowOff>
    </xdr:from>
    <xdr:to>
      <xdr:col>20</xdr:col>
      <xdr:colOff>209550</xdr:colOff>
      <xdr:row>74</xdr:row>
      <xdr:rowOff>58928</xdr:rowOff>
    </xdr:to>
    <xdr:sp macro="" textlink="">
      <xdr:nvSpPr>
        <xdr:cNvPr id="459" name="円/楕円 458"/>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69105</xdr:rowOff>
    </xdr:from>
    <xdr:ext cx="762000" cy="259045"/>
    <xdr:sp macro="" textlink="">
      <xdr:nvSpPr>
        <xdr:cNvPr id="460" name="テキスト ボックス 459"/>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61" name="円/楕円 460"/>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64279</xdr:rowOff>
    </xdr:from>
    <xdr:ext cx="762000" cy="259045"/>
    <xdr:sp macro="" textlink="">
      <xdr:nvSpPr>
        <xdr:cNvPr id="462" name="テキスト ボックス 461"/>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福岡県北九州市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44872</xdr:rowOff>
    </xdr:from>
    <xdr:to>
      <xdr:col>4</xdr:col>
      <xdr:colOff>1117600</xdr:colOff>
      <xdr:row>15</xdr:row>
      <xdr:rowOff>67595</xdr:rowOff>
    </xdr:to>
    <xdr:cxnSp macro="">
      <xdr:nvCxnSpPr>
        <xdr:cNvPr id="48" name="直線コネクタ 47"/>
        <xdr:cNvCxnSpPr/>
      </xdr:nvCxnSpPr>
      <xdr:spPr bwMode="auto">
        <a:xfrm>
          <a:off x="5003800" y="2664247"/>
          <a:ext cx="6477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162379</xdr:rowOff>
    </xdr:from>
    <xdr:ext cx="762000" cy="259045"/>
    <xdr:sp macro="" textlink="">
      <xdr:nvSpPr>
        <xdr:cNvPr id="49" name="人口1人当たり決算額の推移平均値テキスト130"/>
        <xdr:cNvSpPr txBox="1"/>
      </xdr:nvSpPr>
      <xdr:spPr>
        <a:xfrm>
          <a:off x="5740400" y="2781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44872</xdr:rowOff>
    </xdr:from>
    <xdr:to>
      <xdr:col>4</xdr:col>
      <xdr:colOff>469900</xdr:colOff>
      <xdr:row>15</xdr:row>
      <xdr:rowOff>73995</xdr:rowOff>
    </xdr:to>
    <xdr:cxnSp macro="">
      <xdr:nvCxnSpPr>
        <xdr:cNvPr id="51" name="直線コネクタ 50"/>
        <xdr:cNvCxnSpPr/>
      </xdr:nvCxnSpPr>
      <xdr:spPr bwMode="auto">
        <a:xfrm flipV="1">
          <a:off x="4305300" y="2664247"/>
          <a:ext cx="6985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89455</xdr:rowOff>
    </xdr:from>
    <xdr:ext cx="736600" cy="259045"/>
    <xdr:sp macro="" textlink="">
      <xdr:nvSpPr>
        <xdr:cNvPr id="53" name="テキスト ボックス 52"/>
        <xdr:cNvSpPr txBox="1"/>
      </xdr:nvSpPr>
      <xdr:spPr>
        <a:xfrm>
          <a:off x="4622800" y="288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73995</xdr:rowOff>
    </xdr:from>
    <xdr:to>
      <xdr:col>3</xdr:col>
      <xdr:colOff>904875</xdr:colOff>
      <xdr:row>16</xdr:row>
      <xdr:rowOff>36505</xdr:rowOff>
    </xdr:to>
    <xdr:cxnSp macro="">
      <xdr:nvCxnSpPr>
        <xdr:cNvPr id="54" name="直線コネクタ 53"/>
        <xdr:cNvCxnSpPr/>
      </xdr:nvCxnSpPr>
      <xdr:spPr bwMode="auto">
        <a:xfrm flipV="1">
          <a:off x="3606800" y="2693370"/>
          <a:ext cx="698500" cy="13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104909</xdr:rowOff>
    </xdr:from>
    <xdr:ext cx="762000" cy="259045"/>
    <xdr:sp macro="" textlink="">
      <xdr:nvSpPr>
        <xdr:cNvPr id="56" name="テキスト ボックス 55"/>
        <xdr:cNvSpPr txBox="1"/>
      </xdr:nvSpPr>
      <xdr:spPr>
        <a:xfrm>
          <a:off x="3924300" y="28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153822</xdr:rowOff>
    </xdr:from>
    <xdr:to>
      <xdr:col>3</xdr:col>
      <xdr:colOff>206375</xdr:colOff>
      <xdr:row>16</xdr:row>
      <xdr:rowOff>36505</xdr:rowOff>
    </xdr:to>
    <xdr:cxnSp macro="">
      <xdr:nvCxnSpPr>
        <xdr:cNvPr id="57" name="直線コネクタ 56"/>
        <xdr:cNvCxnSpPr/>
      </xdr:nvCxnSpPr>
      <xdr:spPr bwMode="auto">
        <a:xfrm>
          <a:off x="2908300" y="2601747"/>
          <a:ext cx="698500" cy="22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157715</xdr:rowOff>
    </xdr:from>
    <xdr:ext cx="762000" cy="259045"/>
    <xdr:sp macro="" textlink="">
      <xdr:nvSpPr>
        <xdr:cNvPr id="59" name="テキスト ボックス 58"/>
        <xdr:cNvSpPr txBox="1"/>
      </xdr:nvSpPr>
      <xdr:spPr>
        <a:xfrm>
          <a:off x="32258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61155</xdr:rowOff>
    </xdr:from>
    <xdr:ext cx="762000" cy="259045"/>
    <xdr:sp macro="" textlink="">
      <xdr:nvSpPr>
        <xdr:cNvPr id="61" name="テキスト ボックス 60"/>
        <xdr:cNvSpPr txBox="1"/>
      </xdr:nvSpPr>
      <xdr:spPr>
        <a:xfrm>
          <a:off x="2527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16795</xdr:rowOff>
    </xdr:from>
    <xdr:to>
      <xdr:col>5</xdr:col>
      <xdr:colOff>34925</xdr:colOff>
      <xdr:row>15</xdr:row>
      <xdr:rowOff>118395</xdr:rowOff>
    </xdr:to>
    <xdr:sp macro="" textlink="">
      <xdr:nvSpPr>
        <xdr:cNvPr id="67" name="円/楕円 66"/>
        <xdr:cNvSpPr/>
      </xdr:nvSpPr>
      <xdr:spPr bwMode="auto">
        <a:xfrm>
          <a:off x="5600700" y="263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33322</xdr:rowOff>
    </xdr:from>
    <xdr:ext cx="762000" cy="259045"/>
    <xdr:sp macro="" textlink="">
      <xdr:nvSpPr>
        <xdr:cNvPr id="68" name="人口1人当たり決算額の推移該当値テキスト130"/>
        <xdr:cNvSpPr txBox="1"/>
      </xdr:nvSpPr>
      <xdr:spPr>
        <a:xfrm>
          <a:off x="5740400" y="248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67,341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165522</xdr:rowOff>
    </xdr:from>
    <xdr:to>
      <xdr:col>4</xdr:col>
      <xdr:colOff>520700</xdr:colOff>
      <xdr:row>15</xdr:row>
      <xdr:rowOff>95672</xdr:rowOff>
    </xdr:to>
    <xdr:sp macro="" textlink="">
      <xdr:nvSpPr>
        <xdr:cNvPr id="69" name="円/楕円 68"/>
        <xdr:cNvSpPr/>
      </xdr:nvSpPr>
      <xdr:spPr bwMode="auto">
        <a:xfrm>
          <a:off x="4953000" y="261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105849</xdr:rowOff>
    </xdr:from>
    <xdr:ext cx="736600" cy="259045"/>
    <xdr:sp macro="" textlink="">
      <xdr:nvSpPr>
        <xdr:cNvPr id="70" name="テキスト ボックス 69"/>
        <xdr:cNvSpPr txBox="1"/>
      </xdr:nvSpPr>
      <xdr:spPr>
        <a:xfrm>
          <a:off x="4622800" y="23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23195</xdr:rowOff>
    </xdr:from>
    <xdr:to>
      <xdr:col>3</xdr:col>
      <xdr:colOff>955675</xdr:colOff>
      <xdr:row>15</xdr:row>
      <xdr:rowOff>124795</xdr:rowOff>
    </xdr:to>
    <xdr:sp macro="" textlink="">
      <xdr:nvSpPr>
        <xdr:cNvPr id="71" name="円/楕円 70"/>
        <xdr:cNvSpPr/>
      </xdr:nvSpPr>
      <xdr:spPr bwMode="auto">
        <a:xfrm>
          <a:off x="4254500" y="264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134972</xdr:rowOff>
    </xdr:from>
    <xdr:ext cx="762000" cy="259045"/>
    <xdr:sp macro="" textlink="">
      <xdr:nvSpPr>
        <xdr:cNvPr id="72" name="テキスト ボックス 71"/>
        <xdr:cNvSpPr txBox="1"/>
      </xdr:nvSpPr>
      <xdr:spPr>
        <a:xfrm>
          <a:off x="3924300" y="24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157155</xdr:rowOff>
    </xdr:from>
    <xdr:to>
      <xdr:col>3</xdr:col>
      <xdr:colOff>257175</xdr:colOff>
      <xdr:row>16</xdr:row>
      <xdr:rowOff>87305</xdr:rowOff>
    </xdr:to>
    <xdr:sp macro="" textlink="">
      <xdr:nvSpPr>
        <xdr:cNvPr id="73" name="円/楕円 72"/>
        <xdr:cNvSpPr/>
      </xdr:nvSpPr>
      <xdr:spPr bwMode="auto">
        <a:xfrm>
          <a:off x="3556000" y="27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97482</xdr:rowOff>
    </xdr:from>
    <xdr:ext cx="762000" cy="259045"/>
    <xdr:sp macro="" textlink="">
      <xdr:nvSpPr>
        <xdr:cNvPr id="74" name="テキスト ボックス 73"/>
        <xdr:cNvSpPr txBox="1"/>
      </xdr:nvSpPr>
      <xdr:spPr>
        <a:xfrm>
          <a:off x="3225800" y="25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64,271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103022</xdr:rowOff>
    </xdr:from>
    <xdr:to>
      <xdr:col>2</xdr:col>
      <xdr:colOff>692150</xdr:colOff>
      <xdr:row>15</xdr:row>
      <xdr:rowOff>33172</xdr:rowOff>
    </xdr:to>
    <xdr:sp macro="" textlink="">
      <xdr:nvSpPr>
        <xdr:cNvPr id="75" name="円/楕円 74"/>
        <xdr:cNvSpPr/>
      </xdr:nvSpPr>
      <xdr:spPr bwMode="auto">
        <a:xfrm>
          <a:off x="2857500" y="255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43349</xdr:rowOff>
    </xdr:from>
    <xdr:ext cx="762000" cy="259045"/>
    <xdr:sp macro="" textlink="">
      <xdr:nvSpPr>
        <xdr:cNvPr id="76" name="テキスト ボックス 75"/>
        <xdr:cNvSpPr txBox="1"/>
      </xdr:nvSpPr>
      <xdr:spPr>
        <a:xfrm>
          <a:off x="2527300" y="23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189728</xdr:rowOff>
    </xdr:from>
    <xdr:to>
      <xdr:col>4</xdr:col>
      <xdr:colOff>1117600</xdr:colOff>
      <xdr:row>33</xdr:row>
      <xdr:rowOff>240660</xdr:rowOff>
    </xdr:to>
    <xdr:cxnSp macro="">
      <xdr:nvCxnSpPr>
        <xdr:cNvPr id="108" name="直線コネクタ 107"/>
        <xdr:cNvCxnSpPr/>
      </xdr:nvCxnSpPr>
      <xdr:spPr bwMode="auto">
        <a:xfrm flipV="1">
          <a:off x="5003800" y="6114278"/>
          <a:ext cx="6477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264396</xdr:rowOff>
    </xdr:from>
    <xdr:ext cx="762000" cy="259045"/>
    <xdr:sp macro="" textlink="">
      <xdr:nvSpPr>
        <xdr:cNvPr id="109" name="人口1人当たり決算額の推移平均値テキスト445"/>
        <xdr:cNvSpPr txBox="1"/>
      </xdr:nvSpPr>
      <xdr:spPr>
        <a:xfrm>
          <a:off x="5740400" y="653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240660</xdr:rowOff>
    </xdr:from>
    <xdr:to>
      <xdr:col>4</xdr:col>
      <xdr:colOff>469900</xdr:colOff>
      <xdr:row>33</xdr:row>
      <xdr:rowOff>275133</xdr:rowOff>
    </xdr:to>
    <xdr:cxnSp macro="">
      <xdr:nvCxnSpPr>
        <xdr:cNvPr id="111" name="直線コネクタ 110"/>
        <xdr:cNvCxnSpPr/>
      </xdr:nvCxnSpPr>
      <xdr:spPr bwMode="auto">
        <a:xfrm flipV="1">
          <a:off x="4305300" y="6165210"/>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301246</xdr:rowOff>
    </xdr:from>
    <xdr:ext cx="736600" cy="259045"/>
    <xdr:sp macro="" textlink="">
      <xdr:nvSpPr>
        <xdr:cNvPr id="113" name="テキスト ボックス 112"/>
        <xdr:cNvSpPr txBox="1"/>
      </xdr:nvSpPr>
      <xdr:spPr>
        <a:xfrm>
          <a:off x="4622800" y="65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275133</xdr:rowOff>
    </xdr:from>
    <xdr:to>
      <xdr:col>3</xdr:col>
      <xdr:colOff>904875</xdr:colOff>
      <xdr:row>34</xdr:row>
      <xdr:rowOff>161336</xdr:rowOff>
    </xdr:to>
    <xdr:cxnSp macro="">
      <xdr:nvCxnSpPr>
        <xdr:cNvPr id="114" name="直線コネクタ 113"/>
        <xdr:cNvCxnSpPr/>
      </xdr:nvCxnSpPr>
      <xdr:spPr bwMode="auto">
        <a:xfrm flipV="1">
          <a:off x="3606800" y="6199683"/>
          <a:ext cx="698500" cy="22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222607</xdr:rowOff>
    </xdr:from>
    <xdr:ext cx="762000" cy="259045"/>
    <xdr:sp macro="" textlink="">
      <xdr:nvSpPr>
        <xdr:cNvPr id="116" name="テキスト ボックス 115"/>
        <xdr:cNvSpPr txBox="1"/>
      </xdr:nvSpPr>
      <xdr:spPr>
        <a:xfrm>
          <a:off x="3924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161336</xdr:rowOff>
    </xdr:from>
    <xdr:to>
      <xdr:col>3</xdr:col>
      <xdr:colOff>206375</xdr:colOff>
      <xdr:row>34</xdr:row>
      <xdr:rowOff>162616</xdr:rowOff>
    </xdr:to>
    <xdr:cxnSp macro="">
      <xdr:nvCxnSpPr>
        <xdr:cNvPr id="117" name="直線コネクタ 116"/>
        <xdr:cNvCxnSpPr/>
      </xdr:nvCxnSpPr>
      <xdr:spPr bwMode="auto">
        <a:xfrm flipV="1">
          <a:off x="2908300" y="6428786"/>
          <a:ext cx="698500" cy="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241581</xdr:rowOff>
    </xdr:from>
    <xdr:ext cx="762000" cy="259045"/>
    <xdr:sp macro="" textlink="">
      <xdr:nvSpPr>
        <xdr:cNvPr id="119" name="テキスト ボックス 118"/>
        <xdr:cNvSpPr txBox="1"/>
      </xdr:nvSpPr>
      <xdr:spPr>
        <a:xfrm>
          <a:off x="32258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223659</xdr:rowOff>
    </xdr:from>
    <xdr:ext cx="762000" cy="259045"/>
    <xdr:sp macro="" textlink="">
      <xdr:nvSpPr>
        <xdr:cNvPr id="121" name="テキスト ボックス 120"/>
        <xdr:cNvSpPr txBox="1"/>
      </xdr:nvSpPr>
      <xdr:spPr>
        <a:xfrm>
          <a:off x="2527300" y="64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138928</xdr:rowOff>
    </xdr:from>
    <xdr:to>
      <xdr:col>5</xdr:col>
      <xdr:colOff>34925</xdr:colOff>
      <xdr:row>33</xdr:row>
      <xdr:rowOff>240528</xdr:rowOff>
    </xdr:to>
    <xdr:sp macro="" textlink="">
      <xdr:nvSpPr>
        <xdr:cNvPr id="127" name="円/楕円 126"/>
        <xdr:cNvSpPr/>
      </xdr:nvSpPr>
      <xdr:spPr bwMode="auto">
        <a:xfrm>
          <a:off x="5600700" y="60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85605</xdr:rowOff>
    </xdr:from>
    <xdr:ext cx="762000" cy="259045"/>
    <xdr:sp macro="" textlink="">
      <xdr:nvSpPr>
        <xdr:cNvPr id="128" name="人口1人当たり決算額の推移該当値テキスト445"/>
        <xdr:cNvSpPr txBox="1"/>
      </xdr:nvSpPr>
      <xdr:spPr>
        <a:xfrm>
          <a:off x="5740400" y="601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29,878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189860</xdr:rowOff>
    </xdr:from>
    <xdr:to>
      <xdr:col>4</xdr:col>
      <xdr:colOff>520700</xdr:colOff>
      <xdr:row>33</xdr:row>
      <xdr:rowOff>291460</xdr:rowOff>
    </xdr:to>
    <xdr:sp macro="" textlink="">
      <xdr:nvSpPr>
        <xdr:cNvPr id="129" name="円/楕円 128"/>
        <xdr:cNvSpPr/>
      </xdr:nvSpPr>
      <xdr:spPr bwMode="auto">
        <a:xfrm>
          <a:off x="4953000" y="611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130187</xdr:rowOff>
    </xdr:from>
    <xdr:ext cx="736600" cy="259045"/>
    <xdr:sp macro="" textlink="">
      <xdr:nvSpPr>
        <xdr:cNvPr id="130" name="テキスト ボックス 129"/>
        <xdr:cNvSpPr txBox="1"/>
      </xdr:nvSpPr>
      <xdr:spPr>
        <a:xfrm>
          <a:off x="4622800" y="588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224333</xdr:rowOff>
    </xdr:from>
    <xdr:to>
      <xdr:col>3</xdr:col>
      <xdr:colOff>955675</xdr:colOff>
      <xdr:row>33</xdr:row>
      <xdr:rowOff>325933</xdr:rowOff>
    </xdr:to>
    <xdr:sp macro="" textlink="">
      <xdr:nvSpPr>
        <xdr:cNvPr id="131" name="円/楕円 130"/>
        <xdr:cNvSpPr/>
      </xdr:nvSpPr>
      <xdr:spPr bwMode="auto">
        <a:xfrm>
          <a:off x="4254500" y="614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164660</xdr:rowOff>
    </xdr:from>
    <xdr:ext cx="762000" cy="259045"/>
    <xdr:sp macro="" textlink="">
      <xdr:nvSpPr>
        <xdr:cNvPr id="132" name="テキスト ボックス 131"/>
        <xdr:cNvSpPr txBox="1"/>
      </xdr:nvSpPr>
      <xdr:spPr>
        <a:xfrm>
          <a:off x="3924300" y="591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110536</xdr:rowOff>
    </xdr:from>
    <xdr:to>
      <xdr:col>3</xdr:col>
      <xdr:colOff>257175</xdr:colOff>
      <xdr:row>34</xdr:row>
      <xdr:rowOff>212136</xdr:rowOff>
    </xdr:to>
    <xdr:sp macro="" textlink="">
      <xdr:nvSpPr>
        <xdr:cNvPr id="133" name="円/楕円 132"/>
        <xdr:cNvSpPr/>
      </xdr:nvSpPr>
      <xdr:spPr bwMode="auto">
        <a:xfrm>
          <a:off x="3556000" y="637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222313</xdr:rowOff>
    </xdr:from>
    <xdr:ext cx="762000" cy="259045"/>
    <xdr:sp macro="" textlink="">
      <xdr:nvSpPr>
        <xdr:cNvPr id="134" name="テキスト ボックス 133"/>
        <xdr:cNvSpPr txBox="1"/>
      </xdr:nvSpPr>
      <xdr:spPr>
        <a:xfrm>
          <a:off x="3225800" y="614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111816</xdr:rowOff>
    </xdr:from>
    <xdr:to>
      <xdr:col>2</xdr:col>
      <xdr:colOff>692150</xdr:colOff>
      <xdr:row>34</xdr:row>
      <xdr:rowOff>213416</xdr:rowOff>
    </xdr:to>
    <xdr:sp macro="" textlink="">
      <xdr:nvSpPr>
        <xdr:cNvPr id="135" name="円/楕円 134"/>
        <xdr:cNvSpPr/>
      </xdr:nvSpPr>
      <xdr:spPr bwMode="auto">
        <a:xfrm>
          <a:off x="2857500" y="637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223593</xdr:rowOff>
    </xdr:from>
    <xdr:ext cx="762000" cy="259045"/>
    <xdr:sp macro="" textlink="">
      <xdr:nvSpPr>
        <xdr:cNvPr id="136" name="テキスト ボックス 135"/>
        <xdr:cNvSpPr txBox="1"/>
      </xdr:nvSpPr>
      <xdr:spPr>
        <a:xfrm>
          <a:off x="2527300" y="614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966,628
954,377
491.95
519,454,118
515,520,175
1,534,575
245,993,030
980,961,656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35916</xdr:rowOff>
    </xdr:from>
    <xdr:to>
      <xdr:col>6</xdr:col>
      <xdr:colOff>511175</xdr:colOff>
      <xdr:row>33</xdr:row>
      <xdr:rowOff>60147</xdr:rowOff>
    </xdr:to>
    <xdr:cxnSp macro="">
      <xdr:nvCxnSpPr>
        <xdr:cNvPr id="61" name="直線コネクタ 60"/>
        <xdr:cNvCxnSpPr/>
      </xdr:nvCxnSpPr>
      <xdr:spPr>
        <a:xfrm>
          <a:off x="3797300" y="5693766"/>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145356</xdr:rowOff>
    </xdr:from>
    <xdr:ext cx="534377" cy="259045"/>
    <xdr:sp macro="" textlink="">
      <xdr:nvSpPr>
        <xdr:cNvPr id="62" name="人件費平均値テキスト"/>
        <xdr:cNvSpPr txBox="1"/>
      </xdr:nvSpPr>
      <xdr:spPr>
        <a:xfrm>
          <a:off x="4686300" y="580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27953</xdr:rowOff>
    </xdr:from>
    <xdr:to>
      <xdr:col>5</xdr:col>
      <xdr:colOff>358775</xdr:colOff>
      <xdr:row>33</xdr:row>
      <xdr:rowOff>35916</xdr:rowOff>
    </xdr:to>
    <xdr:cxnSp macro="">
      <xdr:nvCxnSpPr>
        <xdr:cNvPr id="64" name="直線コネクタ 63"/>
        <xdr:cNvCxnSpPr/>
      </xdr:nvCxnSpPr>
      <xdr:spPr>
        <a:xfrm>
          <a:off x="2908300" y="5685803"/>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57726</xdr:rowOff>
    </xdr:from>
    <xdr:ext cx="534377" cy="259045"/>
    <xdr:sp macro="" textlink="">
      <xdr:nvSpPr>
        <xdr:cNvPr id="66" name="テキスト ボックス 65"/>
        <xdr:cNvSpPr txBox="1"/>
      </xdr:nvSpPr>
      <xdr:spPr>
        <a:xfrm>
          <a:off x="3530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27953</xdr:rowOff>
    </xdr:from>
    <xdr:to>
      <xdr:col>4</xdr:col>
      <xdr:colOff>155575</xdr:colOff>
      <xdr:row>33</xdr:row>
      <xdr:rowOff>115621</xdr:rowOff>
    </xdr:to>
    <xdr:cxnSp macro="">
      <xdr:nvCxnSpPr>
        <xdr:cNvPr id="67" name="直線コネクタ 66"/>
        <xdr:cNvCxnSpPr/>
      </xdr:nvCxnSpPr>
      <xdr:spPr>
        <a:xfrm flipV="1">
          <a:off x="2019300" y="5685803"/>
          <a:ext cx="889000" cy="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63250</xdr:rowOff>
    </xdr:from>
    <xdr:ext cx="534377" cy="259045"/>
    <xdr:sp macro="" textlink="">
      <xdr:nvSpPr>
        <xdr:cNvPr id="69" name="テキスト ボックス 68"/>
        <xdr:cNvSpPr txBox="1"/>
      </xdr:nvSpPr>
      <xdr:spPr>
        <a:xfrm>
          <a:off x="2641111" y="58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99543</xdr:rowOff>
    </xdr:from>
    <xdr:to>
      <xdr:col>2</xdr:col>
      <xdr:colOff>638175</xdr:colOff>
      <xdr:row>33</xdr:row>
      <xdr:rowOff>115621</xdr:rowOff>
    </xdr:to>
    <xdr:cxnSp macro="">
      <xdr:nvCxnSpPr>
        <xdr:cNvPr id="70" name="直線コネクタ 69"/>
        <xdr:cNvCxnSpPr/>
      </xdr:nvCxnSpPr>
      <xdr:spPr>
        <a:xfrm>
          <a:off x="1130300" y="5585943"/>
          <a:ext cx="88900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90340</xdr:rowOff>
    </xdr:from>
    <xdr:ext cx="534377" cy="259045"/>
    <xdr:sp macro="" textlink="">
      <xdr:nvSpPr>
        <xdr:cNvPr id="72" name="テキスト ボックス 71"/>
        <xdr:cNvSpPr txBox="1"/>
      </xdr:nvSpPr>
      <xdr:spPr>
        <a:xfrm>
          <a:off x="1752111" y="59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156329</xdr:rowOff>
    </xdr:from>
    <xdr:ext cx="534377" cy="259045"/>
    <xdr:sp macro="" textlink="">
      <xdr:nvSpPr>
        <xdr:cNvPr id="74" name="テキスト ボックス 73"/>
        <xdr:cNvSpPr txBox="1"/>
      </xdr:nvSpPr>
      <xdr:spPr>
        <a:xfrm>
          <a:off x="863111" y="58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9347</xdr:rowOff>
    </xdr:from>
    <xdr:to>
      <xdr:col>6</xdr:col>
      <xdr:colOff>561975</xdr:colOff>
      <xdr:row>33</xdr:row>
      <xdr:rowOff>110947</xdr:rowOff>
    </xdr:to>
    <xdr:sp macro="" textlink="">
      <xdr:nvSpPr>
        <xdr:cNvPr id="80" name="円/楕円 79"/>
        <xdr:cNvSpPr/>
      </xdr:nvSpPr>
      <xdr:spPr>
        <a:xfrm>
          <a:off x="45847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32224</xdr:rowOff>
    </xdr:from>
    <xdr:ext cx="534377" cy="259045"/>
    <xdr:sp macro="" textlink="">
      <xdr:nvSpPr>
        <xdr:cNvPr id="81" name="人件費該当値テキスト"/>
        <xdr:cNvSpPr txBox="1"/>
      </xdr:nvSpPr>
      <xdr:spPr>
        <a:xfrm>
          <a:off x="4686300" y="55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156566</xdr:rowOff>
    </xdr:from>
    <xdr:to>
      <xdr:col>5</xdr:col>
      <xdr:colOff>409575</xdr:colOff>
      <xdr:row>33</xdr:row>
      <xdr:rowOff>86716</xdr:rowOff>
    </xdr:to>
    <xdr:sp macro="" textlink="">
      <xdr:nvSpPr>
        <xdr:cNvPr id="82" name="円/楕円 81"/>
        <xdr:cNvSpPr/>
      </xdr:nvSpPr>
      <xdr:spPr>
        <a:xfrm>
          <a:off x="3746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103243</xdr:rowOff>
    </xdr:from>
    <xdr:ext cx="534377" cy="259045"/>
    <xdr:sp macro="" textlink="">
      <xdr:nvSpPr>
        <xdr:cNvPr id="83" name="テキスト ボックス 82"/>
        <xdr:cNvSpPr txBox="1"/>
      </xdr:nvSpPr>
      <xdr:spPr>
        <a:xfrm>
          <a:off x="3530111" y="54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148603</xdr:rowOff>
    </xdr:from>
    <xdr:to>
      <xdr:col>4</xdr:col>
      <xdr:colOff>206375</xdr:colOff>
      <xdr:row>33</xdr:row>
      <xdr:rowOff>78753</xdr:rowOff>
    </xdr:to>
    <xdr:sp macro="" textlink="">
      <xdr:nvSpPr>
        <xdr:cNvPr id="84" name="円/楕円 83"/>
        <xdr:cNvSpPr/>
      </xdr:nvSpPr>
      <xdr:spPr>
        <a:xfrm>
          <a:off x="2857500" y="56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95280</xdr:rowOff>
    </xdr:from>
    <xdr:ext cx="534377" cy="259045"/>
    <xdr:sp macro="" textlink="">
      <xdr:nvSpPr>
        <xdr:cNvPr id="85" name="テキスト ボックス 84"/>
        <xdr:cNvSpPr txBox="1"/>
      </xdr:nvSpPr>
      <xdr:spPr>
        <a:xfrm>
          <a:off x="2641111" y="541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64821</xdr:rowOff>
    </xdr:from>
    <xdr:to>
      <xdr:col>3</xdr:col>
      <xdr:colOff>3175</xdr:colOff>
      <xdr:row>33</xdr:row>
      <xdr:rowOff>166421</xdr:rowOff>
    </xdr:to>
    <xdr:sp macro="" textlink="">
      <xdr:nvSpPr>
        <xdr:cNvPr id="86" name="円/楕円 85"/>
        <xdr:cNvSpPr/>
      </xdr:nvSpPr>
      <xdr:spPr>
        <a:xfrm>
          <a:off x="1968500" y="57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11498</xdr:rowOff>
    </xdr:from>
    <xdr:ext cx="534377" cy="259045"/>
    <xdr:sp macro="" textlink="">
      <xdr:nvSpPr>
        <xdr:cNvPr id="87" name="テキスト ボックス 86"/>
        <xdr:cNvSpPr txBox="1"/>
      </xdr:nvSpPr>
      <xdr:spPr>
        <a:xfrm>
          <a:off x="1752111" y="54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48743</xdr:rowOff>
    </xdr:from>
    <xdr:to>
      <xdr:col>1</xdr:col>
      <xdr:colOff>485775</xdr:colOff>
      <xdr:row>32</xdr:row>
      <xdr:rowOff>150343</xdr:rowOff>
    </xdr:to>
    <xdr:sp macro="" textlink="">
      <xdr:nvSpPr>
        <xdr:cNvPr id="88" name="円/楕円 87"/>
        <xdr:cNvSpPr/>
      </xdr:nvSpPr>
      <xdr:spPr>
        <a:xfrm>
          <a:off x="1079500" y="55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166870</xdr:rowOff>
    </xdr:from>
    <xdr:ext cx="534377" cy="259045"/>
    <xdr:sp macro="" textlink="">
      <xdr:nvSpPr>
        <xdr:cNvPr id="89" name="テキスト ボックス 88"/>
        <xdr:cNvSpPr txBox="1"/>
      </xdr:nvSpPr>
      <xdr:spPr>
        <a:xfrm>
          <a:off x="863111" y="5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136042</xdr:rowOff>
    </xdr:from>
    <xdr:to>
      <xdr:col>6</xdr:col>
      <xdr:colOff>511175</xdr:colOff>
      <xdr:row>56</xdr:row>
      <xdr:rowOff>170904</xdr:rowOff>
    </xdr:to>
    <xdr:cxnSp macro="">
      <xdr:nvCxnSpPr>
        <xdr:cNvPr id="117" name="直線コネクタ 116"/>
        <xdr:cNvCxnSpPr/>
      </xdr:nvCxnSpPr>
      <xdr:spPr>
        <a:xfrm flipV="1">
          <a:off x="3797300" y="9737242"/>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170904</xdr:rowOff>
    </xdr:from>
    <xdr:to>
      <xdr:col>5</xdr:col>
      <xdr:colOff>358775</xdr:colOff>
      <xdr:row>57</xdr:row>
      <xdr:rowOff>24006</xdr:rowOff>
    </xdr:to>
    <xdr:cxnSp macro="">
      <xdr:nvCxnSpPr>
        <xdr:cNvPr id="120" name="直線コネクタ 119"/>
        <xdr:cNvCxnSpPr/>
      </xdr:nvCxnSpPr>
      <xdr:spPr>
        <a:xfrm flipV="1">
          <a:off x="2908300" y="977210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24006</xdr:rowOff>
    </xdr:from>
    <xdr:to>
      <xdr:col>4</xdr:col>
      <xdr:colOff>155575</xdr:colOff>
      <xdr:row>57</xdr:row>
      <xdr:rowOff>59713</xdr:rowOff>
    </xdr:to>
    <xdr:cxnSp macro="">
      <xdr:nvCxnSpPr>
        <xdr:cNvPr id="123" name="直線コネクタ 122"/>
        <xdr:cNvCxnSpPr/>
      </xdr:nvCxnSpPr>
      <xdr:spPr>
        <a:xfrm flipV="1">
          <a:off x="2019300" y="9796656"/>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20828</xdr:rowOff>
    </xdr:from>
    <xdr:to>
      <xdr:col>2</xdr:col>
      <xdr:colOff>638175</xdr:colOff>
      <xdr:row>57</xdr:row>
      <xdr:rowOff>59713</xdr:rowOff>
    </xdr:to>
    <xdr:cxnSp macro="">
      <xdr:nvCxnSpPr>
        <xdr:cNvPr id="126" name="直線コネクタ 125"/>
        <xdr:cNvCxnSpPr/>
      </xdr:nvCxnSpPr>
      <xdr:spPr>
        <a:xfrm>
          <a:off x="1130300" y="9793478"/>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85242</xdr:rowOff>
    </xdr:from>
    <xdr:to>
      <xdr:col>6</xdr:col>
      <xdr:colOff>561975</xdr:colOff>
      <xdr:row>57</xdr:row>
      <xdr:rowOff>15392</xdr:rowOff>
    </xdr:to>
    <xdr:sp macro="" textlink="">
      <xdr:nvSpPr>
        <xdr:cNvPr id="136" name="円/楕円 135"/>
        <xdr:cNvSpPr/>
      </xdr:nvSpPr>
      <xdr:spPr>
        <a:xfrm>
          <a:off x="4584700" y="96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108119</xdr:rowOff>
    </xdr:from>
    <xdr:ext cx="534377" cy="259045"/>
    <xdr:sp macro="" textlink="">
      <xdr:nvSpPr>
        <xdr:cNvPr id="137" name="物件費該当値テキスト"/>
        <xdr:cNvSpPr txBox="1"/>
      </xdr:nvSpPr>
      <xdr:spPr>
        <a:xfrm>
          <a:off x="4686300" y="95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120104</xdr:rowOff>
    </xdr:from>
    <xdr:to>
      <xdr:col>5</xdr:col>
      <xdr:colOff>409575</xdr:colOff>
      <xdr:row>57</xdr:row>
      <xdr:rowOff>50254</xdr:rowOff>
    </xdr:to>
    <xdr:sp macro="" textlink="">
      <xdr:nvSpPr>
        <xdr:cNvPr id="138" name="円/楕円 137"/>
        <xdr:cNvSpPr/>
      </xdr:nvSpPr>
      <xdr:spPr>
        <a:xfrm>
          <a:off x="3746500" y="97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66781</xdr:rowOff>
    </xdr:from>
    <xdr:ext cx="534377" cy="259045"/>
    <xdr:sp macro="" textlink="">
      <xdr:nvSpPr>
        <xdr:cNvPr id="139" name="テキスト ボックス 138"/>
        <xdr:cNvSpPr txBox="1"/>
      </xdr:nvSpPr>
      <xdr:spPr>
        <a:xfrm>
          <a:off x="3530111" y="9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144656</xdr:rowOff>
    </xdr:from>
    <xdr:to>
      <xdr:col>4</xdr:col>
      <xdr:colOff>206375</xdr:colOff>
      <xdr:row>57</xdr:row>
      <xdr:rowOff>74806</xdr:rowOff>
    </xdr:to>
    <xdr:sp macro="" textlink="">
      <xdr:nvSpPr>
        <xdr:cNvPr id="140" name="円/楕円 139"/>
        <xdr:cNvSpPr/>
      </xdr:nvSpPr>
      <xdr:spPr>
        <a:xfrm>
          <a:off x="2857500" y="9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91333</xdr:rowOff>
    </xdr:from>
    <xdr:ext cx="534377" cy="259045"/>
    <xdr:sp macro="" textlink="">
      <xdr:nvSpPr>
        <xdr:cNvPr id="141" name="テキスト ボックス 140"/>
        <xdr:cNvSpPr txBox="1"/>
      </xdr:nvSpPr>
      <xdr:spPr>
        <a:xfrm>
          <a:off x="2641111" y="95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8913</xdr:rowOff>
    </xdr:from>
    <xdr:to>
      <xdr:col>3</xdr:col>
      <xdr:colOff>3175</xdr:colOff>
      <xdr:row>57</xdr:row>
      <xdr:rowOff>110513</xdr:rowOff>
    </xdr:to>
    <xdr:sp macro="" textlink="">
      <xdr:nvSpPr>
        <xdr:cNvPr id="142" name="円/楕円 141"/>
        <xdr:cNvSpPr/>
      </xdr:nvSpPr>
      <xdr:spPr>
        <a:xfrm>
          <a:off x="1968500" y="97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127040</xdr:rowOff>
    </xdr:from>
    <xdr:ext cx="534377" cy="259045"/>
    <xdr:sp macro="" textlink="">
      <xdr:nvSpPr>
        <xdr:cNvPr id="143" name="テキスト ボックス 142"/>
        <xdr:cNvSpPr txBox="1"/>
      </xdr:nvSpPr>
      <xdr:spPr>
        <a:xfrm>
          <a:off x="1752111" y="95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141478</xdr:rowOff>
    </xdr:from>
    <xdr:to>
      <xdr:col>1</xdr:col>
      <xdr:colOff>485775</xdr:colOff>
      <xdr:row>57</xdr:row>
      <xdr:rowOff>71628</xdr:rowOff>
    </xdr:to>
    <xdr:sp macro="" textlink="">
      <xdr:nvSpPr>
        <xdr:cNvPr id="144" name="円/楕円 143"/>
        <xdr:cNvSpPr/>
      </xdr:nvSpPr>
      <xdr:spPr>
        <a:xfrm>
          <a:off x="1079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88155</xdr:rowOff>
    </xdr:from>
    <xdr:ext cx="534377" cy="259045"/>
    <xdr:sp macro="" textlink="">
      <xdr:nvSpPr>
        <xdr:cNvPr id="145" name="テキスト ボックス 144"/>
        <xdr:cNvSpPr txBox="1"/>
      </xdr:nvSpPr>
      <xdr:spPr>
        <a:xfrm>
          <a:off x="863111" y="95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123507</xdr:rowOff>
    </xdr:from>
    <xdr:to>
      <xdr:col>6</xdr:col>
      <xdr:colOff>511175</xdr:colOff>
      <xdr:row>75</xdr:row>
      <xdr:rowOff>132938</xdr:rowOff>
    </xdr:to>
    <xdr:cxnSp macro="">
      <xdr:nvCxnSpPr>
        <xdr:cNvPr id="178" name="直線コネクタ 177"/>
        <xdr:cNvCxnSpPr/>
      </xdr:nvCxnSpPr>
      <xdr:spPr>
        <a:xfrm>
          <a:off x="3797300" y="12982257"/>
          <a:ext cx="8382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79"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123507</xdr:rowOff>
    </xdr:from>
    <xdr:to>
      <xdr:col>5</xdr:col>
      <xdr:colOff>358775</xdr:colOff>
      <xdr:row>75</xdr:row>
      <xdr:rowOff>160846</xdr:rowOff>
    </xdr:to>
    <xdr:cxnSp macro="">
      <xdr:nvCxnSpPr>
        <xdr:cNvPr id="181" name="直線コネクタ 180"/>
        <xdr:cNvCxnSpPr/>
      </xdr:nvCxnSpPr>
      <xdr:spPr>
        <a:xfrm flipV="1">
          <a:off x="2908300" y="12982257"/>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3" name="テキスト ボックス 182"/>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160846</xdr:rowOff>
    </xdr:from>
    <xdr:to>
      <xdr:col>4</xdr:col>
      <xdr:colOff>155575</xdr:colOff>
      <xdr:row>76</xdr:row>
      <xdr:rowOff>4063</xdr:rowOff>
    </xdr:to>
    <xdr:cxnSp macro="">
      <xdr:nvCxnSpPr>
        <xdr:cNvPr id="184" name="直線コネクタ 183"/>
        <xdr:cNvCxnSpPr/>
      </xdr:nvCxnSpPr>
      <xdr:spPr>
        <a:xfrm flipV="1">
          <a:off x="2019300" y="13019596"/>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6" name="テキスト ボックス 185"/>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109601</xdr:rowOff>
    </xdr:from>
    <xdr:to>
      <xdr:col>2</xdr:col>
      <xdr:colOff>638175</xdr:colOff>
      <xdr:row>76</xdr:row>
      <xdr:rowOff>4063</xdr:rowOff>
    </xdr:to>
    <xdr:cxnSp macro="">
      <xdr:nvCxnSpPr>
        <xdr:cNvPr id="187" name="直線コネクタ 186"/>
        <xdr:cNvCxnSpPr/>
      </xdr:nvCxnSpPr>
      <xdr:spPr>
        <a:xfrm>
          <a:off x="1130300" y="12968351"/>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89" name="テキスト ボックス 188"/>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1" name="テキスト ボックス 190"/>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82138</xdr:rowOff>
    </xdr:from>
    <xdr:to>
      <xdr:col>6</xdr:col>
      <xdr:colOff>561975</xdr:colOff>
      <xdr:row>76</xdr:row>
      <xdr:rowOff>12288</xdr:rowOff>
    </xdr:to>
    <xdr:sp macro="" textlink="">
      <xdr:nvSpPr>
        <xdr:cNvPr id="197" name="円/楕円 196"/>
        <xdr:cNvSpPr/>
      </xdr:nvSpPr>
      <xdr:spPr>
        <a:xfrm>
          <a:off x="4584700" y="129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105015</xdr:rowOff>
    </xdr:from>
    <xdr:ext cx="469744" cy="259045"/>
    <xdr:sp macro="" textlink="">
      <xdr:nvSpPr>
        <xdr:cNvPr id="198" name="維持補修費該当値テキスト"/>
        <xdr:cNvSpPr txBox="1"/>
      </xdr:nvSpPr>
      <xdr:spPr>
        <a:xfrm>
          <a:off x="4686300" y="127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72707</xdr:rowOff>
    </xdr:from>
    <xdr:to>
      <xdr:col>5</xdr:col>
      <xdr:colOff>409575</xdr:colOff>
      <xdr:row>76</xdr:row>
      <xdr:rowOff>2857</xdr:rowOff>
    </xdr:to>
    <xdr:sp macro="" textlink="">
      <xdr:nvSpPr>
        <xdr:cNvPr id="199" name="円/楕円 198"/>
        <xdr:cNvSpPr/>
      </xdr:nvSpPr>
      <xdr:spPr>
        <a:xfrm>
          <a:off x="3746500" y="129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19384</xdr:rowOff>
    </xdr:from>
    <xdr:ext cx="469744" cy="259045"/>
    <xdr:sp macro="" textlink="">
      <xdr:nvSpPr>
        <xdr:cNvPr id="200" name="テキスト ボックス 199"/>
        <xdr:cNvSpPr txBox="1"/>
      </xdr:nvSpPr>
      <xdr:spPr>
        <a:xfrm>
          <a:off x="3562427" y="127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110045</xdr:rowOff>
    </xdr:from>
    <xdr:to>
      <xdr:col>4</xdr:col>
      <xdr:colOff>206375</xdr:colOff>
      <xdr:row>76</xdr:row>
      <xdr:rowOff>40196</xdr:rowOff>
    </xdr:to>
    <xdr:sp macro="" textlink="">
      <xdr:nvSpPr>
        <xdr:cNvPr id="201" name="円/楕円 200"/>
        <xdr:cNvSpPr/>
      </xdr:nvSpPr>
      <xdr:spPr>
        <a:xfrm>
          <a:off x="2857500" y="12968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56722</xdr:rowOff>
    </xdr:from>
    <xdr:ext cx="469744" cy="259045"/>
    <xdr:sp macro="" textlink="">
      <xdr:nvSpPr>
        <xdr:cNvPr id="202" name="テキスト ボックス 201"/>
        <xdr:cNvSpPr txBox="1"/>
      </xdr:nvSpPr>
      <xdr:spPr>
        <a:xfrm>
          <a:off x="2673427" y="127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124714</xdr:rowOff>
    </xdr:from>
    <xdr:to>
      <xdr:col>3</xdr:col>
      <xdr:colOff>3175</xdr:colOff>
      <xdr:row>76</xdr:row>
      <xdr:rowOff>54865</xdr:rowOff>
    </xdr:to>
    <xdr:sp macro="" textlink="">
      <xdr:nvSpPr>
        <xdr:cNvPr id="203" name="円/楕円 202"/>
        <xdr:cNvSpPr/>
      </xdr:nvSpPr>
      <xdr:spPr>
        <a:xfrm>
          <a:off x="1968500" y="1298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71391</xdr:rowOff>
    </xdr:from>
    <xdr:ext cx="469744" cy="259045"/>
    <xdr:sp macro="" textlink="">
      <xdr:nvSpPr>
        <xdr:cNvPr id="204" name="テキスト ボックス 203"/>
        <xdr:cNvSpPr txBox="1"/>
      </xdr:nvSpPr>
      <xdr:spPr>
        <a:xfrm>
          <a:off x="1784427" y="127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58801</xdr:rowOff>
    </xdr:from>
    <xdr:to>
      <xdr:col>1</xdr:col>
      <xdr:colOff>485775</xdr:colOff>
      <xdr:row>75</xdr:row>
      <xdr:rowOff>160401</xdr:rowOff>
    </xdr:to>
    <xdr:sp macro="" textlink="">
      <xdr:nvSpPr>
        <xdr:cNvPr id="205" name="円/楕円 204"/>
        <xdr:cNvSpPr/>
      </xdr:nvSpPr>
      <xdr:spPr>
        <a:xfrm>
          <a:off x="1079500" y="12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5478</xdr:rowOff>
    </xdr:from>
    <xdr:ext cx="469744" cy="259045"/>
    <xdr:sp macro="" textlink="">
      <xdr:nvSpPr>
        <xdr:cNvPr id="206" name="テキスト ボックス 205"/>
        <xdr:cNvSpPr txBox="1"/>
      </xdr:nvSpPr>
      <xdr:spPr>
        <a:xfrm>
          <a:off x="895427" y="1269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132527</xdr:rowOff>
    </xdr:from>
    <xdr:to>
      <xdr:col>6</xdr:col>
      <xdr:colOff>511175</xdr:colOff>
      <xdr:row>95</xdr:row>
      <xdr:rowOff>14046</xdr:rowOff>
    </xdr:to>
    <xdr:cxnSp macro="">
      <xdr:nvCxnSpPr>
        <xdr:cNvPr id="238" name="直線コネクタ 237"/>
        <xdr:cNvCxnSpPr/>
      </xdr:nvCxnSpPr>
      <xdr:spPr>
        <a:xfrm flipV="1">
          <a:off x="3797300" y="16248827"/>
          <a:ext cx="8382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135309</xdr:rowOff>
    </xdr:from>
    <xdr:ext cx="599010" cy="259045"/>
    <xdr:sp macro="" textlink="">
      <xdr:nvSpPr>
        <xdr:cNvPr id="239" name="扶助費平均値テキスト"/>
        <xdr:cNvSpPr txBox="1"/>
      </xdr:nvSpPr>
      <xdr:spPr>
        <a:xfrm>
          <a:off x="4686300" y="16251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14046</xdr:rowOff>
    </xdr:from>
    <xdr:to>
      <xdr:col>5</xdr:col>
      <xdr:colOff>358775</xdr:colOff>
      <xdr:row>95</xdr:row>
      <xdr:rowOff>43100</xdr:rowOff>
    </xdr:to>
    <xdr:cxnSp macro="">
      <xdr:nvCxnSpPr>
        <xdr:cNvPr id="241" name="直線コネクタ 240"/>
        <xdr:cNvCxnSpPr/>
      </xdr:nvCxnSpPr>
      <xdr:spPr>
        <a:xfrm flipV="1">
          <a:off x="2908300" y="16301796"/>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135472</xdr:rowOff>
    </xdr:from>
    <xdr:ext cx="599010" cy="259045"/>
    <xdr:sp macro="" textlink="">
      <xdr:nvSpPr>
        <xdr:cNvPr id="243" name="テキスト ボックス 242"/>
        <xdr:cNvSpPr txBox="1"/>
      </xdr:nvSpPr>
      <xdr:spPr>
        <a:xfrm>
          <a:off x="3497794" y="1642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43100</xdr:rowOff>
    </xdr:from>
    <xdr:to>
      <xdr:col>4</xdr:col>
      <xdr:colOff>155575</xdr:colOff>
      <xdr:row>95</xdr:row>
      <xdr:rowOff>115294</xdr:rowOff>
    </xdr:to>
    <xdr:cxnSp macro="">
      <xdr:nvCxnSpPr>
        <xdr:cNvPr id="244" name="直線コネクタ 243"/>
        <xdr:cNvCxnSpPr/>
      </xdr:nvCxnSpPr>
      <xdr:spPr>
        <a:xfrm flipV="1">
          <a:off x="2019300" y="16330850"/>
          <a:ext cx="889000" cy="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5159</xdr:rowOff>
    </xdr:from>
    <xdr:ext cx="599010" cy="259045"/>
    <xdr:sp macro="" textlink="">
      <xdr:nvSpPr>
        <xdr:cNvPr id="246" name="テキスト ボックス 245"/>
        <xdr:cNvSpPr txBox="1"/>
      </xdr:nvSpPr>
      <xdr:spPr>
        <a:xfrm>
          <a:off x="2608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115294</xdr:rowOff>
    </xdr:from>
    <xdr:to>
      <xdr:col>2</xdr:col>
      <xdr:colOff>638175</xdr:colOff>
      <xdr:row>95</xdr:row>
      <xdr:rowOff>130110</xdr:rowOff>
    </xdr:to>
    <xdr:cxnSp macro="">
      <xdr:nvCxnSpPr>
        <xdr:cNvPr id="247" name="直線コネクタ 246"/>
        <xdr:cNvCxnSpPr/>
      </xdr:nvCxnSpPr>
      <xdr:spPr>
        <a:xfrm flipV="1">
          <a:off x="1130300" y="16403044"/>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70473</xdr:rowOff>
    </xdr:from>
    <xdr:ext cx="599010" cy="259045"/>
    <xdr:sp macro="" textlink="">
      <xdr:nvSpPr>
        <xdr:cNvPr id="249" name="テキスト ボックス 248"/>
        <xdr:cNvSpPr txBox="1"/>
      </xdr:nvSpPr>
      <xdr:spPr>
        <a:xfrm>
          <a:off x="1719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90557</xdr:rowOff>
    </xdr:from>
    <xdr:ext cx="599010" cy="259045"/>
    <xdr:sp macro="" textlink="">
      <xdr:nvSpPr>
        <xdr:cNvPr id="251" name="テキスト ボックス 250"/>
        <xdr:cNvSpPr txBox="1"/>
      </xdr:nvSpPr>
      <xdr:spPr>
        <a:xfrm>
          <a:off x="830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81727</xdr:rowOff>
    </xdr:from>
    <xdr:to>
      <xdr:col>6</xdr:col>
      <xdr:colOff>561975</xdr:colOff>
      <xdr:row>95</xdr:row>
      <xdr:rowOff>11877</xdr:rowOff>
    </xdr:to>
    <xdr:sp macro="" textlink="">
      <xdr:nvSpPr>
        <xdr:cNvPr id="257" name="円/楕円 256"/>
        <xdr:cNvSpPr/>
      </xdr:nvSpPr>
      <xdr:spPr>
        <a:xfrm>
          <a:off x="4584700" y="161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104604</xdr:rowOff>
    </xdr:from>
    <xdr:ext cx="599010" cy="259045"/>
    <xdr:sp macro="" textlink="">
      <xdr:nvSpPr>
        <xdr:cNvPr id="258" name="扶助費該当値テキスト"/>
        <xdr:cNvSpPr txBox="1"/>
      </xdr:nvSpPr>
      <xdr:spPr>
        <a:xfrm>
          <a:off x="4686300" y="1604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135,659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134696</xdr:rowOff>
    </xdr:from>
    <xdr:to>
      <xdr:col>5</xdr:col>
      <xdr:colOff>409575</xdr:colOff>
      <xdr:row>95</xdr:row>
      <xdr:rowOff>64846</xdr:rowOff>
    </xdr:to>
    <xdr:sp macro="" textlink="">
      <xdr:nvSpPr>
        <xdr:cNvPr id="259" name="円/楕円 258"/>
        <xdr:cNvSpPr/>
      </xdr:nvSpPr>
      <xdr:spPr>
        <a:xfrm>
          <a:off x="3746500" y="1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81373</xdr:rowOff>
    </xdr:from>
    <xdr:ext cx="599010" cy="259045"/>
    <xdr:sp macro="" textlink="">
      <xdr:nvSpPr>
        <xdr:cNvPr id="260" name="テキスト ボックス 259"/>
        <xdr:cNvSpPr txBox="1"/>
      </xdr:nvSpPr>
      <xdr:spPr>
        <a:xfrm>
          <a:off x="3497794" y="1602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130,793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163750</xdr:rowOff>
    </xdr:from>
    <xdr:to>
      <xdr:col>4</xdr:col>
      <xdr:colOff>206375</xdr:colOff>
      <xdr:row>95</xdr:row>
      <xdr:rowOff>93900</xdr:rowOff>
    </xdr:to>
    <xdr:sp macro="" textlink="">
      <xdr:nvSpPr>
        <xdr:cNvPr id="261" name="円/楕円 260"/>
        <xdr:cNvSpPr/>
      </xdr:nvSpPr>
      <xdr:spPr>
        <a:xfrm>
          <a:off x="2857500" y="162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110427</xdr:rowOff>
    </xdr:from>
    <xdr:ext cx="599010" cy="259045"/>
    <xdr:sp macro="" textlink="">
      <xdr:nvSpPr>
        <xdr:cNvPr id="262" name="テキスト ボックス 261"/>
        <xdr:cNvSpPr txBox="1"/>
      </xdr:nvSpPr>
      <xdr:spPr>
        <a:xfrm>
          <a:off x="2608794" y="160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64494</xdr:rowOff>
    </xdr:from>
    <xdr:to>
      <xdr:col>3</xdr:col>
      <xdr:colOff>3175</xdr:colOff>
      <xdr:row>95</xdr:row>
      <xdr:rowOff>166094</xdr:rowOff>
    </xdr:to>
    <xdr:sp macro="" textlink="">
      <xdr:nvSpPr>
        <xdr:cNvPr id="263" name="円/楕円 262"/>
        <xdr:cNvSpPr/>
      </xdr:nvSpPr>
      <xdr:spPr>
        <a:xfrm>
          <a:off x="1968500" y="163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11171</xdr:rowOff>
    </xdr:from>
    <xdr:ext cx="599010" cy="259045"/>
    <xdr:sp macro="" textlink="">
      <xdr:nvSpPr>
        <xdr:cNvPr id="264" name="テキスト ボックス 263"/>
        <xdr:cNvSpPr txBox="1"/>
      </xdr:nvSpPr>
      <xdr:spPr>
        <a:xfrm>
          <a:off x="1719794" y="1612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79310</xdr:rowOff>
    </xdr:from>
    <xdr:to>
      <xdr:col>1</xdr:col>
      <xdr:colOff>485775</xdr:colOff>
      <xdr:row>96</xdr:row>
      <xdr:rowOff>9460</xdr:rowOff>
    </xdr:to>
    <xdr:sp macro="" textlink="">
      <xdr:nvSpPr>
        <xdr:cNvPr id="265" name="円/楕円 264"/>
        <xdr:cNvSpPr/>
      </xdr:nvSpPr>
      <xdr:spPr>
        <a:xfrm>
          <a:off x="1079500" y="163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25987</xdr:rowOff>
    </xdr:from>
    <xdr:ext cx="599010" cy="259045"/>
    <xdr:sp macro="" textlink="">
      <xdr:nvSpPr>
        <xdr:cNvPr id="266" name="テキスト ボックス 265"/>
        <xdr:cNvSpPr txBox="1"/>
      </xdr:nvSpPr>
      <xdr:spPr>
        <a:xfrm>
          <a:off x="830794" y="161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105372</xdr:rowOff>
    </xdr:from>
    <xdr:to>
      <xdr:col>15</xdr:col>
      <xdr:colOff>180975</xdr:colOff>
      <xdr:row>35</xdr:row>
      <xdr:rowOff>15761</xdr:rowOff>
    </xdr:to>
    <xdr:cxnSp macro="">
      <xdr:nvCxnSpPr>
        <xdr:cNvPr id="296" name="直線コネクタ 295"/>
        <xdr:cNvCxnSpPr/>
      </xdr:nvCxnSpPr>
      <xdr:spPr>
        <a:xfrm>
          <a:off x="9639300" y="5934672"/>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105372</xdr:rowOff>
    </xdr:from>
    <xdr:to>
      <xdr:col>14</xdr:col>
      <xdr:colOff>28575</xdr:colOff>
      <xdr:row>34</xdr:row>
      <xdr:rowOff>163970</xdr:rowOff>
    </xdr:to>
    <xdr:cxnSp macro="">
      <xdr:nvCxnSpPr>
        <xdr:cNvPr id="299" name="直線コネクタ 298"/>
        <xdr:cNvCxnSpPr/>
      </xdr:nvCxnSpPr>
      <xdr:spPr>
        <a:xfrm flipV="1">
          <a:off x="8750300" y="5934672"/>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163970</xdr:rowOff>
    </xdr:from>
    <xdr:to>
      <xdr:col>12</xdr:col>
      <xdr:colOff>511175</xdr:colOff>
      <xdr:row>35</xdr:row>
      <xdr:rowOff>25552</xdr:rowOff>
    </xdr:to>
    <xdr:cxnSp macro="">
      <xdr:nvCxnSpPr>
        <xdr:cNvPr id="302" name="直線コネクタ 301"/>
        <xdr:cNvCxnSpPr/>
      </xdr:nvCxnSpPr>
      <xdr:spPr>
        <a:xfrm flipV="1">
          <a:off x="7861300" y="5993270"/>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138671</xdr:rowOff>
    </xdr:from>
    <xdr:to>
      <xdr:col>11</xdr:col>
      <xdr:colOff>307975</xdr:colOff>
      <xdr:row>35</xdr:row>
      <xdr:rowOff>25552</xdr:rowOff>
    </xdr:to>
    <xdr:cxnSp macro="">
      <xdr:nvCxnSpPr>
        <xdr:cNvPr id="305" name="直線コネクタ 304"/>
        <xdr:cNvCxnSpPr/>
      </xdr:nvCxnSpPr>
      <xdr:spPr>
        <a:xfrm>
          <a:off x="6972300" y="5967971"/>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136411</xdr:rowOff>
    </xdr:from>
    <xdr:to>
      <xdr:col>15</xdr:col>
      <xdr:colOff>231775</xdr:colOff>
      <xdr:row>35</xdr:row>
      <xdr:rowOff>66561</xdr:rowOff>
    </xdr:to>
    <xdr:sp macro="" textlink="">
      <xdr:nvSpPr>
        <xdr:cNvPr id="315" name="円/楕円 314"/>
        <xdr:cNvSpPr/>
      </xdr:nvSpPr>
      <xdr:spPr>
        <a:xfrm>
          <a:off x="10426700" y="59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114838</xdr:rowOff>
    </xdr:from>
    <xdr:ext cx="534377" cy="259045"/>
    <xdr:sp macro="" textlink="">
      <xdr:nvSpPr>
        <xdr:cNvPr id="316" name="補助費等該当値テキスト"/>
        <xdr:cNvSpPr txBox="1"/>
      </xdr:nvSpPr>
      <xdr:spPr>
        <a:xfrm>
          <a:off x="10528300" y="59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54572</xdr:rowOff>
    </xdr:from>
    <xdr:to>
      <xdr:col>14</xdr:col>
      <xdr:colOff>79375</xdr:colOff>
      <xdr:row>34</xdr:row>
      <xdr:rowOff>156172</xdr:rowOff>
    </xdr:to>
    <xdr:sp macro="" textlink="">
      <xdr:nvSpPr>
        <xdr:cNvPr id="317" name="円/楕円 316"/>
        <xdr:cNvSpPr/>
      </xdr:nvSpPr>
      <xdr:spPr>
        <a:xfrm>
          <a:off x="9588500" y="58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147299</xdr:rowOff>
    </xdr:from>
    <xdr:ext cx="534377" cy="259045"/>
    <xdr:sp macro="" textlink="">
      <xdr:nvSpPr>
        <xdr:cNvPr id="318" name="テキスト ボックス 317"/>
        <xdr:cNvSpPr txBox="1"/>
      </xdr:nvSpPr>
      <xdr:spPr>
        <a:xfrm>
          <a:off x="9372111" y="59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113170</xdr:rowOff>
    </xdr:from>
    <xdr:to>
      <xdr:col>12</xdr:col>
      <xdr:colOff>561975</xdr:colOff>
      <xdr:row>35</xdr:row>
      <xdr:rowOff>43320</xdr:rowOff>
    </xdr:to>
    <xdr:sp macro="" textlink="">
      <xdr:nvSpPr>
        <xdr:cNvPr id="319" name="円/楕円 318"/>
        <xdr:cNvSpPr/>
      </xdr:nvSpPr>
      <xdr:spPr>
        <a:xfrm>
          <a:off x="8699500" y="594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34447</xdr:rowOff>
    </xdr:from>
    <xdr:ext cx="534377" cy="259045"/>
    <xdr:sp macro="" textlink="">
      <xdr:nvSpPr>
        <xdr:cNvPr id="320" name="テキスト ボックス 319"/>
        <xdr:cNvSpPr txBox="1"/>
      </xdr:nvSpPr>
      <xdr:spPr>
        <a:xfrm>
          <a:off x="8483111" y="60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146202</xdr:rowOff>
    </xdr:from>
    <xdr:to>
      <xdr:col>11</xdr:col>
      <xdr:colOff>358775</xdr:colOff>
      <xdr:row>35</xdr:row>
      <xdr:rowOff>76352</xdr:rowOff>
    </xdr:to>
    <xdr:sp macro="" textlink="">
      <xdr:nvSpPr>
        <xdr:cNvPr id="321" name="円/楕円 320"/>
        <xdr:cNvSpPr/>
      </xdr:nvSpPr>
      <xdr:spPr>
        <a:xfrm>
          <a:off x="7810500" y="5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67479</xdr:rowOff>
    </xdr:from>
    <xdr:ext cx="534377" cy="259045"/>
    <xdr:sp macro="" textlink="">
      <xdr:nvSpPr>
        <xdr:cNvPr id="322" name="テキスト ボックス 321"/>
        <xdr:cNvSpPr txBox="1"/>
      </xdr:nvSpPr>
      <xdr:spPr>
        <a:xfrm>
          <a:off x="7594111" y="60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87871</xdr:rowOff>
    </xdr:from>
    <xdr:to>
      <xdr:col>10</xdr:col>
      <xdr:colOff>155575</xdr:colOff>
      <xdr:row>35</xdr:row>
      <xdr:rowOff>18021</xdr:rowOff>
    </xdr:to>
    <xdr:sp macro="" textlink="">
      <xdr:nvSpPr>
        <xdr:cNvPr id="323" name="円/楕円 322"/>
        <xdr:cNvSpPr/>
      </xdr:nvSpPr>
      <xdr:spPr>
        <a:xfrm>
          <a:off x="6921500" y="59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9148</xdr:rowOff>
    </xdr:from>
    <xdr:ext cx="534377" cy="259045"/>
    <xdr:sp macro="" textlink="">
      <xdr:nvSpPr>
        <xdr:cNvPr id="324" name="テキスト ボックス 323"/>
        <xdr:cNvSpPr txBox="1"/>
      </xdr:nvSpPr>
      <xdr:spPr>
        <a:xfrm>
          <a:off x="6705111" y="600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14176</xdr:rowOff>
    </xdr:from>
    <xdr:to>
      <xdr:col>15</xdr:col>
      <xdr:colOff>180975</xdr:colOff>
      <xdr:row>52</xdr:row>
      <xdr:rowOff>47643</xdr:rowOff>
    </xdr:to>
    <xdr:cxnSp macro="">
      <xdr:nvCxnSpPr>
        <xdr:cNvPr id="352" name="直線コネクタ 351"/>
        <xdr:cNvCxnSpPr/>
      </xdr:nvCxnSpPr>
      <xdr:spPr>
        <a:xfrm flipV="1">
          <a:off x="9639300" y="8758126"/>
          <a:ext cx="8382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3"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95877</xdr:rowOff>
    </xdr:from>
    <xdr:to>
      <xdr:col>14</xdr:col>
      <xdr:colOff>28575</xdr:colOff>
      <xdr:row>52</xdr:row>
      <xdr:rowOff>47643</xdr:rowOff>
    </xdr:to>
    <xdr:cxnSp macro="">
      <xdr:nvCxnSpPr>
        <xdr:cNvPr id="355" name="直線コネクタ 354"/>
        <xdr:cNvCxnSpPr/>
      </xdr:nvCxnSpPr>
      <xdr:spPr>
        <a:xfrm>
          <a:off x="8750300" y="8839827"/>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57" name="テキスト ボックス 356"/>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95877</xdr:rowOff>
    </xdr:from>
    <xdr:to>
      <xdr:col>12</xdr:col>
      <xdr:colOff>511175</xdr:colOff>
      <xdr:row>52</xdr:row>
      <xdr:rowOff>57610</xdr:rowOff>
    </xdr:to>
    <xdr:cxnSp macro="">
      <xdr:nvCxnSpPr>
        <xdr:cNvPr id="358" name="直線コネクタ 357"/>
        <xdr:cNvCxnSpPr/>
      </xdr:nvCxnSpPr>
      <xdr:spPr>
        <a:xfrm flipV="1">
          <a:off x="7861300" y="8839827"/>
          <a:ext cx="889000" cy="1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0" name="テキスト ボックス 359"/>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68468</xdr:rowOff>
    </xdr:from>
    <xdr:to>
      <xdr:col>11</xdr:col>
      <xdr:colOff>307975</xdr:colOff>
      <xdr:row>52</xdr:row>
      <xdr:rowOff>57610</xdr:rowOff>
    </xdr:to>
    <xdr:cxnSp macro="">
      <xdr:nvCxnSpPr>
        <xdr:cNvPr id="361" name="直線コネクタ 360"/>
        <xdr:cNvCxnSpPr/>
      </xdr:nvCxnSpPr>
      <xdr:spPr>
        <a:xfrm>
          <a:off x="6972300" y="8812418"/>
          <a:ext cx="8890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3" name="テキスト ボックス 362"/>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134826</xdr:rowOff>
    </xdr:from>
    <xdr:to>
      <xdr:col>15</xdr:col>
      <xdr:colOff>231775</xdr:colOff>
      <xdr:row>51</xdr:row>
      <xdr:rowOff>64976</xdr:rowOff>
    </xdr:to>
    <xdr:sp macro="" textlink="">
      <xdr:nvSpPr>
        <xdr:cNvPr id="371" name="円/楕円 370"/>
        <xdr:cNvSpPr/>
      </xdr:nvSpPr>
      <xdr:spPr>
        <a:xfrm>
          <a:off x="10426700" y="8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87853</xdr:rowOff>
    </xdr:from>
    <xdr:ext cx="534377" cy="259045"/>
    <xdr:sp macro="" textlink="">
      <xdr:nvSpPr>
        <xdr:cNvPr id="372" name="普通建設事業費該当値テキスト"/>
        <xdr:cNvSpPr txBox="1"/>
      </xdr:nvSpPr>
      <xdr:spPr>
        <a:xfrm>
          <a:off x="10528300" y="866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77,991</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168293</xdr:rowOff>
    </xdr:from>
    <xdr:to>
      <xdr:col>14</xdr:col>
      <xdr:colOff>79375</xdr:colOff>
      <xdr:row>52</xdr:row>
      <xdr:rowOff>98443</xdr:rowOff>
    </xdr:to>
    <xdr:sp macro="" textlink="">
      <xdr:nvSpPr>
        <xdr:cNvPr id="373" name="円/楕円 372"/>
        <xdr:cNvSpPr/>
      </xdr:nvSpPr>
      <xdr:spPr>
        <a:xfrm>
          <a:off x="9588500" y="89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114970</xdr:rowOff>
    </xdr:from>
    <xdr:ext cx="534377" cy="259045"/>
    <xdr:sp macro="" textlink="">
      <xdr:nvSpPr>
        <xdr:cNvPr id="374" name="テキスト ボックス 373"/>
        <xdr:cNvSpPr txBox="1"/>
      </xdr:nvSpPr>
      <xdr:spPr>
        <a:xfrm>
          <a:off x="9372111" y="86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45077</xdr:rowOff>
    </xdr:from>
    <xdr:to>
      <xdr:col>12</xdr:col>
      <xdr:colOff>561975</xdr:colOff>
      <xdr:row>51</xdr:row>
      <xdr:rowOff>146677</xdr:rowOff>
    </xdr:to>
    <xdr:sp macro="" textlink="">
      <xdr:nvSpPr>
        <xdr:cNvPr id="375" name="円/楕円 374"/>
        <xdr:cNvSpPr/>
      </xdr:nvSpPr>
      <xdr:spPr>
        <a:xfrm>
          <a:off x="8699500" y="87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163204</xdr:rowOff>
    </xdr:from>
    <xdr:ext cx="534377" cy="259045"/>
    <xdr:sp macro="" textlink="">
      <xdr:nvSpPr>
        <xdr:cNvPr id="376" name="テキスト ボックス 375"/>
        <xdr:cNvSpPr txBox="1"/>
      </xdr:nvSpPr>
      <xdr:spPr>
        <a:xfrm>
          <a:off x="8483111" y="85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6810</xdr:rowOff>
    </xdr:from>
    <xdr:to>
      <xdr:col>11</xdr:col>
      <xdr:colOff>358775</xdr:colOff>
      <xdr:row>52</xdr:row>
      <xdr:rowOff>108410</xdr:rowOff>
    </xdr:to>
    <xdr:sp macro="" textlink="">
      <xdr:nvSpPr>
        <xdr:cNvPr id="377" name="円/楕円 376"/>
        <xdr:cNvSpPr/>
      </xdr:nvSpPr>
      <xdr:spPr>
        <a:xfrm>
          <a:off x="7810500" y="89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124937</xdr:rowOff>
    </xdr:from>
    <xdr:ext cx="534377" cy="259045"/>
    <xdr:sp macro="" textlink="">
      <xdr:nvSpPr>
        <xdr:cNvPr id="378" name="テキスト ボックス 377"/>
        <xdr:cNvSpPr txBox="1"/>
      </xdr:nvSpPr>
      <xdr:spPr>
        <a:xfrm>
          <a:off x="7594111" y="869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17668</xdr:rowOff>
    </xdr:from>
    <xdr:to>
      <xdr:col>10</xdr:col>
      <xdr:colOff>155575</xdr:colOff>
      <xdr:row>51</xdr:row>
      <xdr:rowOff>119268</xdr:rowOff>
    </xdr:to>
    <xdr:sp macro="" textlink="">
      <xdr:nvSpPr>
        <xdr:cNvPr id="379" name="円/楕円 378"/>
        <xdr:cNvSpPr/>
      </xdr:nvSpPr>
      <xdr:spPr>
        <a:xfrm>
          <a:off x="6921500" y="87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135795</xdr:rowOff>
    </xdr:from>
    <xdr:ext cx="534377" cy="259045"/>
    <xdr:sp macro="" textlink="">
      <xdr:nvSpPr>
        <xdr:cNvPr id="380" name="テキスト ボックス 379"/>
        <xdr:cNvSpPr txBox="1"/>
      </xdr:nvSpPr>
      <xdr:spPr>
        <a:xfrm>
          <a:off x="6705111" y="85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144081</xdr:rowOff>
    </xdr:from>
    <xdr:to>
      <xdr:col>15</xdr:col>
      <xdr:colOff>180975</xdr:colOff>
      <xdr:row>73</xdr:row>
      <xdr:rowOff>49213</xdr:rowOff>
    </xdr:to>
    <xdr:cxnSp macro="">
      <xdr:nvCxnSpPr>
        <xdr:cNvPr id="409" name="直線コネクタ 408"/>
        <xdr:cNvCxnSpPr/>
      </xdr:nvCxnSpPr>
      <xdr:spPr>
        <a:xfrm flipV="1">
          <a:off x="9639300" y="12145581"/>
          <a:ext cx="838200" cy="4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63288</xdr:rowOff>
    </xdr:from>
    <xdr:ext cx="534377" cy="259045"/>
    <xdr:sp macro="" textlink="">
      <xdr:nvSpPr>
        <xdr:cNvPr id="410" name="普通建設事業費 （ うち新規整備　）平均値テキスト"/>
        <xdr:cNvSpPr txBox="1"/>
      </xdr:nvSpPr>
      <xdr:spPr>
        <a:xfrm>
          <a:off x="10528300" y="12922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49213</xdr:rowOff>
    </xdr:from>
    <xdr:to>
      <xdr:col>14</xdr:col>
      <xdr:colOff>28575</xdr:colOff>
      <xdr:row>74</xdr:row>
      <xdr:rowOff>67729</xdr:rowOff>
    </xdr:to>
    <xdr:cxnSp macro="">
      <xdr:nvCxnSpPr>
        <xdr:cNvPr id="412" name="直線コネクタ 411"/>
        <xdr:cNvCxnSpPr/>
      </xdr:nvCxnSpPr>
      <xdr:spPr>
        <a:xfrm flipV="1">
          <a:off x="8750300" y="12565063"/>
          <a:ext cx="8890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151871</xdr:rowOff>
    </xdr:from>
    <xdr:ext cx="534377" cy="259045"/>
    <xdr:sp macro="" textlink="">
      <xdr:nvSpPr>
        <xdr:cNvPr id="414" name="テキスト ボックス 413"/>
        <xdr:cNvSpPr txBox="1"/>
      </xdr:nvSpPr>
      <xdr:spPr>
        <a:xfrm>
          <a:off x="9372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120667</xdr:rowOff>
    </xdr:from>
    <xdr:ext cx="534377" cy="259045"/>
    <xdr:sp macro="" textlink="">
      <xdr:nvSpPr>
        <xdr:cNvPr id="416" name="テキスト ボックス 415"/>
        <xdr:cNvSpPr txBox="1"/>
      </xdr:nvSpPr>
      <xdr:spPr>
        <a:xfrm>
          <a:off x="848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93281</xdr:rowOff>
    </xdr:from>
    <xdr:to>
      <xdr:col>15</xdr:col>
      <xdr:colOff>231775</xdr:colOff>
      <xdr:row>71</xdr:row>
      <xdr:rowOff>23431</xdr:rowOff>
    </xdr:to>
    <xdr:sp macro="" textlink="">
      <xdr:nvSpPr>
        <xdr:cNvPr id="422" name="円/楕円 421"/>
        <xdr:cNvSpPr/>
      </xdr:nvSpPr>
      <xdr:spPr>
        <a:xfrm>
          <a:off x="104267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46308</xdr:rowOff>
    </xdr:from>
    <xdr:ext cx="534377" cy="259045"/>
    <xdr:sp macro="" textlink="">
      <xdr:nvSpPr>
        <xdr:cNvPr id="423" name="普通建設事業費 （ うち新規整備　）該当値テキスト"/>
        <xdr:cNvSpPr txBox="1"/>
      </xdr:nvSpPr>
      <xdr:spPr>
        <a:xfrm>
          <a:off x="10528300" y="120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169863</xdr:rowOff>
    </xdr:from>
    <xdr:to>
      <xdr:col>14</xdr:col>
      <xdr:colOff>79375</xdr:colOff>
      <xdr:row>73</xdr:row>
      <xdr:rowOff>100013</xdr:rowOff>
    </xdr:to>
    <xdr:sp macro="" textlink="">
      <xdr:nvSpPr>
        <xdr:cNvPr id="424" name="円/楕円 423"/>
        <xdr:cNvSpPr/>
      </xdr:nvSpPr>
      <xdr:spPr>
        <a:xfrm>
          <a:off x="9588500" y="125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116540</xdr:rowOff>
    </xdr:from>
    <xdr:ext cx="534377" cy="259045"/>
    <xdr:sp macro="" textlink="">
      <xdr:nvSpPr>
        <xdr:cNvPr id="425" name="テキスト ボックス 424"/>
        <xdr:cNvSpPr txBox="1"/>
      </xdr:nvSpPr>
      <xdr:spPr>
        <a:xfrm>
          <a:off x="9372111" y="122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16929</xdr:rowOff>
    </xdr:from>
    <xdr:to>
      <xdr:col>12</xdr:col>
      <xdr:colOff>561975</xdr:colOff>
      <xdr:row>74</xdr:row>
      <xdr:rowOff>118529</xdr:rowOff>
    </xdr:to>
    <xdr:sp macro="" textlink="">
      <xdr:nvSpPr>
        <xdr:cNvPr id="426" name="円/楕円 425"/>
        <xdr:cNvSpPr/>
      </xdr:nvSpPr>
      <xdr:spPr>
        <a:xfrm>
          <a:off x="8699500" y="127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135056</xdr:rowOff>
    </xdr:from>
    <xdr:ext cx="534377" cy="259045"/>
    <xdr:sp macro="" textlink="">
      <xdr:nvSpPr>
        <xdr:cNvPr id="427" name="テキスト ボックス 426"/>
        <xdr:cNvSpPr txBox="1"/>
      </xdr:nvSpPr>
      <xdr:spPr>
        <a:xfrm>
          <a:off x="8483111" y="124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0" name="テキスト ボックス 43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2" name="テキスト ボックス 44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4" name="テキスト ボックス 44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6" name="テキスト ボックス 44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129825</xdr:rowOff>
    </xdr:from>
    <xdr:to>
      <xdr:col>15</xdr:col>
      <xdr:colOff>180340</xdr:colOff>
      <xdr:row>98</xdr:row>
      <xdr:rowOff>138237</xdr:rowOff>
    </xdr:to>
    <xdr:cxnSp macro="">
      <xdr:nvCxnSpPr>
        <xdr:cNvPr id="450" name="直線コネクタ 449"/>
        <xdr:cNvCxnSpPr/>
      </xdr:nvCxnSpPr>
      <xdr:spPr>
        <a:xfrm flipV="1">
          <a:off x="10475595" y="15903225"/>
          <a:ext cx="1270" cy="103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142064</xdr:rowOff>
    </xdr:from>
    <xdr:ext cx="534377" cy="259045"/>
    <xdr:sp macro="" textlink="">
      <xdr:nvSpPr>
        <xdr:cNvPr id="451" name="普通建設事業費 （ うち更新整備　）最小値テキスト"/>
        <xdr:cNvSpPr txBox="1"/>
      </xdr:nvSpPr>
      <xdr:spPr>
        <a:xfrm>
          <a:off x="10528300" y="169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138237</xdr:rowOff>
    </xdr:from>
    <xdr:to>
      <xdr:col>15</xdr:col>
      <xdr:colOff>269875</xdr:colOff>
      <xdr:row>98</xdr:row>
      <xdr:rowOff>138237</xdr:rowOff>
    </xdr:to>
    <xdr:cxnSp macro="">
      <xdr:nvCxnSpPr>
        <xdr:cNvPr id="452" name="直線コネクタ 451"/>
        <xdr:cNvCxnSpPr/>
      </xdr:nvCxnSpPr>
      <xdr:spPr>
        <a:xfrm>
          <a:off x="10388600" y="1694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76502</xdr:rowOff>
    </xdr:from>
    <xdr:ext cx="534377" cy="259045"/>
    <xdr:sp macro="" textlink="">
      <xdr:nvSpPr>
        <xdr:cNvPr id="453" name="普通建設事業費 （ うち更新整備　）最大値テキスト"/>
        <xdr:cNvSpPr txBox="1"/>
      </xdr:nvSpPr>
      <xdr:spPr>
        <a:xfrm>
          <a:off x="10528300" y="156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92</xdr:row>
      <xdr:rowOff>129825</xdr:rowOff>
    </xdr:from>
    <xdr:to>
      <xdr:col>15</xdr:col>
      <xdr:colOff>269875</xdr:colOff>
      <xdr:row>92</xdr:row>
      <xdr:rowOff>129825</xdr:rowOff>
    </xdr:to>
    <xdr:cxnSp macro="">
      <xdr:nvCxnSpPr>
        <xdr:cNvPr id="454" name="直線コネクタ 453"/>
        <xdr:cNvCxnSpPr/>
      </xdr:nvCxnSpPr>
      <xdr:spPr>
        <a:xfrm>
          <a:off x="10388600" y="15903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85888</xdr:rowOff>
    </xdr:from>
    <xdr:to>
      <xdr:col>15</xdr:col>
      <xdr:colOff>180975</xdr:colOff>
      <xdr:row>93</xdr:row>
      <xdr:rowOff>168092</xdr:rowOff>
    </xdr:to>
    <xdr:cxnSp macro="">
      <xdr:nvCxnSpPr>
        <xdr:cNvPr id="455" name="直線コネクタ 454"/>
        <xdr:cNvCxnSpPr/>
      </xdr:nvCxnSpPr>
      <xdr:spPr>
        <a:xfrm flipV="1">
          <a:off x="9639300" y="16030738"/>
          <a:ext cx="8382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5284</xdr:rowOff>
    </xdr:from>
    <xdr:ext cx="534377" cy="259045"/>
    <xdr:sp macro="" textlink="">
      <xdr:nvSpPr>
        <xdr:cNvPr id="456" name="普通建設事業費 （ うち更新整備　）平均値テキスト"/>
        <xdr:cNvSpPr txBox="1"/>
      </xdr:nvSpPr>
      <xdr:spPr>
        <a:xfrm>
          <a:off x="10528300" y="16293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26857</xdr:rowOff>
    </xdr:from>
    <xdr:to>
      <xdr:col>15</xdr:col>
      <xdr:colOff>231775</xdr:colOff>
      <xdr:row>95</xdr:row>
      <xdr:rowOff>128457</xdr:rowOff>
    </xdr:to>
    <xdr:sp macro="" textlink="">
      <xdr:nvSpPr>
        <xdr:cNvPr id="457" name="フローチャート : 判断 456"/>
        <xdr:cNvSpPr/>
      </xdr:nvSpPr>
      <xdr:spPr>
        <a:xfrm>
          <a:off x="104267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157257</xdr:rowOff>
    </xdr:from>
    <xdr:to>
      <xdr:col>14</xdr:col>
      <xdr:colOff>28575</xdr:colOff>
      <xdr:row>93</xdr:row>
      <xdr:rowOff>168092</xdr:rowOff>
    </xdr:to>
    <xdr:cxnSp macro="">
      <xdr:nvCxnSpPr>
        <xdr:cNvPr id="458" name="直線コネクタ 457"/>
        <xdr:cNvCxnSpPr/>
      </xdr:nvCxnSpPr>
      <xdr:spPr>
        <a:xfrm>
          <a:off x="8750300" y="15759207"/>
          <a:ext cx="889000" cy="3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38471</xdr:rowOff>
    </xdr:from>
    <xdr:to>
      <xdr:col>14</xdr:col>
      <xdr:colOff>79375</xdr:colOff>
      <xdr:row>96</xdr:row>
      <xdr:rowOff>140071</xdr:rowOff>
    </xdr:to>
    <xdr:sp macro="" textlink="">
      <xdr:nvSpPr>
        <xdr:cNvPr id="459" name="フローチャート : 判断 458"/>
        <xdr:cNvSpPr/>
      </xdr:nvSpPr>
      <xdr:spPr>
        <a:xfrm>
          <a:off x="9588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131198</xdr:rowOff>
    </xdr:from>
    <xdr:ext cx="534377" cy="259045"/>
    <xdr:sp macro="" textlink="">
      <xdr:nvSpPr>
        <xdr:cNvPr id="460" name="テキスト ボックス 459"/>
        <xdr:cNvSpPr txBox="1"/>
      </xdr:nvSpPr>
      <xdr:spPr>
        <a:xfrm>
          <a:off x="9372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24572</xdr:rowOff>
    </xdr:from>
    <xdr:to>
      <xdr:col>12</xdr:col>
      <xdr:colOff>561975</xdr:colOff>
      <xdr:row>96</xdr:row>
      <xdr:rowOff>126172</xdr:rowOff>
    </xdr:to>
    <xdr:sp macro="" textlink="">
      <xdr:nvSpPr>
        <xdr:cNvPr id="461" name="フローチャート : 判断 460"/>
        <xdr:cNvSpPr/>
      </xdr:nvSpPr>
      <xdr:spPr>
        <a:xfrm>
          <a:off x="8699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117299</xdr:rowOff>
    </xdr:from>
    <xdr:ext cx="534377" cy="259045"/>
    <xdr:sp macro="" textlink="">
      <xdr:nvSpPr>
        <xdr:cNvPr id="462" name="テキスト ボックス 461"/>
        <xdr:cNvSpPr txBox="1"/>
      </xdr:nvSpPr>
      <xdr:spPr>
        <a:xfrm>
          <a:off x="8483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35088</xdr:rowOff>
    </xdr:from>
    <xdr:to>
      <xdr:col>15</xdr:col>
      <xdr:colOff>231775</xdr:colOff>
      <xdr:row>93</xdr:row>
      <xdr:rowOff>136688</xdr:rowOff>
    </xdr:to>
    <xdr:sp macro="" textlink="">
      <xdr:nvSpPr>
        <xdr:cNvPr id="468" name="円/楕円 467"/>
        <xdr:cNvSpPr/>
      </xdr:nvSpPr>
      <xdr:spPr>
        <a:xfrm>
          <a:off x="10426700" y="159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57965</xdr:rowOff>
    </xdr:from>
    <xdr:ext cx="534377" cy="259045"/>
    <xdr:sp macro="" textlink="">
      <xdr:nvSpPr>
        <xdr:cNvPr id="469" name="普通建設事業費 （ うち更新整備　）該当値テキスト"/>
        <xdr:cNvSpPr txBox="1"/>
      </xdr:nvSpPr>
      <xdr:spPr>
        <a:xfrm>
          <a:off x="10528300" y="1583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117292</xdr:rowOff>
    </xdr:from>
    <xdr:to>
      <xdr:col>14</xdr:col>
      <xdr:colOff>79375</xdr:colOff>
      <xdr:row>94</xdr:row>
      <xdr:rowOff>47442</xdr:rowOff>
    </xdr:to>
    <xdr:sp macro="" textlink="">
      <xdr:nvSpPr>
        <xdr:cNvPr id="470" name="円/楕円 469"/>
        <xdr:cNvSpPr/>
      </xdr:nvSpPr>
      <xdr:spPr>
        <a:xfrm>
          <a:off x="9588500" y="1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63969</xdr:rowOff>
    </xdr:from>
    <xdr:ext cx="534377" cy="259045"/>
    <xdr:sp macro="" textlink="">
      <xdr:nvSpPr>
        <xdr:cNvPr id="471" name="テキスト ボックス 470"/>
        <xdr:cNvSpPr txBox="1"/>
      </xdr:nvSpPr>
      <xdr:spPr>
        <a:xfrm>
          <a:off x="9372111" y="158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28,129</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106457</xdr:rowOff>
    </xdr:from>
    <xdr:to>
      <xdr:col>12</xdr:col>
      <xdr:colOff>561975</xdr:colOff>
      <xdr:row>92</xdr:row>
      <xdr:rowOff>36607</xdr:rowOff>
    </xdr:to>
    <xdr:sp macro="" textlink="">
      <xdr:nvSpPr>
        <xdr:cNvPr id="472" name="円/楕円 471"/>
        <xdr:cNvSpPr/>
      </xdr:nvSpPr>
      <xdr:spPr>
        <a:xfrm>
          <a:off x="8699500" y="15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53134</xdr:rowOff>
    </xdr:from>
    <xdr:ext cx="534377" cy="259045"/>
    <xdr:sp macro="" textlink="">
      <xdr:nvSpPr>
        <xdr:cNvPr id="473" name="テキスト ボックス 472"/>
        <xdr:cNvSpPr txBox="1"/>
      </xdr:nvSpPr>
      <xdr:spPr>
        <a:xfrm>
          <a:off x="8483111" y="15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7" name="テキスト ボックス 48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7" name="直線コネクタ 496"/>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500"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501" name="直線コネクタ 500"/>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39878</xdr:rowOff>
    </xdr:from>
    <xdr:to>
      <xdr:col>23</xdr:col>
      <xdr:colOff>517525</xdr:colOff>
      <xdr:row>39</xdr:row>
      <xdr:rowOff>40487</xdr:rowOff>
    </xdr:to>
    <xdr:cxnSp macro="">
      <xdr:nvCxnSpPr>
        <xdr:cNvPr id="502" name="直線コネクタ 501"/>
        <xdr:cNvCxnSpPr/>
      </xdr:nvCxnSpPr>
      <xdr:spPr>
        <a:xfrm flipV="1">
          <a:off x="15481300" y="672642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3"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4" name="フローチャート : 判断 503"/>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38888</xdr:rowOff>
    </xdr:from>
    <xdr:to>
      <xdr:col>22</xdr:col>
      <xdr:colOff>365125</xdr:colOff>
      <xdr:row>39</xdr:row>
      <xdr:rowOff>40487</xdr:rowOff>
    </xdr:to>
    <xdr:cxnSp macro="">
      <xdr:nvCxnSpPr>
        <xdr:cNvPr id="505" name="直線コネクタ 504"/>
        <xdr:cNvCxnSpPr/>
      </xdr:nvCxnSpPr>
      <xdr:spPr>
        <a:xfrm>
          <a:off x="14592300" y="672543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6" name="フローチャート : 判断 505"/>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7" name="テキスト ボックス 506"/>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38888</xdr:rowOff>
    </xdr:from>
    <xdr:to>
      <xdr:col>21</xdr:col>
      <xdr:colOff>161925</xdr:colOff>
      <xdr:row>39</xdr:row>
      <xdr:rowOff>42469</xdr:rowOff>
    </xdr:to>
    <xdr:cxnSp macro="">
      <xdr:nvCxnSpPr>
        <xdr:cNvPr id="508" name="直線コネクタ 507"/>
        <xdr:cNvCxnSpPr/>
      </xdr:nvCxnSpPr>
      <xdr:spPr>
        <a:xfrm flipV="1">
          <a:off x="13703300" y="6725438"/>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9" name="フローチャート : 判断 508"/>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10" name="テキスト ボックス 509"/>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42469</xdr:rowOff>
    </xdr:from>
    <xdr:to>
      <xdr:col>19</xdr:col>
      <xdr:colOff>644525</xdr:colOff>
      <xdr:row>39</xdr:row>
      <xdr:rowOff>43993</xdr:rowOff>
    </xdr:to>
    <xdr:cxnSp macro="">
      <xdr:nvCxnSpPr>
        <xdr:cNvPr id="511" name="直線コネクタ 510"/>
        <xdr:cNvCxnSpPr/>
      </xdr:nvCxnSpPr>
      <xdr:spPr>
        <a:xfrm flipV="1">
          <a:off x="12814300" y="672901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2" name="フローチャート : 判断 511"/>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3" name="テキスト ボックス 512"/>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4" name="フローチャート : 判断 513"/>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5" name="テキスト ボックス 514"/>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160528</xdr:rowOff>
    </xdr:from>
    <xdr:to>
      <xdr:col>23</xdr:col>
      <xdr:colOff>568325</xdr:colOff>
      <xdr:row>39</xdr:row>
      <xdr:rowOff>90678</xdr:rowOff>
    </xdr:to>
    <xdr:sp macro="" textlink="">
      <xdr:nvSpPr>
        <xdr:cNvPr id="521" name="円/楕円 520"/>
        <xdr:cNvSpPr/>
      </xdr:nvSpPr>
      <xdr:spPr>
        <a:xfrm>
          <a:off x="16268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313932" cy="259045"/>
    <xdr:sp macro="" textlink="">
      <xdr:nvSpPr>
        <xdr:cNvPr id="522" name="災害復旧事業費該当値テキスト"/>
        <xdr:cNvSpPr txBox="1"/>
      </xdr:nvSpPr>
      <xdr:spPr>
        <a:xfrm>
          <a:off x="16370300" y="659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161137</xdr:rowOff>
    </xdr:from>
    <xdr:to>
      <xdr:col>22</xdr:col>
      <xdr:colOff>415925</xdr:colOff>
      <xdr:row>39</xdr:row>
      <xdr:rowOff>91287</xdr:rowOff>
    </xdr:to>
    <xdr:sp macro="" textlink="">
      <xdr:nvSpPr>
        <xdr:cNvPr id="523" name="円/楕円 522"/>
        <xdr:cNvSpPr/>
      </xdr:nvSpPr>
      <xdr:spPr>
        <a:xfrm>
          <a:off x="15430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82414</xdr:rowOff>
    </xdr:from>
    <xdr:ext cx="313932" cy="259045"/>
    <xdr:sp macro="" textlink="">
      <xdr:nvSpPr>
        <xdr:cNvPr id="524" name="テキスト ボックス 523"/>
        <xdr:cNvSpPr txBox="1"/>
      </xdr:nvSpPr>
      <xdr:spPr>
        <a:xfrm>
          <a:off x="15324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159538</xdr:rowOff>
    </xdr:from>
    <xdr:to>
      <xdr:col>21</xdr:col>
      <xdr:colOff>212725</xdr:colOff>
      <xdr:row>39</xdr:row>
      <xdr:rowOff>89688</xdr:rowOff>
    </xdr:to>
    <xdr:sp macro="" textlink="">
      <xdr:nvSpPr>
        <xdr:cNvPr id="525" name="円/楕円 524"/>
        <xdr:cNvSpPr/>
      </xdr:nvSpPr>
      <xdr:spPr>
        <a:xfrm>
          <a:off x="14541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80815</xdr:rowOff>
    </xdr:from>
    <xdr:ext cx="313932" cy="259045"/>
    <xdr:sp macro="" textlink="">
      <xdr:nvSpPr>
        <xdr:cNvPr id="526" name="テキスト ボックス 525"/>
        <xdr:cNvSpPr txBox="1"/>
      </xdr:nvSpPr>
      <xdr:spPr>
        <a:xfrm>
          <a:off x="14435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163119</xdr:rowOff>
    </xdr:from>
    <xdr:to>
      <xdr:col>20</xdr:col>
      <xdr:colOff>9525</xdr:colOff>
      <xdr:row>39</xdr:row>
      <xdr:rowOff>93269</xdr:rowOff>
    </xdr:to>
    <xdr:sp macro="" textlink="">
      <xdr:nvSpPr>
        <xdr:cNvPr id="527" name="円/楕円 526"/>
        <xdr:cNvSpPr/>
      </xdr:nvSpPr>
      <xdr:spPr>
        <a:xfrm>
          <a:off x="13652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84396</xdr:rowOff>
    </xdr:from>
    <xdr:ext cx="313932" cy="259045"/>
    <xdr:sp macro="" textlink="">
      <xdr:nvSpPr>
        <xdr:cNvPr id="528" name="テキスト ボックス 527"/>
        <xdr:cNvSpPr txBox="1"/>
      </xdr:nvSpPr>
      <xdr:spPr>
        <a:xfrm>
          <a:off x="13546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164643</xdr:rowOff>
    </xdr:from>
    <xdr:to>
      <xdr:col>18</xdr:col>
      <xdr:colOff>492125</xdr:colOff>
      <xdr:row>39</xdr:row>
      <xdr:rowOff>94793</xdr:rowOff>
    </xdr:to>
    <xdr:sp macro="" textlink="">
      <xdr:nvSpPr>
        <xdr:cNvPr id="529" name="円/楕円 528"/>
        <xdr:cNvSpPr/>
      </xdr:nvSpPr>
      <xdr:spPr>
        <a:xfrm>
          <a:off x="1276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85920</xdr:rowOff>
    </xdr:from>
    <xdr:ext cx="249299" cy="259045"/>
    <xdr:sp macro="" textlink="">
      <xdr:nvSpPr>
        <xdr:cNvPr id="530" name="テキスト ボックス 529"/>
        <xdr:cNvSpPr txBox="1"/>
      </xdr:nvSpPr>
      <xdr:spPr>
        <a:xfrm>
          <a:off x="12689649"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2" name="テキスト ボックス 59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4" name="直線コネクタ 603"/>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5"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6" name="直線コネクタ 605"/>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7"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8" name="直線コネクタ 607"/>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113944</xdr:rowOff>
    </xdr:from>
    <xdr:to>
      <xdr:col>23</xdr:col>
      <xdr:colOff>517525</xdr:colOff>
      <xdr:row>73</xdr:row>
      <xdr:rowOff>161703</xdr:rowOff>
    </xdr:to>
    <xdr:cxnSp macro="">
      <xdr:nvCxnSpPr>
        <xdr:cNvPr id="609" name="直線コネクタ 608"/>
        <xdr:cNvCxnSpPr/>
      </xdr:nvCxnSpPr>
      <xdr:spPr>
        <a:xfrm flipV="1">
          <a:off x="15481300" y="12629794"/>
          <a:ext cx="8382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93407</xdr:rowOff>
    </xdr:from>
    <xdr:ext cx="534377" cy="259045"/>
    <xdr:sp macro="" textlink="">
      <xdr:nvSpPr>
        <xdr:cNvPr id="610" name="公債費平均値テキスト"/>
        <xdr:cNvSpPr txBox="1"/>
      </xdr:nvSpPr>
      <xdr:spPr>
        <a:xfrm>
          <a:off x="16370300" y="1278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11" name="フローチャート : 判断 610"/>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159169</xdr:rowOff>
    </xdr:from>
    <xdr:to>
      <xdr:col>22</xdr:col>
      <xdr:colOff>365125</xdr:colOff>
      <xdr:row>73</xdr:row>
      <xdr:rowOff>161703</xdr:rowOff>
    </xdr:to>
    <xdr:cxnSp macro="">
      <xdr:nvCxnSpPr>
        <xdr:cNvPr id="612" name="直線コネクタ 611"/>
        <xdr:cNvCxnSpPr/>
      </xdr:nvCxnSpPr>
      <xdr:spPr>
        <a:xfrm>
          <a:off x="14592300" y="12675019"/>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3" name="フローチャート : 判断 612"/>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25741</xdr:rowOff>
    </xdr:from>
    <xdr:ext cx="534377" cy="259045"/>
    <xdr:sp macro="" textlink="">
      <xdr:nvSpPr>
        <xdr:cNvPr id="614" name="テキスト ボックス 613"/>
        <xdr:cNvSpPr txBox="1"/>
      </xdr:nvSpPr>
      <xdr:spPr>
        <a:xfrm>
          <a:off x="15214111" y="12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126423</xdr:rowOff>
    </xdr:from>
    <xdr:to>
      <xdr:col>21</xdr:col>
      <xdr:colOff>161925</xdr:colOff>
      <xdr:row>73</xdr:row>
      <xdr:rowOff>159169</xdr:rowOff>
    </xdr:to>
    <xdr:cxnSp macro="">
      <xdr:nvCxnSpPr>
        <xdr:cNvPr id="615" name="直線コネクタ 614"/>
        <xdr:cNvCxnSpPr/>
      </xdr:nvCxnSpPr>
      <xdr:spPr>
        <a:xfrm>
          <a:off x="13703300" y="12642273"/>
          <a:ext cx="8890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6" name="フローチャート : 判断 615"/>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32275</xdr:rowOff>
    </xdr:from>
    <xdr:ext cx="534377" cy="259045"/>
    <xdr:sp macro="" textlink="">
      <xdr:nvSpPr>
        <xdr:cNvPr id="617" name="テキスト ボックス 616"/>
        <xdr:cNvSpPr txBox="1"/>
      </xdr:nvSpPr>
      <xdr:spPr>
        <a:xfrm>
          <a:off x="14325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126423</xdr:rowOff>
    </xdr:from>
    <xdr:to>
      <xdr:col>19</xdr:col>
      <xdr:colOff>644525</xdr:colOff>
      <xdr:row>73</xdr:row>
      <xdr:rowOff>148672</xdr:rowOff>
    </xdr:to>
    <xdr:cxnSp macro="">
      <xdr:nvCxnSpPr>
        <xdr:cNvPr id="618" name="直線コネクタ 617"/>
        <xdr:cNvCxnSpPr/>
      </xdr:nvCxnSpPr>
      <xdr:spPr>
        <a:xfrm flipV="1">
          <a:off x="12814300" y="12642273"/>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9" name="フローチャート : 判断 618"/>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13320</xdr:rowOff>
    </xdr:from>
    <xdr:ext cx="534377" cy="259045"/>
    <xdr:sp macro="" textlink="">
      <xdr:nvSpPr>
        <xdr:cNvPr id="620" name="テキスト ボックス 619"/>
        <xdr:cNvSpPr txBox="1"/>
      </xdr:nvSpPr>
      <xdr:spPr>
        <a:xfrm>
          <a:off x="13436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21" name="フローチャート : 判断 620"/>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32542</xdr:rowOff>
    </xdr:from>
    <xdr:ext cx="534377" cy="259045"/>
    <xdr:sp macro="" textlink="">
      <xdr:nvSpPr>
        <xdr:cNvPr id="622" name="テキスト ボックス 621"/>
        <xdr:cNvSpPr txBox="1"/>
      </xdr:nvSpPr>
      <xdr:spPr>
        <a:xfrm>
          <a:off x="12547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63144</xdr:rowOff>
    </xdr:from>
    <xdr:to>
      <xdr:col>23</xdr:col>
      <xdr:colOff>568325</xdr:colOff>
      <xdr:row>73</xdr:row>
      <xdr:rowOff>164744</xdr:rowOff>
    </xdr:to>
    <xdr:sp macro="" textlink="">
      <xdr:nvSpPr>
        <xdr:cNvPr id="628" name="円/楕円 627"/>
        <xdr:cNvSpPr/>
      </xdr:nvSpPr>
      <xdr:spPr>
        <a:xfrm>
          <a:off x="16268700" y="125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86021</xdr:rowOff>
    </xdr:from>
    <xdr:ext cx="534377" cy="259045"/>
    <xdr:sp macro="" textlink="">
      <xdr:nvSpPr>
        <xdr:cNvPr id="629" name="公債費該当値テキスト"/>
        <xdr:cNvSpPr txBox="1"/>
      </xdr:nvSpPr>
      <xdr:spPr>
        <a:xfrm>
          <a:off x="16370300" y="124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70,352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110903</xdr:rowOff>
    </xdr:from>
    <xdr:to>
      <xdr:col>22</xdr:col>
      <xdr:colOff>415925</xdr:colOff>
      <xdr:row>74</xdr:row>
      <xdr:rowOff>41053</xdr:rowOff>
    </xdr:to>
    <xdr:sp macro="" textlink="">
      <xdr:nvSpPr>
        <xdr:cNvPr id="630" name="円/楕円 629"/>
        <xdr:cNvSpPr/>
      </xdr:nvSpPr>
      <xdr:spPr>
        <a:xfrm>
          <a:off x="15430500" y="126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57580</xdr:rowOff>
    </xdr:from>
    <xdr:ext cx="534377" cy="259045"/>
    <xdr:sp macro="" textlink="">
      <xdr:nvSpPr>
        <xdr:cNvPr id="631" name="テキスト ボックス 630"/>
        <xdr:cNvSpPr txBox="1"/>
      </xdr:nvSpPr>
      <xdr:spPr>
        <a:xfrm>
          <a:off x="15214111" y="124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108369</xdr:rowOff>
    </xdr:from>
    <xdr:to>
      <xdr:col>21</xdr:col>
      <xdr:colOff>212725</xdr:colOff>
      <xdr:row>74</xdr:row>
      <xdr:rowOff>38519</xdr:rowOff>
    </xdr:to>
    <xdr:sp macro="" textlink="">
      <xdr:nvSpPr>
        <xdr:cNvPr id="632" name="円/楕円 631"/>
        <xdr:cNvSpPr/>
      </xdr:nvSpPr>
      <xdr:spPr>
        <a:xfrm>
          <a:off x="14541500" y="126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55046</xdr:rowOff>
    </xdr:from>
    <xdr:ext cx="534377" cy="259045"/>
    <xdr:sp macro="" textlink="">
      <xdr:nvSpPr>
        <xdr:cNvPr id="633" name="テキスト ボックス 632"/>
        <xdr:cNvSpPr txBox="1"/>
      </xdr:nvSpPr>
      <xdr:spPr>
        <a:xfrm>
          <a:off x="14325111" y="123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75623</xdr:rowOff>
    </xdr:from>
    <xdr:to>
      <xdr:col>20</xdr:col>
      <xdr:colOff>9525</xdr:colOff>
      <xdr:row>74</xdr:row>
      <xdr:rowOff>5773</xdr:rowOff>
    </xdr:to>
    <xdr:sp macro="" textlink="">
      <xdr:nvSpPr>
        <xdr:cNvPr id="634" name="円/楕円 633"/>
        <xdr:cNvSpPr/>
      </xdr:nvSpPr>
      <xdr:spPr>
        <a:xfrm>
          <a:off x="13652500" y="12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22300</xdr:rowOff>
    </xdr:from>
    <xdr:ext cx="534377" cy="259045"/>
    <xdr:sp macro="" textlink="">
      <xdr:nvSpPr>
        <xdr:cNvPr id="635" name="テキスト ボックス 634"/>
        <xdr:cNvSpPr txBox="1"/>
      </xdr:nvSpPr>
      <xdr:spPr>
        <a:xfrm>
          <a:off x="13436111" y="123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97872</xdr:rowOff>
    </xdr:from>
    <xdr:to>
      <xdr:col>18</xdr:col>
      <xdr:colOff>492125</xdr:colOff>
      <xdr:row>74</xdr:row>
      <xdr:rowOff>28022</xdr:rowOff>
    </xdr:to>
    <xdr:sp macro="" textlink="">
      <xdr:nvSpPr>
        <xdr:cNvPr id="636" name="円/楕円 635"/>
        <xdr:cNvSpPr/>
      </xdr:nvSpPr>
      <xdr:spPr>
        <a:xfrm>
          <a:off x="12763500" y="12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44549</xdr:rowOff>
    </xdr:from>
    <xdr:ext cx="534377" cy="259045"/>
    <xdr:sp macro="" textlink="">
      <xdr:nvSpPr>
        <xdr:cNvPr id="637" name="テキスト ボックス 636"/>
        <xdr:cNvSpPr txBox="1"/>
      </xdr:nvSpPr>
      <xdr:spPr>
        <a:xfrm>
          <a:off x="12547111" y="123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51" name="テキスト ボックス 65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61" name="直線コネクタ 660"/>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2"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3" name="直線コネクタ 662"/>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4"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5" name="直線コネクタ 664"/>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149073</xdr:rowOff>
    </xdr:from>
    <xdr:to>
      <xdr:col>23</xdr:col>
      <xdr:colOff>517525</xdr:colOff>
      <xdr:row>97</xdr:row>
      <xdr:rowOff>29972</xdr:rowOff>
    </xdr:to>
    <xdr:cxnSp macro="">
      <xdr:nvCxnSpPr>
        <xdr:cNvPr id="666" name="直線コネクタ 665"/>
        <xdr:cNvCxnSpPr/>
      </xdr:nvCxnSpPr>
      <xdr:spPr>
        <a:xfrm flipV="1">
          <a:off x="15481300" y="16608273"/>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13682</xdr:rowOff>
    </xdr:from>
    <xdr:ext cx="469744" cy="259045"/>
    <xdr:sp macro="" textlink="">
      <xdr:nvSpPr>
        <xdr:cNvPr id="667" name="積立金平均値テキスト"/>
        <xdr:cNvSpPr txBox="1"/>
      </xdr:nvSpPr>
      <xdr:spPr>
        <a:xfrm>
          <a:off x="16370300" y="1664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8" name="フローチャート : 判断 667"/>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29972</xdr:rowOff>
    </xdr:from>
    <xdr:to>
      <xdr:col>22</xdr:col>
      <xdr:colOff>365125</xdr:colOff>
      <xdr:row>97</xdr:row>
      <xdr:rowOff>36373</xdr:rowOff>
    </xdr:to>
    <xdr:cxnSp macro="">
      <xdr:nvCxnSpPr>
        <xdr:cNvPr id="669" name="直線コネクタ 668"/>
        <xdr:cNvCxnSpPr/>
      </xdr:nvCxnSpPr>
      <xdr:spPr>
        <a:xfrm flipV="1">
          <a:off x="14592300" y="166606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70" name="フローチャート : 判断 669"/>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71" name="テキスト ボックス 670"/>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95275</xdr:rowOff>
    </xdr:from>
    <xdr:to>
      <xdr:col>21</xdr:col>
      <xdr:colOff>161925</xdr:colOff>
      <xdr:row>97</xdr:row>
      <xdr:rowOff>36373</xdr:rowOff>
    </xdr:to>
    <xdr:cxnSp macro="">
      <xdr:nvCxnSpPr>
        <xdr:cNvPr id="672" name="直線コネクタ 671"/>
        <xdr:cNvCxnSpPr/>
      </xdr:nvCxnSpPr>
      <xdr:spPr>
        <a:xfrm>
          <a:off x="13703300" y="16554475"/>
          <a:ext cx="889000" cy="1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3" name="フローチャート : 判断 672"/>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4" name="テキスト ボックス 673"/>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95275</xdr:rowOff>
    </xdr:from>
    <xdr:to>
      <xdr:col>19</xdr:col>
      <xdr:colOff>644525</xdr:colOff>
      <xdr:row>97</xdr:row>
      <xdr:rowOff>130860</xdr:rowOff>
    </xdr:to>
    <xdr:cxnSp macro="">
      <xdr:nvCxnSpPr>
        <xdr:cNvPr id="675" name="直線コネクタ 674"/>
        <xdr:cNvCxnSpPr/>
      </xdr:nvCxnSpPr>
      <xdr:spPr>
        <a:xfrm flipV="1">
          <a:off x="12814300" y="16554475"/>
          <a:ext cx="889000" cy="2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6" name="フローチャート : 判断 675"/>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7" name="テキスト ボックス 676"/>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8" name="フローチャート : 判断 677"/>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9" name="テキスト ボックス 678"/>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98273</xdr:rowOff>
    </xdr:from>
    <xdr:to>
      <xdr:col>23</xdr:col>
      <xdr:colOff>568325</xdr:colOff>
      <xdr:row>97</xdr:row>
      <xdr:rowOff>28423</xdr:rowOff>
    </xdr:to>
    <xdr:sp macro="" textlink="">
      <xdr:nvSpPr>
        <xdr:cNvPr id="685" name="円/楕円 684"/>
        <xdr:cNvSpPr/>
      </xdr:nvSpPr>
      <xdr:spPr>
        <a:xfrm>
          <a:off x="16268700" y="16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121150</xdr:rowOff>
    </xdr:from>
    <xdr:ext cx="469744" cy="259045"/>
    <xdr:sp macro="" textlink="">
      <xdr:nvSpPr>
        <xdr:cNvPr id="686" name="積立金該当値テキスト"/>
        <xdr:cNvSpPr txBox="1"/>
      </xdr:nvSpPr>
      <xdr:spPr>
        <a:xfrm>
          <a:off x="16370300" y="1640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150622</xdr:rowOff>
    </xdr:from>
    <xdr:to>
      <xdr:col>22</xdr:col>
      <xdr:colOff>415925</xdr:colOff>
      <xdr:row>97</xdr:row>
      <xdr:rowOff>80772</xdr:rowOff>
    </xdr:to>
    <xdr:sp macro="" textlink="">
      <xdr:nvSpPr>
        <xdr:cNvPr id="687" name="円/楕円 686"/>
        <xdr:cNvSpPr/>
      </xdr:nvSpPr>
      <xdr:spPr>
        <a:xfrm>
          <a:off x="154305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71899</xdr:rowOff>
    </xdr:from>
    <xdr:ext cx="469744" cy="259045"/>
    <xdr:sp macro="" textlink="">
      <xdr:nvSpPr>
        <xdr:cNvPr id="688" name="テキスト ボックス 687"/>
        <xdr:cNvSpPr txBox="1"/>
      </xdr:nvSpPr>
      <xdr:spPr>
        <a:xfrm>
          <a:off x="15246427" y="1670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157023</xdr:rowOff>
    </xdr:from>
    <xdr:to>
      <xdr:col>21</xdr:col>
      <xdr:colOff>212725</xdr:colOff>
      <xdr:row>97</xdr:row>
      <xdr:rowOff>87173</xdr:rowOff>
    </xdr:to>
    <xdr:sp macro="" textlink="">
      <xdr:nvSpPr>
        <xdr:cNvPr id="689" name="円/楕円 688"/>
        <xdr:cNvSpPr/>
      </xdr:nvSpPr>
      <xdr:spPr>
        <a:xfrm>
          <a:off x="14541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78300</xdr:rowOff>
    </xdr:from>
    <xdr:ext cx="469744" cy="259045"/>
    <xdr:sp macro="" textlink="">
      <xdr:nvSpPr>
        <xdr:cNvPr id="690" name="テキスト ボックス 689"/>
        <xdr:cNvSpPr txBox="1"/>
      </xdr:nvSpPr>
      <xdr:spPr>
        <a:xfrm>
          <a:off x="14357427" y="167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44475</xdr:rowOff>
    </xdr:from>
    <xdr:to>
      <xdr:col>20</xdr:col>
      <xdr:colOff>9525</xdr:colOff>
      <xdr:row>96</xdr:row>
      <xdr:rowOff>146075</xdr:rowOff>
    </xdr:to>
    <xdr:sp macro="" textlink="">
      <xdr:nvSpPr>
        <xdr:cNvPr id="691" name="円/楕円 690"/>
        <xdr:cNvSpPr/>
      </xdr:nvSpPr>
      <xdr:spPr>
        <a:xfrm>
          <a:off x="13652500" y="165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137202</xdr:rowOff>
    </xdr:from>
    <xdr:ext cx="469744" cy="259045"/>
    <xdr:sp macro="" textlink="">
      <xdr:nvSpPr>
        <xdr:cNvPr id="692" name="テキスト ボックス 691"/>
        <xdr:cNvSpPr txBox="1"/>
      </xdr:nvSpPr>
      <xdr:spPr>
        <a:xfrm>
          <a:off x="13468427" y="165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80060</xdr:rowOff>
    </xdr:from>
    <xdr:to>
      <xdr:col>18</xdr:col>
      <xdr:colOff>492125</xdr:colOff>
      <xdr:row>98</xdr:row>
      <xdr:rowOff>10210</xdr:rowOff>
    </xdr:to>
    <xdr:sp macro="" textlink="">
      <xdr:nvSpPr>
        <xdr:cNvPr id="693" name="円/楕円 692"/>
        <xdr:cNvSpPr/>
      </xdr:nvSpPr>
      <xdr:spPr>
        <a:xfrm>
          <a:off x="12763500" y="167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1337</xdr:rowOff>
    </xdr:from>
    <xdr:ext cx="469744" cy="259045"/>
    <xdr:sp macro="" textlink="">
      <xdr:nvSpPr>
        <xdr:cNvPr id="694" name="テキスト ボックス 693"/>
        <xdr:cNvSpPr txBox="1"/>
      </xdr:nvSpPr>
      <xdr:spPr>
        <a:xfrm>
          <a:off x="12579427" y="1680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4" name="テキスト ボックス 71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8" name="直線コネクタ 717"/>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9"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20" name="直線コネクタ 719"/>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21"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2" name="直線コネクタ 721"/>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169418</xdr:rowOff>
    </xdr:from>
    <xdr:to>
      <xdr:col>32</xdr:col>
      <xdr:colOff>187325</xdr:colOff>
      <xdr:row>38</xdr:row>
      <xdr:rowOff>28067</xdr:rowOff>
    </xdr:to>
    <xdr:cxnSp macro="">
      <xdr:nvCxnSpPr>
        <xdr:cNvPr id="723" name="直線コネクタ 722"/>
        <xdr:cNvCxnSpPr/>
      </xdr:nvCxnSpPr>
      <xdr:spPr>
        <a:xfrm flipV="1">
          <a:off x="21323300" y="6513068"/>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4"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5" name="フローチャート : 判断 724"/>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166942</xdr:rowOff>
    </xdr:from>
    <xdr:to>
      <xdr:col>31</xdr:col>
      <xdr:colOff>34925</xdr:colOff>
      <xdr:row>38</xdr:row>
      <xdr:rowOff>28067</xdr:rowOff>
    </xdr:to>
    <xdr:cxnSp macro="">
      <xdr:nvCxnSpPr>
        <xdr:cNvPr id="726" name="直線コネクタ 725"/>
        <xdr:cNvCxnSpPr/>
      </xdr:nvCxnSpPr>
      <xdr:spPr>
        <a:xfrm>
          <a:off x="20434300" y="6510592"/>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7" name="フローチャート : 判断 726"/>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8" name="テキスト ボックス 727"/>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149225</xdr:rowOff>
    </xdr:from>
    <xdr:to>
      <xdr:col>29</xdr:col>
      <xdr:colOff>517525</xdr:colOff>
      <xdr:row>37</xdr:row>
      <xdr:rowOff>166942</xdr:rowOff>
    </xdr:to>
    <xdr:cxnSp macro="">
      <xdr:nvCxnSpPr>
        <xdr:cNvPr id="729" name="直線コネクタ 728"/>
        <xdr:cNvCxnSpPr/>
      </xdr:nvCxnSpPr>
      <xdr:spPr>
        <a:xfrm>
          <a:off x="19545300" y="649287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30" name="フローチャート : 判断 729"/>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31" name="テキスト ボックス 730"/>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97409</xdr:rowOff>
    </xdr:from>
    <xdr:to>
      <xdr:col>28</xdr:col>
      <xdr:colOff>314325</xdr:colOff>
      <xdr:row>37</xdr:row>
      <xdr:rowOff>149225</xdr:rowOff>
    </xdr:to>
    <xdr:cxnSp macro="">
      <xdr:nvCxnSpPr>
        <xdr:cNvPr id="732" name="直線コネクタ 731"/>
        <xdr:cNvCxnSpPr/>
      </xdr:nvCxnSpPr>
      <xdr:spPr>
        <a:xfrm>
          <a:off x="18656300" y="6441059"/>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3" name="フローチャート : 判断 732"/>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4" name="テキスト ボックス 733"/>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5" name="フローチャート : 判断 734"/>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6" name="テキスト ボックス 735"/>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42" name="円/楕円 741"/>
        <xdr:cNvSpPr/>
      </xdr:nvSpPr>
      <xdr:spPr>
        <a:xfrm>
          <a:off x="221107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97045</xdr:rowOff>
    </xdr:from>
    <xdr:ext cx="469744" cy="259045"/>
    <xdr:sp macro="" textlink="">
      <xdr:nvSpPr>
        <xdr:cNvPr id="743" name="投資及び出資金該当値テキスト"/>
        <xdr:cNvSpPr txBox="1"/>
      </xdr:nvSpPr>
      <xdr:spPr>
        <a:xfrm>
          <a:off x="22212300"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148717</xdr:rowOff>
    </xdr:from>
    <xdr:to>
      <xdr:col>31</xdr:col>
      <xdr:colOff>85725</xdr:colOff>
      <xdr:row>38</xdr:row>
      <xdr:rowOff>78867</xdr:rowOff>
    </xdr:to>
    <xdr:sp macro="" textlink="">
      <xdr:nvSpPr>
        <xdr:cNvPr id="744" name="円/楕円 743"/>
        <xdr:cNvSpPr/>
      </xdr:nvSpPr>
      <xdr:spPr>
        <a:xfrm>
          <a:off x="21272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69994</xdr:rowOff>
    </xdr:from>
    <xdr:ext cx="378565" cy="259045"/>
    <xdr:sp macro="" textlink="">
      <xdr:nvSpPr>
        <xdr:cNvPr id="745" name="テキスト ボックス 744"/>
        <xdr:cNvSpPr txBox="1"/>
      </xdr:nvSpPr>
      <xdr:spPr>
        <a:xfrm>
          <a:off x="21134017" y="658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116141</xdr:rowOff>
    </xdr:from>
    <xdr:to>
      <xdr:col>29</xdr:col>
      <xdr:colOff>568325</xdr:colOff>
      <xdr:row>38</xdr:row>
      <xdr:rowOff>46292</xdr:rowOff>
    </xdr:to>
    <xdr:sp macro="" textlink="">
      <xdr:nvSpPr>
        <xdr:cNvPr id="746" name="円/楕円 745"/>
        <xdr:cNvSpPr/>
      </xdr:nvSpPr>
      <xdr:spPr>
        <a:xfrm>
          <a:off x="20383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37419</xdr:rowOff>
    </xdr:from>
    <xdr:ext cx="469744" cy="259045"/>
    <xdr:sp macro="" textlink="">
      <xdr:nvSpPr>
        <xdr:cNvPr id="747" name="テキスト ボックス 746"/>
        <xdr:cNvSpPr txBox="1"/>
      </xdr:nvSpPr>
      <xdr:spPr>
        <a:xfrm>
          <a:off x="20199427" y="65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98425</xdr:rowOff>
    </xdr:from>
    <xdr:to>
      <xdr:col>28</xdr:col>
      <xdr:colOff>365125</xdr:colOff>
      <xdr:row>38</xdr:row>
      <xdr:rowOff>28575</xdr:rowOff>
    </xdr:to>
    <xdr:sp macro="" textlink="">
      <xdr:nvSpPr>
        <xdr:cNvPr id="748" name="円/楕円 747"/>
        <xdr:cNvSpPr/>
      </xdr:nvSpPr>
      <xdr:spPr>
        <a:xfrm>
          <a:off x="19494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19702</xdr:rowOff>
    </xdr:from>
    <xdr:ext cx="469744" cy="259045"/>
    <xdr:sp macro="" textlink="">
      <xdr:nvSpPr>
        <xdr:cNvPr id="749" name="テキスト ボックス 748"/>
        <xdr:cNvSpPr txBox="1"/>
      </xdr:nvSpPr>
      <xdr:spPr>
        <a:xfrm>
          <a:off x="19310427"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46609</xdr:rowOff>
    </xdr:from>
    <xdr:to>
      <xdr:col>27</xdr:col>
      <xdr:colOff>161925</xdr:colOff>
      <xdr:row>37</xdr:row>
      <xdr:rowOff>148209</xdr:rowOff>
    </xdr:to>
    <xdr:sp macro="" textlink="">
      <xdr:nvSpPr>
        <xdr:cNvPr id="750" name="円/楕円 749"/>
        <xdr:cNvSpPr/>
      </xdr:nvSpPr>
      <xdr:spPr>
        <a:xfrm>
          <a:off x="18605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139336</xdr:rowOff>
    </xdr:from>
    <xdr:ext cx="469744" cy="259045"/>
    <xdr:sp macro="" textlink="">
      <xdr:nvSpPr>
        <xdr:cNvPr id="751" name="テキスト ボックス 750"/>
        <xdr:cNvSpPr txBox="1"/>
      </xdr:nvSpPr>
      <xdr:spPr>
        <a:xfrm>
          <a:off x="18421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2" name="直線コネクタ 76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3" name="テキスト ボックス 76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4" name="直線コネクタ 76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5" name="テキスト ボックス 76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6" name="直線コネクタ 76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7" name="テキスト ボックス 76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8" name="直線コネクタ 76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9" name="テキスト ボックス 76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3" name="直線コネクタ 772"/>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4"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5" name="直線コネクタ 774"/>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6"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7" name="直線コネクタ 776"/>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77498</xdr:rowOff>
    </xdr:from>
    <xdr:to>
      <xdr:col>32</xdr:col>
      <xdr:colOff>187325</xdr:colOff>
      <xdr:row>53</xdr:row>
      <xdr:rowOff>146078</xdr:rowOff>
    </xdr:to>
    <xdr:cxnSp macro="">
      <xdr:nvCxnSpPr>
        <xdr:cNvPr id="778" name="直線コネクタ 777"/>
        <xdr:cNvCxnSpPr/>
      </xdr:nvCxnSpPr>
      <xdr:spPr>
        <a:xfrm>
          <a:off x="21323300" y="91643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23665</xdr:rowOff>
    </xdr:from>
    <xdr:ext cx="534377" cy="259045"/>
    <xdr:sp macro="" textlink="">
      <xdr:nvSpPr>
        <xdr:cNvPr id="779" name="貸付金平均値テキスト"/>
        <xdr:cNvSpPr txBox="1"/>
      </xdr:nvSpPr>
      <xdr:spPr>
        <a:xfrm>
          <a:off x="22212300" y="9453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80" name="フローチャート : 判断 779"/>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134031</xdr:rowOff>
    </xdr:from>
    <xdr:to>
      <xdr:col>31</xdr:col>
      <xdr:colOff>34925</xdr:colOff>
      <xdr:row>53</xdr:row>
      <xdr:rowOff>77498</xdr:rowOff>
    </xdr:to>
    <xdr:cxnSp macro="">
      <xdr:nvCxnSpPr>
        <xdr:cNvPr id="781" name="直線コネクタ 780"/>
        <xdr:cNvCxnSpPr/>
      </xdr:nvCxnSpPr>
      <xdr:spPr>
        <a:xfrm>
          <a:off x="20434300" y="8877981"/>
          <a:ext cx="889000" cy="2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2" name="フローチャート : 判断 781"/>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99674</xdr:rowOff>
    </xdr:from>
    <xdr:ext cx="534377" cy="259045"/>
    <xdr:sp macro="" textlink="">
      <xdr:nvSpPr>
        <xdr:cNvPr id="783" name="テキスト ボックス 782"/>
        <xdr:cNvSpPr txBox="1"/>
      </xdr:nvSpPr>
      <xdr:spPr>
        <a:xfrm>
          <a:off x="21056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139860</xdr:rowOff>
    </xdr:from>
    <xdr:to>
      <xdr:col>29</xdr:col>
      <xdr:colOff>517525</xdr:colOff>
      <xdr:row>51</xdr:row>
      <xdr:rowOff>134031</xdr:rowOff>
    </xdr:to>
    <xdr:cxnSp macro="">
      <xdr:nvCxnSpPr>
        <xdr:cNvPr id="784" name="直線コネクタ 783"/>
        <xdr:cNvCxnSpPr/>
      </xdr:nvCxnSpPr>
      <xdr:spPr>
        <a:xfrm>
          <a:off x="19545300" y="8712360"/>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5" name="フローチャート : 判断 784"/>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38912</xdr:rowOff>
    </xdr:from>
    <xdr:ext cx="534377" cy="259045"/>
    <xdr:sp macro="" textlink="">
      <xdr:nvSpPr>
        <xdr:cNvPr id="786" name="テキスト ボックス 785"/>
        <xdr:cNvSpPr txBox="1"/>
      </xdr:nvSpPr>
      <xdr:spPr>
        <a:xfrm>
          <a:off x="20167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47780</xdr:rowOff>
    </xdr:from>
    <xdr:to>
      <xdr:col>28</xdr:col>
      <xdr:colOff>314325</xdr:colOff>
      <xdr:row>50</xdr:row>
      <xdr:rowOff>139860</xdr:rowOff>
    </xdr:to>
    <xdr:cxnSp macro="">
      <xdr:nvCxnSpPr>
        <xdr:cNvPr id="787" name="直線コネクタ 786"/>
        <xdr:cNvCxnSpPr/>
      </xdr:nvCxnSpPr>
      <xdr:spPr>
        <a:xfrm>
          <a:off x="18656300" y="8620280"/>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8" name="フローチャート : 判断 787"/>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153989</xdr:rowOff>
    </xdr:from>
    <xdr:ext cx="534377" cy="259045"/>
    <xdr:sp macro="" textlink="">
      <xdr:nvSpPr>
        <xdr:cNvPr id="789" name="テキスト ボックス 788"/>
        <xdr:cNvSpPr txBox="1"/>
      </xdr:nvSpPr>
      <xdr:spPr>
        <a:xfrm>
          <a:off x="19278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90" name="フローチャート : 判断 789"/>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58526</xdr:rowOff>
    </xdr:from>
    <xdr:ext cx="534377" cy="259045"/>
    <xdr:sp macro="" textlink="">
      <xdr:nvSpPr>
        <xdr:cNvPr id="791" name="テキスト ボックス 790"/>
        <xdr:cNvSpPr txBox="1"/>
      </xdr:nvSpPr>
      <xdr:spPr>
        <a:xfrm>
          <a:off x="18389111" y="93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95278</xdr:rowOff>
    </xdr:from>
    <xdr:to>
      <xdr:col>32</xdr:col>
      <xdr:colOff>238125</xdr:colOff>
      <xdr:row>54</xdr:row>
      <xdr:rowOff>25428</xdr:rowOff>
    </xdr:to>
    <xdr:sp macro="" textlink="">
      <xdr:nvSpPr>
        <xdr:cNvPr id="797" name="円/楕円 796"/>
        <xdr:cNvSpPr/>
      </xdr:nvSpPr>
      <xdr:spPr>
        <a:xfrm>
          <a:off x="22110700" y="91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118155</xdr:rowOff>
    </xdr:from>
    <xdr:ext cx="534377" cy="259045"/>
    <xdr:sp macro="" textlink="">
      <xdr:nvSpPr>
        <xdr:cNvPr id="798" name="貸付金該当値テキスト"/>
        <xdr:cNvSpPr txBox="1"/>
      </xdr:nvSpPr>
      <xdr:spPr>
        <a:xfrm>
          <a:off x="22212300" y="90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37,221</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26698</xdr:rowOff>
    </xdr:from>
    <xdr:to>
      <xdr:col>31</xdr:col>
      <xdr:colOff>85725</xdr:colOff>
      <xdr:row>53</xdr:row>
      <xdr:rowOff>128298</xdr:rowOff>
    </xdr:to>
    <xdr:sp macro="" textlink="">
      <xdr:nvSpPr>
        <xdr:cNvPr id="799" name="円/楕円 798"/>
        <xdr:cNvSpPr/>
      </xdr:nvSpPr>
      <xdr:spPr>
        <a:xfrm>
          <a:off x="21272500" y="91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144825</xdr:rowOff>
    </xdr:from>
    <xdr:ext cx="534377" cy="259045"/>
    <xdr:sp macro="" textlink="">
      <xdr:nvSpPr>
        <xdr:cNvPr id="800" name="テキスト ボックス 799"/>
        <xdr:cNvSpPr txBox="1"/>
      </xdr:nvSpPr>
      <xdr:spPr>
        <a:xfrm>
          <a:off x="21056111" y="88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40,221</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83231</xdr:rowOff>
    </xdr:from>
    <xdr:to>
      <xdr:col>29</xdr:col>
      <xdr:colOff>568325</xdr:colOff>
      <xdr:row>52</xdr:row>
      <xdr:rowOff>13381</xdr:rowOff>
    </xdr:to>
    <xdr:sp macro="" textlink="">
      <xdr:nvSpPr>
        <xdr:cNvPr id="801" name="円/楕円 800"/>
        <xdr:cNvSpPr/>
      </xdr:nvSpPr>
      <xdr:spPr>
        <a:xfrm>
          <a:off x="20383500" y="88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29908</xdr:rowOff>
    </xdr:from>
    <xdr:ext cx="534377" cy="259045"/>
    <xdr:sp macro="" textlink="">
      <xdr:nvSpPr>
        <xdr:cNvPr id="802" name="テキスト ボックス 801"/>
        <xdr:cNvSpPr txBox="1"/>
      </xdr:nvSpPr>
      <xdr:spPr>
        <a:xfrm>
          <a:off x="20167111" y="86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89060</xdr:rowOff>
    </xdr:from>
    <xdr:to>
      <xdr:col>28</xdr:col>
      <xdr:colOff>365125</xdr:colOff>
      <xdr:row>51</xdr:row>
      <xdr:rowOff>19210</xdr:rowOff>
    </xdr:to>
    <xdr:sp macro="" textlink="">
      <xdr:nvSpPr>
        <xdr:cNvPr id="803" name="円/楕円 802"/>
        <xdr:cNvSpPr/>
      </xdr:nvSpPr>
      <xdr:spPr>
        <a:xfrm>
          <a:off x="19494500" y="86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35737</xdr:rowOff>
    </xdr:from>
    <xdr:ext cx="534377" cy="259045"/>
    <xdr:sp macro="" textlink="">
      <xdr:nvSpPr>
        <xdr:cNvPr id="804" name="テキスト ボックス 803"/>
        <xdr:cNvSpPr txBox="1"/>
      </xdr:nvSpPr>
      <xdr:spPr>
        <a:xfrm>
          <a:off x="19278111" y="843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59,993</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168430</xdr:rowOff>
    </xdr:from>
    <xdr:to>
      <xdr:col>27</xdr:col>
      <xdr:colOff>161925</xdr:colOff>
      <xdr:row>50</xdr:row>
      <xdr:rowOff>98580</xdr:rowOff>
    </xdr:to>
    <xdr:sp macro="" textlink="">
      <xdr:nvSpPr>
        <xdr:cNvPr id="805" name="円/楕円 804"/>
        <xdr:cNvSpPr/>
      </xdr:nvSpPr>
      <xdr:spPr>
        <a:xfrm>
          <a:off x="18605500" y="85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115107</xdr:rowOff>
    </xdr:from>
    <xdr:ext cx="534377" cy="259045"/>
    <xdr:sp macro="" textlink="">
      <xdr:nvSpPr>
        <xdr:cNvPr id="806" name="テキスト ボックス 805"/>
        <xdr:cNvSpPr txBox="1"/>
      </xdr:nvSpPr>
      <xdr:spPr>
        <a:xfrm>
          <a:off x="18389111" y="8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7" name="テキスト ボックス 81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9" name="テキスト ボックス 81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76</xdr:row>
      <xdr:rowOff>30335</xdr:rowOff>
    </xdr:from>
    <xdr:to>
      <xdr:col>32</xdr:col>
      <xdr:colOff>186689</xdr:colOff>
      <xdr:row>78</xdr:row>
      <xdr:rowOff>118230</xdr:rowOff>
    </xdr:to>
    <xdr:cxnSp macro="">
      <xdr:nvCxnSpPr>
        <xdr:cNvPr id="831" name="直線コネクタ 830"/>
        <xdr:cNvCxnSpPr/>
      </xdr:nvCxnSpPr>
      <xdr:spPr>
        <a:xfrm flipV="1">
          <a:off x="22159595" y="13060535"/>
          <a:ext cx="1269" cy="430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122057</xdr:rowOff>
    </xdr:from>
    <xdr:ext cx="534377" cy="259045"/>
    <xdr:sp macro="" textlink="">
      <xdr:nvSpPr>
        <xdr:cNvPr id="832" name="繰出金最小値テキスト"/>
        <xdr:cNvSpPr txBox="1"/>
      </xdr:nvSpPr>
      <xdr:spPr>
        <a:xfrm>
          <a:off x="22212300" y="134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78</xdr:row>
      <xdr:rowOff>118230</xdr:rowOff>
    </xdr:from>
    <xdr:to>
      <xdr:col>32</xdr:col>
      <xdr:colOff>276225</xdr:colOff>
      <xdr:row>78</xdr:row>
      <xdr:rowOff>118230</xdr:rowOff>
    </xdr:to>
    <xdr:cxnSp macro="">
      <xdr:nvCxnSpPr>
        <xdr:cNvPr id="833" name="直線コネクタ 832"/>
        <xdr:cNvCxnSpPr/>
      </xdr:nvCxnSpPr>
      <xdr:spPr>
        <a:xfrm>
          <a:off x="22072600" y="134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148461</xdr:rowOff>
    </xdr:from>
    <xdr:ext cx="534377" cy="259045"/>
    <xdr:sp macro="" textlink="">
      <xdr:nvSpPr>
        <xdr:cNvPr id="834" name="繰出金最大値テキスト"/>
        <xdr:cNvSpPr txBox="1"/>
      </xdr:nvSpPr>
      <xdr:spPr>
        <a:xfrm>
          <a:off x="22212300" y="128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76</xdr:row>
      <xdr:rowOff>30335</xdr:rowOff>
    </xdr:from>
    <xdr:to>
      <xdr:col>32</xdr:col>
      <xdr:colOff>276225</xdr:colOff>
      <xdr:row>76</xdr:row>
      <xdr:rowOff>30335</xdr:rowOff>
    </xdr:to>
    <xdr:cxnSp macro="">
      <xdr:nvCxnSpPr>
        <xdr:cNvPr id="835" name="直線コネクタ 834"/>
        <xdr:cNvCxnSpPr/>
      </xdr:nvCxnSpPr>
      <xdr:spPr>
        <a:xfrm>
          <a:off x="22072600" y="1306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117697</xdr:rowOff>
    </xdr:from>
    <xdr:to>
      <xdr:col>32</xdr:col>
      <xdr:colOff>187325</xdr:colOff>
      <xdr:row>76</xdr:row>
      <xdr:rowOff>30335</xdr:rowOff>
    </xdr:to>
    <xdr:cxnSp macro="">
      <xdr:nvCxnSpPr>
        <xdr:cNvPr id="836" name="直線コネクタ 835"/>
        <xdr:cNvCxnSpPr/>
      </xdr:nvCxnSpPr>
      <xdr:spPr>
        <a:xfrm>
          <a:off x="21323300" y="12290647"/>
          <a:ext cx="838200" cy="7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38943</xdr:rowOff>
    </xdr:from>
    <xdr:ext cx="534377" cy="259045"/>
    <xdr:sp macro="" textlink="">
      <xdr:nvSpPr>
        <xdr:cNvPr id="837" name="繰出金平均値テキスト"/>
        <xdr:cNvSpPr txBox="1"/>
      </xdr:nvSpPr>
      <xdr:spPr>
        <a:xfrm>
          <a:off x="22212300" y="13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60516</xdr:rowOff>
    </xdr:from>
    <xdr:to>
      <xdr:col>32</xdr:col>
      <xdr:colOff>238125</xdr:colOff>
      <xdr:row>77</xdr:row>
      <xdr:rowOff>162116</xdr:rowOff>
    </xdr:to>
    <xdr:sp macro="" textlink="">
      <xdr:nvSpPr>
        <xdr:cNvPr id="838" name="フローチャート : 判断 837"/>
        <xdr:cNvSpPr/>
      </xdr:nvSpPr>
      <xdr:spPr>
        <a:xfrm>
          <a:off x="22110700" y="132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117697</xdr:rowOff>
    </xdr:from>
    <xdr:to>
      <xdr:col>31</xdr:col>
      <xdr:colOff>34925</xdr:colOff>
      <xdr:row>76</xdr:row>
      <xdr:rowOff>100609</xdr:rowOff>
    </xdr:to>
    <xdr:cxnSp macro="">
      <xdr:nvCxnSpPr>
        <xdr:cNvPr id="839" name="直線コネクタ 838"/>
        <xdr:cNvCxnSpPr/>
      </xdr:nvCxnSpPr>
      <xdr:spPr>
        <a:xfrm flipV="1">
          <a:off x="20434300" y="12290647"/>
          <a:ext cx="889000" cy="8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7443</xdr:rowOff>
    </xdr:from>
    <xdr:to>
      <xdr:col>31</xdr:col>
      <xdr:colOff>85725</xdr:colOff>
      <xdr:row>77</xdr:row>
      <xdr:rowOff>109043</xdr:rowOff>
    </xdr:to>
    <xdr:sp macro="" textlink="">
      <xdr:nvSpPr>
        <xdr:cNvPr id="840" name="フローチャート : 判断 839"/>
        <xdr:cNvSpPr/>
      </xdr:nvSpPr>
      <xdr:spPr>
        <a:xfrm>
          <a:off x="212725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100170</xdr:rowOff>
    </xdr:from>
    <xdr:ext cx="534377" cy="259045"/>
    <xdr:sp macro="" textlink="">
      <xdr:nvSpPr>
        <xdr:cNvPr id="841" name="テキスト ボックス 840"/>
        <xdr:cNvSpPr txBox="1"/>
      </xdr:nvSpPr>
      <xdr:spPr>
        <a:xfrm>
          <a:off x="21056111" y="13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100609</xdr:rowOff>
    </xdr:from>
    <xdr:to>
      <xdr:col>29</xdr:col>
      <xdr:colOff>517525</xdr:colOff>
      <xdr:row>76</xdr:row>
      <xdr:rowOff>129451</xdr:rowOff>
    </xdr:to>
    <xdr:cxnSp macro="">
      <xdr:nvCxnSpPr>
        <xdr:cNvPr id="842" name="直線コネクタ 841"/>
        <xdr:cNvCxnSpPr/>
      </xdr:nvCxnSpPr>
      <xdr:spPr>
        <a:xfrm flipV="1">
          <a:off x="19545300" y="131308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84843</xdr:rowOff>
    </xdr:from>
    <xdr:to>
      <xdr:col>29</xdr:col>
      <xdr:colOff>568325</xdr:colOff>
      <xdr:row>78</xdr:row>
      <xdr:rowOff>14993</xdr:rowOff>
    </xdr:to>
    <xdr:sp macro="" textlink="">
      <xdr:nvSpPr>
        <xdr:cNvPr id="843" name="フローチャート : 判断 842"/>
        <xdr:cNvSpPr/>
      </xdr:nvSpPr>
      <xdr:spPr>
        <a:xfrm>
          <a:off x="20383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6120</xdr:rowOff>
    </xdr:from>
    <xdr:ext cx="534377" cy="259045"/>
    <xdr:sp macro="" textlink="">
      <xdr:nvSpPr>
        <xdr:cNvPr id="844" name="テキスト ボックス 843"/>
        <xdr:cNvSpPr txBox="1"/>
      </xdr:nvSpPr>
      <xdr:spPr>
        <a:xfrm>
          <a:off x="20167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129451</xdr:rowOff>
    </xdr:from>
    <xdr:to>
      <xdr:col>28</xdr:col>
      <xdr:colOff>314325</xdr:colOff>
      <xdr:row>76</xdr:row>
      <xdr:rowOff>135471</xdr:rowOff>
    </xdr:to>
    <xdr:cxnSp macro="">
      <xdr:nvCxnSpPr>
        <xdr:cNvPr id="845" name="直線コネクタ 844"/>
        <xdr:cNvCxnSpPr/>
      </xdr:nvCxnSpPr>
      <xdr:spPr>
        <a:xfrm flipV="1">
          <a:off x="18656300" y="1315965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109379</xdr:rowOff>
    </xdr:from>
    <xdr:to>
      <xdr:col>28</xdr:col>
      <xdr:colOff>365125</xdr:colOff>
      <xdr:row>78</xdr:row>
      <xdr:rowOff>39529</xdr:rowOff>
    </xdr:to>
    <xdr:sp macro="" textlink="">
      <xdr:nvSpPr>
        <xdr:cNvPr id="846" name="フローチャート : 判断 845"/>
        <xdr:cNvSpPr/>
      </xdr:nvSpPr>
      <xdr:spPr>
        <a:xfrm>
          <a:off x="19494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30656</xdr:rowOff>
    </xdr:from>
    <xdr:ext cx="534377" cy="259045"/>
    <xdr:sp macro="" textlink="">
      <xdr:nvSpPr>
        <xdr:cNvPr id="847" name="テキスト ボックス 846"/>
        <xdr:cNvSpPr txBox="1"/>
      </xdr:nvSpPr>
      <xdr:spPr>
        <a:xfrm>
          <a:off x="19278111" y="13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118314</xdr:rowOff>
    </xdr:from>
    <xdr:to>
      <xdr:col>27</xdr:col>
      <xdr:colOff>161925</xdr:colOff>
      <xdr:row>78</xdr:row>
      <xdr:rowOff>48464</xdr:rowOff>
    </xdr:to>
    <xdr:sp macro="" textlink="">
      <xdr:nvSpPr>
        <xdr:cNvPr id="848" name="フローチャート : 判断 847"/>
        <xdr:cNvSpPr/>
      </xdr:nvSpPr>
      <xdr:spPr>
        <a:xfrm>
          <a:off x="18605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39591</xdr:rowOff>
    </xdr:from>
    <xdr:ext cx="534377" cy="259045"/>
    <xdr:sp macro="" textlink="">
      <xdr:nvSpPr>
        <xdr:cNvPr id="849" name="テキスト ボックス 848"/>
        <xdr:cNvSpPr txBox="1"/>
      </xdr:nvSpPr>
      <xdr:spPr>
        <a:xfrm>
          <a:off x="18389111" y="134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150985</xdr:rowOff>
    </xdr:from>
    <xdr:to>
      <xdr:col>32</xdr:col>
      <xdr:colOff>238125</xdr:colOff>
      <xdr:row>76</xdr:row>
      <xdr:rowOff>81135</xdr:rowOff>
    </xdr:to>
    <xdr:sp macro="" textlink="">
      <xdr:nvSpPr>
        <xdr:cNvPr id="855" name="円/楕円 854"/>
        <xdr:cNvSpPr/>
      </xdr:nvSpPr>
      <xdr:spPr>
        <a:xfrm>
          <a:off x="22110700" y="13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104011</xdr:rowOff>
    </xdr:from>
    <xdr:ext cx="534377" cy="259045"/>
    <xdr:sp macro="" textlink="">
      <xdr:nvSpPr>
        <xdr:cNvPr id="856" name="繰出金該当値テキスト"/>
        <xdr:cNvSpPr txBox="1"/>
      </xdr:nvSpPr>
      <xdr:spPr>
        <a:xfrm>
          <a:off x="22212300" y="129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47,741</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66897</xdr:rowOff>
    </xdr:from>
    <xdr:to>
      <xdr:col>31</xdr:col>
      <xdr:colOff>85725</xdr:colOff>
      <xdr:row>71</xdr:row>
      <xdr:rowOff>168497</xdr:rowOff>
    </xdr:to>
    <xdr:sp macro="" textlink="">
      <xdr:nvSpPr>
        <xdr:cNvPr id="857" name="円/楕円 856"/>
        <xdr:cNvSpPr/>
      </xdr:nvSpPr>
      <xdr:spPr>
        <a:xfrm>
          <a:off x="212725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13574</xdr:rowOff>
    </xdr:from>
    <xdr:ext cx="534377" cy="259045"/>
    <xdr:sp macro="" textlink="">
      <xdr:nvSpPr>
        <xdr:cNvPr id="858" name="テキスト ボックス 857"/>
        <xdr:cNvSpPr txBox="1"/>
      </xdr:nvSpPr>
      <xdr:spPr>
        <a:xfrm>
          <a:off x="21056111" y="12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49809</xdr:rowOff>
    </xdr:from>
    <xdr:to>
      <xdr:col>29</xdr:col>
      <xdr:colOff>568325</xdr:colOff>
      <xdr:row>76</xdr:row>
      <xdr:rowOff>151409</xdr:rowOff>
    </xdr:to>
    <xdr:sp macro="" textlink="">
      <xdr:nvSpPr>
        <xdr:cNvPr id="859" name="円/楕円 858"/>
        <xdr:cNvSpPr/>
      </xdr:nvSpPr>
      <xdr:spPr>
        <a:xfrm>
          <a:off x="20383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167936</xdr:rowOff>
    </xdr:from>
    <xdr:ext cx="534377" cy="259045"/>
    <xdr:sp macro="" textlink="">
      <xdr:nvSpPr>
        <xdr:cNvPr id="860" name="テキスト ボックス 859"/>
        <xdr:cNvSpPr txBox="1"/>
      </xdr:nvSpPr>
      <xdr:spPr>
        <a:xfrm>
          <a:off x="20167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78651</xdr:rowOff>
    </xdr:from>
    <xdr:to>
      <xdr:col>28</xdr:col>
      <xdr:colOff>365125</xdr:colOff>
      <xdr:row>77</xdr:row>
      <xdr:rowOff>8801</xdr:rowOff>
    </xdr:to>
    <xdr:sp macro="" textlink="">
      <xdr:nvSpPr>
        <xdr:cNvPr id="861" name="円/楕円 860"/>
        <xdr:cNvSpPr/>
      </xdr:nvSpPr>
      <xdr:spPr>
        <a:xfrm>
          <a:off x="19494500" y="131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25328</xdr:rowOff>
    </xdr:from>
    <xdr:ext cx="534377" cy="259045"/>
    <xdr:sp macro="" textlink="">
      <xdr:nvSpPr>
        <xdr:cNvPr id="862" name="テキスト ボックス 861"/>
        <xdr:cNvSpPr txBox="1"/>
      </xdr:nvSpPr>
      <xdr:spPr>
        <a:xfrm>
          <a:off x="19278111" y="12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84671</xdr:rowOff>
    </xdr:from>
    <xdr:to>
      <xdr:col>27</xdr:col>
      <xdr:colOff>161925</xdr:colOff>
      <xdr:row>77</xdr:row>
      <xdr:rowOff>14821</xdr:rowOff>
    </xdr:to>
    <xdr:sp macro="" textlink="">
      <xdr:nvSpPr>
        <xdr:cNvPr id="863" name="円/楕円 862"/>
        <xdr:cNvSpPr/>
      </xdr:nvSpPr>
      <xdr:spPr>
        <a:xfrm>
          <a:off x="18605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31348</xdr:rowOff>
    </xdr:from>
    <xdr:ext cx="534377" cy="259045"/>
    <xdr:sp macro="" textlink="">
      <xdr:nvSpPr>
        <xdr:cNvPr id="864" name="テキスト ボックス 863"/>
        <xdr:cNvSpPr txBox="1"/>
      </xdr:nvSpPr>
      <xdr:spPr>
        <a:xfrm>
          <a:off x="18389111" y="128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533,318</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27,581</a:t>
          </a:r>
          <a:r>
            <a:rPr kumimoji="1" lang="ja-JP" altLang="ja-JP" sz="1400">
              <a:solidFill>
                <a:schemeClr val="dk1"/>
              </a:solidFill>
              <a:effectLst/>
              <a:latin typeface="+mn-lt"/>
              <a:ea typeface="+mn-ea"/>
              <a:cs typeface="+mn-cs"/>
            </a:rPr>
            <a:t>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となっています。その主な要因は、繰出金</a:t>
          </a:r>
          <a:r>
            <a:rPr kumimoji="1" lang="ja-JP" altLang="en-US" sz="1400">
              <a:solidFill>
                <a:schemeClr val="dk1"/>
              </a:solidFill>
              <a:effectLst/>
              <a:latin typeface="+mn-lt"/>
              <a:ea typeface="+mn-ea"/>
              <a:cs typeface="+mn-cs"/>
            </a:rPr>
            <a:t>について、</a:t>
          </a:r>
          <a:r>
            <a:rPr kumimoji="1" lang="ja-JP" altLang="ja-JP" sz="1400">
              <a:solidFill>
                <a:schemeClr val="dk1"/>
              </a:solidFill>
              <a:effectLst/>
              <a:latin typeface="+mn-lt"/>
              <a:ea typeface="+mn-ea"/>
              <a:cs typeface="+mn-cs"/>
            </a:rPr>
            <a:t>埋立地造成特別会計の</a:t>
          </a:r>
          <a:r>
            <a:rPr kumimoji="1" lang="ja-JP" altLang="en-US" sz="1400">
              <a:solidFill>
                <a:schemeClr val="dk1"/>
              </a:solidFill>
              <a:effectLst/>
              <a:latin typeface="+mn-lt"/>
              <a:ea typeface="+mn-ea"/>
              <a:cs typeface="+mn-cs"/>
            </a:rPr>
            <a:t>廃止に伴う繰出金の減等により前年度</a:t>
          </a:r>
          <a:r>
            <a:rPr kumimoji="1" lang="en-US" altLang="ja-JP" sz="1400">
              <a:solidFill>
                <a:schemeClr val="dk1"/>
              </a:solidFill>
              <a:effectLst/>
              <a:latin typeface="+mn-lt"/>
              <a:ea typeface="+mn-ea"/>
              <a:cs typeface="+mn-cs"/>
            </a:rPr>
            <a:t>40,414</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47,741</a:t>
          </a:r>
          <a:r>
            <a:rPr kumimoji="1" lang="ja-JP" altLang="ja-JP" sz="1400">
              <a:solidFill>
                <a:schemeClr val="dk1"/>
              </a:solidFill>
              <a:effectLst/>
              <a:latin typeface="+mn-lt"/>
              <a:ea typeface="+mn-ea"/>
              <a:cs typeface="+mn-cs"/>
            </a:rPr>
            <a:t>円と大幅</a:t>
          </a:r>
          <a:r>
            <a:rPr kumimoji="1" lang="ja-JP" altLang="en-US" sz="1400">
              <a:solidFill>
                <a:schemeClr val="dk1"/>
              </a:solidFill>
              <a:effectLst/>
              <a:latin typeface="+mn-lt"/>
              <a:ea typeface="+mn-ea"/>
              <a:cs typeface="+mn-cs"/>
            </a:rPr>
            <a:t>に減少し</a:t>
          </a:r>
          <a:r>
            <a:rPr kumimoji="1" lang="ja-JP" altLang="ja-JP" sz="1400">
              <a:solidFill>
                <a:schemeClr val="dk1"/>
              </a:solidFill>
              <a:effectLst/>
              <a:latin typeface="+mn-lt"/>
              <a:ea typeface="+mn-ea"/>
              <a:cs typeface="+mn-cs"/>
            </a:rPr>
            <a:t>ています。その他の主な要因は、普通建設事業費について、スタジアム整備事業の増（</a:t>
          </a:r>
          <a:r>
            <a:rPr kumimoji="1" lang="en-US" altLang="ja-JP" sz="1400">
              <a:solidFill>
                <a:schemeClr val="dk1"/>
              </a:solidFill>
              <a:effectLst/>
              <a:latin typeface="+mn-lt"/>
              <a:ea typeface="+mn-ea"/>
              <a:cs typeface="+mn-cs"/>
            </a:rPr>
            <a:t>10,268</a:t>
          </a:r>
          <a:r>
            <a:rPr kumimoji="1" lang="ja-JP" altLang="ja-JP" sz="1400">
              <a:solidFill>
                <a:schemeClr val="dk1"/>
              </a:solidFill>
              <a:effectLst/>
              <a:latin typeface="+mn-lt"/>
              <a:ea typeface="+mn-ea"/>
              <a:cs typeface="+mn-cs"/>
            </a:rPr>
            <a:t>円）により前年度</a:t>
          </a:r>
          <a:r>
            <a:rPr kumimoji="1" lang="en-US" altLang="ja-JP" sz="1400">
              <a:solidFill>
                <a:schemeClr val="dk1"/>
              </a:solidFill>
              <a:effectLst/>
              <a:latin typeface="+mn-lt"/>
              <a:ea typeface="+mn-ea"/>
              <a:cs typeface="+mn-cs"/>
            </a:rPr>
            <a:t>8,964</a:t>
          </a:r>
          <a:r>
            <a:rPr kumimoji="1" lang="ja-JP" altLang="ja-JP" sz="1400">
              <a:solidFill>
                <a:schemeClr val="dk1"/>
              </a:solidFill>
              <a:effectLst/>
              <a:latin typeface="+mn-lt"/>
              <a:ea typeface="+mn-ea"/>
              <a:cs typeface="+mn-cs"/>
            </a:rPr>
            <a:t>円増の</a:t>
          </a:r>
          <a:r>
            <a:rPr kumimoji="1" lang="en-US" altLang="ja-JP" sz="1400">
              <a:solidFill>
                <a:schemeClr val="dk1"/>
              </a:solidFill>
              <a:effectLst/>
              <a:latin typeface="+mn-lt"/>
              <a:ea typeface="+mn-ea"/>
              <a:cs typeface="+mn-cs"/>
            </a:rPr>
            <a:t>77,991</a:t>
          </a:r>
          <a:r>
            <a:rPr kumimoji="1" lang="ja-JP" altLang="ja-JP" sz="1400">
              <a:solidFill>
                <a:schemeClr val="dk1"/>
              </a:solidFill>
              <a:effectLst/>
              <a:latin typeface="+mn-lt"/>
              <a:ea typeface="+mn-ea"/>
              <a:cs typeface="+mn-cs"/>
            </a:rPr>
            <a:t>円と増加しています。扶助費</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135,659</a:t>
          </a:r>
          <a:r>
            <a:rPr kumimoji="1" lang="ja-JP" altLang="ja-JP" sz="1400">
              <a:solidFill>
                <a:schemeClr val="dk1"/>
              </a:solidFill>
              <a:effectLst/>
              <a:latin typeface="+mn-lt"/>
              <a:ea typeface="+mn-ea"/>
              <a:cs typeface="+mn-cs"/>
            </a:rPr>
            <a:t>円で、</a:t>
          </a:r>
          <a:r>
            <a:rPr kumimoji="1" lang="ja-JP" altLang="en-US" sz="1400">
              <a:solidFill>
                <a:schemeClr val="dk1"/>
              </a:solidFill>
              <a:effectLst/>
              <a:latin typeface="+mn-lt"/>
              <a:ea typeface="+mn-ea"/>
              <a:cs typeface="+mn-cs"/>
            </a:rPr>
            <a:t>毎年</a:t>
          </a:r>
          <a:r>
            <a:rPr kumimoji="1" lang="ja-JP" altLang="ja-JP" sz="1400">
              <a:solidFill>
                <a:schemeClr val="dk1"/>
              </a:solidFill>
              <a:effectLst/>
              <a:latin typeface="+mn-lt"/>
              <a:ea typeface="+mn-ea"/>
              <a:cs typeface="+mn-cs"/>
            </a:rPr>
            <a:t>増加傾向にあり、平成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4,866</a:t>
          </a:r>
          <a:r>
            <a:rPr kumimoji="1" lang="ja-JP" altLang="ja-JP" sz="1400">
              <a:solidFill>
                <a:schemeClr val="dk1"/>
              </a:solidFill>
              <a:effectLst/>
              <a:latin typeface="+mn-lt"/>
              <a:ea typeface="+mn-ea"/>
              <a:cs typeface="+mn-cs"/>
            </a:rPr>
            <a:t>円増加しています。扶助費の約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％を占めている生活保護費は平成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430</a:t>
          </a:r>
          <a:r>
            <a:rPr kumimoji="1" lang="ja-JP" altLang="ja-JP" sz="1400">
              <a:solidFill>
                <a:schemeClr val="dk1"/>
              </a:solidFill>
              <a:effectLst/>
              <a:latin typeface="+mn-lt"/>
              <a:ea typeface="+mn-ea"/>
              <a:cs typeface="+mn-cs"/>
            </a:rPr>
            <a:t>円減の</a:t>
          </a:r>
          <a:r>
            <a:rPr kumimoji="1" lang="en-US" altLang="ja-JP" sz="1400">
              <a:solidFill>
                <a:schemeClr val="dk1"/>
              </a:solidFill>
              <a:effectLst/>
              <a:latin typeface="+mn-lt"/>
              <a:ea typeface="+mn-ea"/>
              <a:cs typeface="+mn-cs"/>
            </a:rPr>
            <a:t>46,636</a:t>
          </a:r>
          <a:r>
            <a:rPr kumimoji="1" lang="ja-JP" altLang="ja-JP" sz="1400">
              <a:solidFill>
                <a:schemeClr val="dk1"/>
              </a:solidFill>
              <a:effectLst/>
              <a:latin typeface="+mn-lt"/>
              <a:ea typeface="+mn-ea"/>
              <a:cs typeface="+mn-cs"/>
            </a:rPr>
            <a:t>円となっている一方、</a:t>
          </a:r>
          <a:r>
            <a:rPr kumimoji="1" lang="ja-JP" altLang="en-US" sz="1400">
              <a:solidFill>
                <a:schemeClr val="dk1"/>
              </a:solidFill>
              <a:effectLst/>
              <a:latin typeface="+mn-lt"/>
              <a:ea typeface="+mn-ea"/>
              <a:cs typeface="+mn-cs"/>
            </a:rPr>
            <a:t>臨時福祉給付金給付事業について、</a:t>
          </a:r>
          <a:r>
            <a:rPr kumimoji="1" lang="en-US" altLang="ja-JP" sz="1400">
              <a:solidFill>
                <a:schemeClr val="dk1"/>
              </a:solidFill>
              <a:effectLst/>
              <a:latin typeface="+mn-lt"/>
              <a:ea typeface="+mn-ea"/>
              <a:cs typeface="+mn-cs"/>
            </a:rPr>
            <a:t>2,865</a:t>
          </a:r>
          <a:r>
            <a:rPr kumimoji="1" lang="ja-JP" altLang="en-US" sz="1400">
              <a:solidFill>
                <a:schemeClr val="dk1"/>
              </a:solidFill>
              <a:effectLst/>
              <a:latin typeface="+mn-lt"/>
              <a:ea typeface="+mn-ea"/>
              <a:cs typeface="+mn-cs"/>
            </a:rPr>
            <a:t>円増の</a:t>
          </a:r>
          <a:r>
            <a:rPr kumimoji="1" lang="en-US" altLang="ja-JP" sz="1400">
              <a:solidFill>
                <a:schemeClr val="dk1"/>
              </a:solidFill>
              <a:effectLst/>
              <a:latin typeface="+mn-lt"/>
              <a:ea typeface="+mn-ea"/>
              <a:cs typeface="+mn-cs"/>
            </a:rPr>
            <a:t>4,083</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となっています。人件費は、</a:t>
          </a:r>
          <a:r>
            <a:rPr lang="ja-JP" altLang="ja-JP" sz="1400" b="0" i="0" baseline="0">
              <a:solidFill>
                <a:schemeClr val="dk1"/>
              </a:solidFill>
              <a:effectLst/>
              <a:latin typeface="+mn-lt"/>
              <a:ea typeface="+mn-ea"/>
              <a:cs typeface="+mn-cs"/>
            </a:rPr>
            <a:t>支給人員の減等により平成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年度から</a:t>
          </a:r>
          <a:r>
            <a:rPr lang="en-US" altLang="ja-JP" sz="1400" b="0" i="0" baseline="0">
              <a:solidFill>
                <a:schemeClr val="dk1"/>
              </a:solidFill>
              <a:effectLst/>
              <a:latin typeface="+mn-lt"/>
              <a:ea typeface="+mn-ea"/>
              <a:cs typeface="+mn-cs"/>
            </a:rPr>
            <a:t>636</a:t>
          </a:r>
          <a:r>
            <a:rPr lang="ja-JP" altLang="ja-JP" sz="1400" b="0" i="0" baseline="0">
              <a:solidFill>
                <a:schemeClr val="dk1"/>
              </a:solidFill>
              <a:effectLst/>
              <a:latin typeface="+mn-lt"/>
              <a:ea typeface="+mn-ea"/>
              <a:cs typeface="+mn-cs"/>
            </a:rPr>
            <a:t>円減の</a:t>
          </a:r>
          <a:r>
            <a:rPr lang="en-US" altLang="ja-JP" sz="1400" b="0" i="0" baseline="0">
              <a:solidFill>
                <a:schemeClr val="dk1"/>
              </a:solidFill>
              <a:effectLst/>
              <a:latin typeface="+mn-lt"/>
              <a:ea typeface="+mn-ea"/>
              <a:cs typeface="+mn-cs"/>
            </a:rPr>
            <a:t>66,588</a:t>
          </a:r>
          <a:r>
            <a:rPr lang="ja-JP" altLang="ja-JP" sz="1400" b="0" i="0" baseline="0">
              <a:solidFill>
                <a:schemeClr val="dk1"/>
              </a:solidFill>
              <a:effectLst/>
              <a:latin typeface="+mn-lt"/>
              <a:ea typeface="+mn-ea"/>
              <a:cs typeface="+mn-cs"/>
            </a:rPr>
            <a:t>円となっています。</a:t>
          </a:r>
          <a:r>
            <a:rPr kumimoji="1" lang="ja-JP" altLang="ja-JP" sz="1400">
              <a:solidFill>
                <a:schemeClr val="dk1"/>
              </a:solidFill>
              <a:effectLst/>
              <a:latin typeface="+mn-lt"/>
              <a:ea typeface="+mn-ea"/>
              <a:cs typeface="+mn-cs"/>
            </a:rPr>
            <a:t>貸付金は、中小企業融資の減（</a:t>
          </a:r>
          <a:r>
            <a:rPr kumimoji="1" lang="en-US" altLang="ja-JP" sz="1400">
              <a:solidFill>
                <a:schemeClr val="dk1"/>
              </a:solidFill>
              <a:effectLst/>
              <a:latin typeface="+mn-lt"/>
              <a:ea typeface="+mn-ea"/>
              <a:cs typeface="+mn-cs"/>
            </a:rPr>
            <a:t>1,951</a:t>
          </a:r>
          <a:r>
            <a:rPr kumimoji="1" lang="ja-JP" altLang="ja-JP" sz="1400">
              <a:solidFill>
                <a:schemeClr val="dk1"/>
              </a:solidFill>
              <a:effectLst/>
              <a:latin typeface="+mn-lt"/>
              <a:ea typeface="+mn-ea"/>
              <a:cs typeface="+mn-cs"/>
            </a:rPr>
            <a:t>円）などにより、平成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3,000</a:t>
          </a:r>
          <a:r>
            <a:rPr kumimoji="1" lang="ja-JP" altLang="ja-JP" sz="1400">
              <a:solidFill>
                <a:schemeClr val="dk1"/>
              </a:solidFill>
              <a:effectLst/>
              <a:latin typeface="+mn-lt"/>
              <a:ea typeface="+mn-ea"/>
              <a:cs typeface="+mn-cs"/>
            </a:rPr>
            <a:t>円減の</a:t>
          </a:r>
          <a:r>
            <a:rPr kumimoji="1" lang="en-US" altLang="ja-JP" sz="1400">
              <a:solidFill>
                <a:schemeClr val="dk1"/>
              </a:solidFill>
              <a:effectLst/>
              <a:latin typeface="+mn-lt"/>
              <a:ea typeface="+mn-ea"/>
              <a:cs typeface="+mn-cs"/>
            </a:rPr>
            <a:t>37,221</a:t>
          </a:r>
          <a:r>
            <a:rPr kumimoji="1" lang="ja-JP" altLang="ja-JP" sz="1400">
              <a:solidFill>
                <a:schemeClr val="dk1"/>
              </a:solidFill>
              <a:effectLst/>
              <a:latin typeface="+mn-lt"/>
              <a:ea typeface="+mn-ea"/>
              <a:cs typeface="+mn-cs"/>
            </a:rPr>
            <a:t>円となっています。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966,628
954,377
491.95
519,454,118
515,520,175
1,534,575
245,993,030
980,961,656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187.9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113030</xdr:rowOff>
    </xdr:from>
    <xdr:to>
      <xdr:col>6</xdr:col>
      <xdr:colOff>510540</xdr:colOff>
      <xdr:row>37</xdr:row>
      <xdr:rowOff>127000</xdr:rowOff>
    </xdr:to>
    <xdr:cxnSp macro="">
      <xdr:nvCxnSpPr>
        <xdr:cNvPr id="56" name="直線コネクタ 55"/>
        <xdr:cNvCxnSpPr/>
      </xdr:nvCxnSpPr>
      <xdr:spPr>
        <a:xfrm flipV="1">
          <a:off x="4633595" y="5256530"/>
          <a:ext cx="1270" cy="12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130827</xdr:rowOff>
    </xdr:from>
    <xdr:ext cx="378565" cy="259045"/>
    <xdr:sp macro="" textlink="">
      <xdr:nvSpPr>
        <xdr:cNvPr id="57" name="議会費最小値テキスト"/>
        <xdr:cNvSpPr txBox="1"/>
      </xdr:nvSpPr>
      <xdr:spPr>
        <a:xfrm>
          <a:off x="4686300" y="647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37</xdr:row>
      <xdr:rowOff>127000</xdr:rowOff>
    </xdr:from>
    <xdr:to>
      <xdr:col>6</xdr:col>
      <xdr:colOff>600075</xdr:colOff>
      <xdr:row>37</xdr:row>
      <xdr:rowOff>127000</xdr:rowOff>
    </xdr:to>
    <xdr:cxnSp macro="">
      <xdr:nvCxnSpPr>
        <xdr:cNvPr id="58" name="直線コネクタ 57"/>
        <xdr:cNvCxnSpPr/>
      </xdr:nvCxnSpPr>
      <xdr:spPr>
        <a:xfrm>
          <a:off x="4546600" y="647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59707</xdr:rowOff>
    </xdr:from>
    <xdr:ext cx="469744" cy="259045"/>
    <xdr:sp macro="" textlink="">
      <xdr:nvSpPr>
        <xdr:cNvPr id="59" name="議会費最大値テキスト"/>
        <xdr:cNvSpPr txBox="1"/>
      </xdr:nvSpPr>
      <xdr:spPr>
        <a:xfrm>
          <a:off x="4686300" y="50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113030</xdr:rowOff>
    </xdr:from>
    <xdr:to>
      <xdr:col>6</xdr:col>
      <xdr:colOff>600075</xdr:colOff>
      <xdr:row>30</xdr:row>
      <xdr:rowOff>113030</xdr:rowOff>
    </xdr:to>
    <xdr:cxnSp macro="">
      <xdr:nvCxnSpPr>
        <xdr:cNvPr id="60" name="直線コネクタ 59"/>
        <xdr:cNvCxnSpPr/>
      </xdr:nvCxnSpPr>
      <xdr:spPr>
        <a:xfrm>
          <a:off x="4546600" y="525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29</xdr:row>
      <xdr:rowOff>158750</xdr:rowOff>
    </xdr:from>
    <xdr:to>
      <xdr:col>6</xdr:col>
      <xdr:colOff>511175</xdr:colOff>
      <xdr:row>30</xdr:row>
      <xdr:rowOff>113030</xdr:rowOff>
    </xdr:to>
    <xdr:cxnSp macro="">
      <xdr:nvCxnSpPr>
        <xdr:cNvPr id="61" name="直線コネクタ 60"/>
        <xdr:cNvCxnSpPr/>
      </xdr:nvCxnSpPr>
      <xdr:spPr>
        <a:xfrm>
          <a:off x="3797300" y="51308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96537</xdr:rowOff>
    </xdr:from>
    <xdr:ext cx="469744" cy="259045"/>
    <xdr:sp macro="" textlink="">
      <xdr:nvSpPr>
        <xdr:cNvPr id="62"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118110</xdr:rowOff>
    </xdr:from>
    <xdr:to>
      <xdr:col>6</xdr:col>
      <xdr:colOff>561975</xdr:colOff>
      <xdr:row>35</xdr:row>
      <xdr:rowOff>48260</xdr:rowOff>
    </xdr:to>
    <xdr:sp macro="" textlink="">
      <xdr:nvSpPr>
        <xdr:cNvPr id="63" name="フローチャート : 判断 62"/>
        <xdr:cNvSpPr/>
      </xdr:nvSpPr>
      <xdr:spPr>
        <a:xfrm>
          <a:off x="45847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29</xdr:row>
      <xdr:rowOff>158750</xdr:rowOff>
    </xdr:from>
    <xdr:to>
      <xdr:col>5</xdr:col>
      <xdr:colOff>358775</xdr:colOff>
      <xdr:row>31</xdr:row>
      <xdr:rowOff>17780</xdr:rowOff>
    </xdr:to>
    <xdr:cxnSp macro="">
      <xdr:nvCxnSpPr>
        <xdr:cNvPr id="64" name="直線コネクタ 63"/>
        <xdr:cNvCxnSpPr/>
      </xdr:nvCxnSpPr>
      <xdr:spPr>
        <a:xfrm flipV="1">
          <a:off x="2908300" y="51308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57150</xdr:rowOff>
    </xdr:from>
    <xdr:to>
      <xdr:col>5</xdr:col>
      <xdr:colOff>409575</xdr:colOff>
      <xdr:row>34</xdr:row>
      <xdr:rowOff>158750</xdr:rowOff>
    </xdr:to>
    <xdr:sp macro="" textlink="">
      <xdr:nvSpPr>
        <xdr:cNvPr id="65" name="フローチャート :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149877</xdr:rowOff>
    </xdr:from>
    <xdr:ext cx="469744" cy="259045"/>
    <xdr:sp macro="" textlink="">
      <xdr:nvSpPr>
        <xdr:cNvPr id="66" name="テキスト ボックス 65"/>
        <xdr:cNvSpPr txBox="1"/>
      </xdr:nvSpPr>
      <xdr:spPr>
        <a:xfrm>
          <a:off x="35624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17780</xdr:rowOff>
    </xdr:from>
    <xdr:to>
      <xdr:col>4</xdr:col>
      <xdr:colOff>155575</xdr:colOff>
      <xdr:row>31</xdr:row>
      <xdr:rowOff>71120</xdr:rowOff>
    </xdr:to>
    <xdr:cxnSp macro="">
      <xdr:nvCxnSpPr>
        <xdr:cNvPr id="67" name="直線コネクタ 66"/>
        <xdr:cNvCxnSpPr/>
      </xdr:nvCxnSpPr>
      <xdr:spPr>
        <a:xfrm flipV="1">
          <a:off x="2019300" y="5332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100330</xdr:rowOff>
    </xdr:from>
    <xdr:to>
      <xdr:col>4</xdr:col>
      <xdr:colOff>206375</xdr:colOff>
      <xdr:row>35</xdr:row>
      <xdr:rowOff>30480</xdr:rowOff>
    </xdr:to>
    <xdr:sp macro="" textlink="">
      <xdr:nvSpPr>
        <xdr:cNvPr id="68" name="フローチャート : 判断 67"/>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21607</xdr:rowOff>
    </xdr:from>
    <xdr:ext cx="469744" cy="259045"/>
    <xdr:sp macro="" textlink="">
      <xdr:nvSpPr>
        <xdr:cNvPr id="69" name="テキスト ボックス 68"/>
        <xdr:cNvSpPr txBox="1"/>
      </xdr:nvSpPr>
      <xdr:spPr>
        <a:xfrm>
          <a:off x="2673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72390</xdr:rowOff>
    </xdr:from>
    <xdr:to>
      <xdr:col>2</xdr:col>
      <xdr:colOff>638175</xdr:colOff>
      <xdr:row>31</xdr:row>
      <xdr:rowOff>71120</xdr:rowOff>
    </xdr:to>
    <xdr:cxnSp macro="">
      <xdr:nvCxnSpPr>
        <xdr:cNvPr id="70" name="直線コネクタ 69"/>
        <xdr:cNvCxnSpPr/>
      </xdr:nvCxnSpPr>
      <xdr:spPr>
        <a:xfrm>
          <a:off x="1130300" y="5215890"/>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121920</xdr:rowOff>
    </xdr:from>
    <xdr:to>
      <xdr:col>3</xdr:col>
      <xdr:colOff>3175</xdr:colOff>
      <xdr:row>35</xdr:row>
      <xdr:rowOff>52070</xdr:rowOff>
    </xdr:to>
    <xdr:sp macro="" textlink="">
      <xdr:nvSpPr>
        <xdr:cNvPr id="71" name="フローチャート : 判断 70"/>
        <xdr:cNvSpPr/>
      </xdr:nvSpPr>
      <xdr:spPr>
        <a:xfrm>
          <a:off x="1968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43197</xdr:rowOff>
    </xdr:from>
    <xdr:ext cx="469744" cy="259045"/>
    <xdr:sp macro="" textlink="">
      <xdr:nvSpPr>
        <xdr:cNvPr id="72" name="テキスト ボックス 71"/>
        <xdr:cNvSpPr txBox="1"/>
      </xdr:nvSpPr>
      <xdr:spPr>
        <a:xfrm>
          <a:off x="1784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67310</xdr:rowOff>
    </xdr:from>
    <xdr:to>
      <xdr:col>1</xdr:col>
      <xdr:colOff>485775</xdr:colOff>
      <xdr:row>34</xdr:row>
      <xdr:rowOff>168910</xdr:rowOff>
    </xdr:to>
    <xdr:sp macro="" textlink="">
      <xdr:nvSpPr>
        <xdr:cNvPr id="73" name="フローチャート : 判断 72"/>
        <xdr:cNvSpPr/>
      </xdr:nvSpPr>
      <xdr:spPr>
        <a:xfrm>
          <a:off x="1079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160037</xdr:rowOff>
    </xdr:from>
    <xdr:ext cx="469744" cy="259045"/>
    <xdr:sp macro="" textlink="">
      <xdr:nvSpPr>
        <xdr:cNvPr id="74" name="テキスト ボックス 73"/>
        <xdr:cNvSpPr txBox="1"/>
      </xdr:nvSpPr>
      <xdr:spPr>
        <a:xfrm>
          <a:off x="895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62230</xdr:rowOff>
    </xdr:from>
    <xdr:to>
      <xdr:col>6</xdr:col>
      <xdr:colOff>561975</xdr:colOff>
      <xdr:row>30</xdr:row>
      <xdr:rowOff>163830</xdr:rowOff>
    </xdr:to>
    <xdr:sp macro="" textlink="">
      <xdr:nvSpPr>
        <xdr:cNvPr id="80" name="円/楕円 79"/>
        <xdr:cNvSpPr/>
      </xdr:nvSpPr>
      <xdr:spPr>
        <a:xfrm>
          <a:off x="45847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15257</xdr:rowOff>
    </xdr:from>
    <xdr:ext cx="469744" cy="259045"/>
    <xdr:sp macro="" textlink="">
      <xdr:nvSpPr>
        <xdr:cNvPr id="81" name="議会費該当値テキスト"/>
        <xdr:cNvSpPr txBox="1"/>
      </xdr:nvSpPr>
      <xdr:spPr>
        <a:xfrm>
          <a:off x="4686300" y="515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107950</xdr:rowOff>
    </xdr:from>
    <xdr:to>
      <xdr:col>5</xdr:col>
      <xdr:colOff>409575</xdr:colOff>
      <xdr:row>30</xdr:row>
      <xdr:rowOff>38100</xdr:rowOff>
    </xdr:to>
    <xdr:sp macro="" textlink="">
      <xdr:nvSpPr>
        <xdr:cNvPr id="82" name="円/楕円 81"/>
        <xdr:cNvSpPr/>
      </xdr:nvSpPr>
      <xdr:spPr>
        <a:xfrm>
          <a:off x="37465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54627</xdr:rowOff>
    </xdr:from>
    <xdr:ext cx="469744" cy="259045"/>
    <xdr:sp macro="" textlink="">
      <xdr:nvSpPr>
        <xdr:cNvPr id="83" name="テキスト ボックス 82"/>
        <xdr:cNvSpPr txBox="1"/>
      </xdr:nvSpPr>
      <xdr:spPr>
        <a:xfrm>
          <a:off x="3562427" y="48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138430</xdr:rowOff>
    </xdr:from>
    <xdr:to>
      <xdr:col>4</xdr:col>
      <xdr:colOff>206375</xdr:colOff>
      <xdr:row>31</xdr:row>
      <xdr:rowOff>68580</xdr:rowOff>
    </xdr:to>
    <xdr:sp macro="" textlink="">
      <xdr:nvSpPr>
        <xdr:cNvPr id="84" name="円/楕円 83"/>
        <xdr:cNvSpPr/>
      </xdr:nvSpPr>
      <xdr:spPr>
        <a:xfrm>
          <a:off x="2857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85107</xdr:rowOff>
    </xdr:from>
    <xdr:ext cx="469744" cy="259045"/>
    <xdr:sp macro="" textlink="">
      <xdr:nvSpPr>
        <xdr:cNvPr id="85" name="テキスト ボックス 84"/>
        <xdr:cNvSpPr txBox="1"/>
      </xdr:nvSpPr>
      <xdr:spPr>
        <a:xfrm>
          <a:off x="2673427"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20320</xdr:rowOff>
    </xdr:from>
    <xdr:to>
      <xdr:col>3</xdr:col>
      <xdr:colOff>3175</xdr:colOff>
      <xdr:row>31</xdr:row>
      <xdr:rowOff>121920</xdr:rowOff>
    </xdr:to>
    <xdr:sp macro="" textlink="">
      <xdr:nvSpPr>
        <xdr:cNvPr id="86" name="円/楕円 85"/>
        <xdr:cNvSpPr/>
      </xdr:nvSpPr>
      <xdr:spPr>
        <a:xfrm>
          <a:off x="1968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138447</xdr:rowOff>
    </xdr:from>
    <xdr:ext cx="469744" cy="259045"/>
    <xdr:sp macro="" textlink="">
      <xdr:nvSpPr>
        <xdr:cNvPr id="87" name="テキスト ボックス 86"/>
        <xdr:cNvSpPr txBox="1"/>
      </xdr:nvSpPr>
      <xdr:spPr>
        <a:xfrm>
          <a:off x="1784427"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21590</xdr:rowOff>
    </xdr:from>
    <xdr:to>
      <xdr:col>1</xdr:col>
      <xdr:colOff>485775</xdr:colOff>
      <xdr:row>30</xdr:row>
      <xdr:rowOff>123190</xdr:rowOff>
    </xdr:to>
    <xdr:sp macro="" textlink="">
      <xdr:nvSpPr>
        <xdr:cNvPr id="88" name="円/楕円 87"/>
        <xdr:cNvSpPr/>
      </xdr:nvSpPr>
      <xdr:spPr>
        <a:xfrm>
          <a:off x="1079500" y="51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139717</xdr:rowOff>
    </xdr:from>
    <xdr:ext cx="469744" cy="259045"/>
    <xdr:sp macro="" textlink="">
      <xdr:nvSpPr>
        <xdr:cNvPr id="89" name="テキスト ボックス 88"/>
        <xdr:cNvSpPr txBox="1"/>
      </xdr:nvSpPr>
      <xdr:spPr>
        <a:xfrm>
          <a:off x="895427" y="494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2" name="直線コネクタ 111"/>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3"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4" name="直線コネクタ 113"/>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5"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6" name="直線コネクタ 115"/>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80950</xdr:rowOff>
    </xdr:from>
    <xdr:to>
      <xdr:col>6</xdr:col>
      <xdr:colOff>511175</xdr:colOff>
      <xdr:row>54</xdr:row>
      <xdr:rowOff>113731</xdr:rowOff>
    </xdr:to>
    <xdr:cxnSp macro="">
      <xdr:nvCxnSpPr>
        <xdr:cNvPr id="117" name="直線コネクタ 116"/>
        <xdr:cNvCxnSpPr/>
      </xdr:nvCxnSpPr>
      <xdr:spPr>
        <a:xfrm>
          <a:off x="3797300" y="9339250"/>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18"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19" name="フローチャート : 判断 118"/>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80950</xdr:rowOff>
    </xdr:from>
    <xdr:to>
      <xdr:col>5</xdr:col>
      <xdr:colOff>358775</xdr:colOff>
      <xdr:row>54</xdr:row>
      <xdr:rowOff>160594</xdr:rowOff>
    </xdr:to>
    <xdr:cxnSp macro="">
      <xdr:nvCxnSpPr>
        <xdr:cNvPr id="120" name="直線コネクタ 119"/>
        <xdr:cNvCxnSpPr/>
      </xdr:nvCxnSpPr>
      <xdr:spPr>
        <a:xfrm flipV="1">
          <a:off x="2908300" y="9339250"/>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1" name="フローチャート : 判断 120"/>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114464</xdr:rowOff>
    </xdr:from>
    <xdr:ext cx="534377" cy="259045"/>
    <xdr:sp macro="" textlink="">
      <xdr:nvSpPr>
        <xdr:cNvPr id="122" name="テキスト ボックス 121"/>
        <xdr:cNvSpPr txBox="1"/>
      </xdr:nvSpPr>
      <xdr:spPr>
        <a:xfrm>
          <a:off x="3530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59507</xdr:rowOff>
    </xdr:from>
    <xdr:to>
      <xdr:col>4</xdr:col>
      <xdr:colOff>155575</xdr:colOff>
      <xdr:row>54</xdr:row>
      <xdr:rowOff>160594</xdr:rowOff>
    </xdr:to>
    <xdr:cxnSp macro="">
      <xdr:nvCxnSpPr>
        <xdr:cNvPr id="123" name="直線コネクタ 122"/>
        <xdr:cNvCxnSpPr/>
      </xdr:nvCxnSpPr>
      <xdr:spPr>
        <a:xfrm>
          <a:off x="2019300" y="9317807"/>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4" name="フローチャート : 判断 123"/>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145828</xdr:rowOff>
    </xdr:from>
    <xdr:ext cx="534377" cy="259045"/>
    <xdr:sp macro="" textlink="">
      <xdr:nvSpPr>
        <xdr:cNvPr id="125" name="テキスト ボックス 124"/>
        <xdr:cNvSpPr txBox="1"/>
      </xdr:nvSpPr>
      <xdr:spPr>
        <a:xfrm>
          <a:off x="2641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59507</xdr:rowOff>
    </xdr:from>
    <xdr:to>
      <xdr:col>2</xdr:col>
      <xdr:colOff>638175</xdr:colOff>
      <xdr:row>54</xdr:row>
      <xdr:rowOff>99147</xdr:rowOff>
    </xdr:to>
    <xdr:cxnSp macro="">
      <xdr:nvCxnSpPr>
        <xdr:cNvPr id="126" name="直線コネクタ 125"/>
        <xdr:cNvCxnSpPr/>
      </xdr:nvCxnSpPr>
      <xdr:spPr>
        <a:xfrm flipV="1">
          <a:off x="1130300" y="9317807"/>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7" name="フローチャート : 判断 126"/>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28" name="テキスト ボックス 127"/>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29" name="フローチャート : 判断 128"/>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0" name="テキスト ボックス 129"/>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62931</xdr:rowOff>
    </xdr:from>
    <xdr:to>
      <xdr:col>6</xdr:col>
      <xdr:colOff>561975</xdr:colOff>
      <xdr:row>54</xdr:row>
      <xdr:rowOff>164531</xdr:rowOff>
    </xdr:to>
    <xdr:sp macro="" textlink="">
      <xdr:nvSpPr>
        <xdr:cNvPr id="136" name="円/楕円 135"/>
        <xdr:cNvSpPr/>
      </xdr:nvSpPr>
      <xdr:spPr>
        <a:xfrm>
          <a:off x="4584700" y="93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85808</xdr:rowOff>
    </xdr:from>
    <xdr:ext cx="534377" cy="259045"/>
    <xdr:sp macro="" textlink="">
      <xdr:nvSpPr>
        <xdr:cNvPr id="137" name="総務費該当値テキスト"/>
        <xdr:cNvSpPr txBox="1"/>
      </xdr:nvSpPr>
      <xdr:spPr>
        <a:xfrm>
          <a:off x="4686300" y="917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35,568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30150</xdr:rowOff>
    </xdr:from>
    <xdr:to>
      <xdr:col>5</xdr:col>
      <xdr:colOff>409575</xdr:colOff>
      <xdr:row>54</xdr:row>
      <xdr:rowOff>131750</xdr:rowOff>
    </xdr:to>
    <xdr:sp macro="" textlink="">
      <xdr:nvSpPr>
        <xdr:cNvPr id="138" name="円/楕円 137"/>
        <xdr:cNvSpPr/>
      </xdr:nvSpPr>
      <xdr:spPr>
        <a:xfrm>
          <a:off x="3746500" y="92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148277</xdr:rowOff>
    </xdr:from>
    <xdr:ext cx="534377" cy="259045"/>
    <xdr:sp macro="" textlink="">
      <xdr:nvSpPr>
        <xdr:cNvPr id="139" name="テキスト ボックス 138"/>
        <xdr:cNvSpPr txBox="1"/>
      </xdr:nvSpPr>
      <xdr:spPr>
        <a:xfrm>
          <a:off x="3530111" y="90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109794</xdr:rowOff>
    </xdr:from>
    <xdr:to>
      <xdr:col>4</xdr:col>
      <xdr:colOff>206375</xdr:colOff>
      <xdr:row>55</xdr:row>
      <xdr:rowOff>39944</xdr:rowOff>
    </xdr:to>
    <xdr:sp macro="" textlink="">
      <xdr:nvSpPr>
        <xdr:cNvPr id="140" name="円/楕円 139"/>
        <xdr:cNvSpPr/>
      </xdr:nvSpPr>
      <xdr:spPr>
        <a:xfrm>
          <a:off x="2857500" y="93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56471</xdr:rowOff>
    </xdr:from>
    <xdr:ext cx="534377" cy="259045"/>
    <xdr:sp macro="" textlink="">
      <xdr:nvSpPr>
        <xdr:cNvPr id="141" name="テキスト ボックス 140"/>
        <xdr:cNvSpPr txBox="1"/>
      </xdr:nvSpPr>
      <xdr:spPr>
        <a:xfrm>
          <a:off x="2641111" y="91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8707</xdr:rowOff>
    </xdr:from>
    <xdr:to>
      <xdr:col>3</xdr:col>
      <xdr:colOff>3175</xdr:colOff>
      <xdr:row>54</xdr:row>
      <xdr:rowOff>110307</xdr:rowOff>
    </xdr:to>
    <xdr:sp macro="" textlink="">
      <xdr:nvSpPr>
        <xdr:cNvPr id="142" name="円/楕円 141"/>
        <xdr:cNvSpPr/>
      </xdr:nvSpPr>
      <xdr:spPr>
        <a:xfrm>
          <a:off x="1968500" y="92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101434</xdr:rowOff>
    </xdr:from>
    <xdr:ext cx="534377" cy="259045"/>
    <xdr:sp macro="" textlink="">
      <xdr:nvSpPr>
        <xdr:cNvPr id="143" name="テキスト ボックス 142"/>
        <xdr:cNvSpPr txBox="1"/>
      </xdr:nvSpPr>
      <xdr:spPr>
        <a:xfrm>
          <a:off x="1752111" y="93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48347</xdr:rowOff>
    </xdr:from>
    <xdr:to>
      <xdr:col>1</xdr:col>
      <xdr:colOff>485775</xdr:colOff>
      <xdr:row>54</xdr:row>
      <xdr:rowOff>149947</xdr:rowOff>
    </xdr:to>
    <xdr:sp macro="" textlink="">
      <xdr:nvSpPr>
        <xdr:cNvPr id="144" name="円/楕円 143"/>
        <xdr:cNvSpPr/>
      </xdr:nvSpPr>
      <xdr:spPr>
        <a:xfrm>
          <a:off x="1079500" y="93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141074</xdr:rowOff>
    </xdr:from>
    <xdr:ext cx="534377" cy="259045"/>
    <xdr:sp macro="" textlink="">
      <xdr:nvSpPr>
        <xdr:cNvPr id="145" name="テキスト ボックス 144"/>
        <xdr:cNvSpPr txBox="1"/>
      </xdr:nvSpPr>
      <xdr:spPr>
        <a:xfrm>
          <a:off x="863111" y="93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2" name="直線コネクタ 171"/>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3"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4" name="直線コネクタ 173"/>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5"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6" name="直線コネクタ 175"/>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44341</xdr:rowOff>
    </xdr:from>
    <xdr:to>
      <xdr:col>6</xdr:col>
      <xdr:colOff>511175</xdr:colOff>
      <xdr:row>74</xdr:row>
      <xdr:rowOff>102798</xdr:rowOff>
    </xdr:to>
    <xdr:cxnSp macro="">
      <xdr:nvCxnSpPr>
        <xdr:cNvPr id="177" name="直線コネクタ 176"/>
        <xdr:cNvCxnSpPr/>
      </xdr:nvCxnSpPr>
      <xdr:spPr>
        <a:xfrm flipV="1">
          <a:off x="3797300" y="12731641"/>
          <a:ext cx="8382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6258</xdr:rowOff>
    </xdr:from>
    <xdr:ext cx="599010" cy="259045"/>
    <xdr:sp macro="" textlink="">
      <xdr:nvSpPr>
        <xdr:cNvPr id="178" name="民生費平均値テキスト"/>
        <xdr:cNvSpPr txBox="1"/>
      </xdr:nvSpPr>
      <xdr:spPr>
        <a:xfrm>
          <a:off x="4686300" y="12865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79" name="フローチャート : 判断 178"/>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102798</xdr:rowOff>
    </xdr:from>
    <xdr:to>
      <xdr:col>5</xdr:col>
      <xdr:colOff>358775</xdr:colOff>
      <xdr:row>74</xdr:row>
      <xdr:rowOff>149203</xdr:rowOff>
    </xdr:to>
    <xdr:cxnSp macro="">
      <xdr:nvCxnSpPr>
        <xdr:cNvPr id="180" name="直線コネクタ 179"/>
        <xdr:cNvCxnSpPr/>
      </xdr:nvCxnSpPr>
      <xdr:spPr>
        <a:xfrm flipV="1">
          <a:off x="2908300" y="1279009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1" name="フローチャート : 判断 180"/>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19038</xdr:rowOff>
    </xdr:from>
    <xdr:ext cx="599010" cy="259045"/>
    <xdr:sp macro="" textlink="">
      <xdr:nvSpPr>
        <xdr:cNvPr id="182" name="テキスト ボックス 181"/>
        <xdr:cNvSpPr txBox="1"/>
      </xdr:nvSpPr>
      <xdr:spPr>
        <a:xfrm>
          <a:off x="3497794"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149203</xdr:rowOff>
    </xdr:from>
    <xdr:to>
      <xdr:col>4</xdr:col>
      <xdr:colOff>155575</xdr:colOff>
      <xdr:row>75</xdr:row>
      <xdr:rowOff>86186</xdr:rowOff>
    </xdr:to>
    <xdr:cxnSp macro="">
      <xdr:nvCxnSpPr>
        <xdr:cNvPr id="183" name="直線コネクタ 182"/>
        <xdr:cNvCxnSpPr/>
      </xdr:nvCxnSpPr>
      <xdr:spPr>
        <a:xfrm flipV="1">
          <a:off x="2019300" y="12836503"/>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4" name="フローチャート : 判断 183"/>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68927</xdr:rowOff>
    </xdr:from>
    <xdr:ext cx="599010" cy="259045"/>
    <xdr:sp macro="" textlink="">
      <xdr:nvSpPr>
        <xdr:cNvPr id="185" name="テキスト ボックス 184"/>
        <xdr:cNvSpPr txBox="1"/>
      </xdr:nvSpPr>
      <xdr:spPr>
        <a:xfrm>
          <a:off x="2608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86186</xdr:rowOff>
    </xdr:from>
    <xdr:to>
      <xdr:col>2</xdr:col>
      <xdr:colOff>638175</xdr:colOff>
      <xdr:row>75</xdr:row>
      <xdr:rowOff>99913</xdr:rowOff>
    </xdr:to>
    <xdr:cxnSp macro="">
      <xdr:nvCxnSpPr>
        <xdr:cNvPr id="186" name="直線コネクタ 185"/>
        <xdr:cNvCxnSpPr/>
      </xdr:nvCxnSpPr>
      <xdr:spPr>
        <a:xfrm flipV="1">
          <a:off x="1130300" y="12944936"/>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7" name="フローチャート : 判断 186"/>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167073</xdr:rowOff>
    </xdr:from>
    <xdr:ext cx="599010" cy="259045"/>
    <xdr:sp macro="" textlink="">
      <xdr:nvSpPr>
        <xdr:cNvPr id="188" name="テキスト ボックス 187"/>
        <xdr:cNvSpPr txBox="1"/>
      </xdr:nvSpPr>
      <xdr:spPr>
        <a:xfrm>
          <a:off x="1719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89" name="フローチャート : 判断 188"/>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15326</xdr:rowOff>
    </xdr:from>
    <xdr:ext cx="599010" cy="259045"/>
    <xdr:sp macro="" textlink="">
      <xdr:nvSpPr>
        <xdr:cNvPr id="190" name="テキスト ボックス 189"/>
        <xdr:cNvSpPr txBox="1"/>
      </xdr:nvSpPr>
      <xdr:spPr>
        <a:xfrm>
          <a:off x="830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164991</xdr:rowOff>
    </xdr:from>
    <xdr:to>
      <xdr:col>6</xdr:col>
      <xdr:colOff>561975</xdr:colOff>
      <xdr:row>74</xdr:row>
      <xdr:rowOff>95141</xdr:rowOff>
    </xdr:to>
    <xdr:sp macro="" textlink="">
      <xdr:nvSpPr>
        <xdr:cNvPr id="196" name="円/楕円 195"/>
        <xdr:cNvSpPr/>
      </xdr:nvSpPr>
      <xdr:spPr>
        <a:xfrm>
          <a:off x="4584700" y="12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16418</xdr:rowOff>
    </xdr:from>
    <xdr:ext cx="599010" cy="259045"/>
    <xdr:sp macro="" textlink="">
      <xdr:nvSpPr>
        <xdr:cNvPr id="197" name="民生費該当値テキスト"/>
        <xdr:cNvSpPr txBox="1"/>
      </xdr:nvSpPr>
      <xdr:spPr>
        <a:xfrm>
          <a:off x="4686300" y="1253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203,760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51998</xdr:rowOff>
    </xdr:from>
    <xdr:to>
      <xdr:col>5</xdr:col>
      <xdr:colOff>409575</xdr:colOff>
      <xdr:row>74</xdr:row>
      <xdr:rowOff>153598</xdr:rowOff>
    </xdr:to>
    <xdr:sp macro="" textlink="">
      <xdr:nvSpPr>
        <xdr:cNvPr id="198" name="円/楕円 197"/>
        <xdr:cNvSpPr/>
      </xdr:nvSpPr>
      <xdr:spPr>
        <a:xfrm>
          <a:off x="3746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170125</xdr:rowOff>
    </xdr:from>
    <xdr:ext cx="599010" cy="259045"/>
    <xdr:sp macro="" textlink="">
      <xdr:nvSpPr>
        <xdr:cNvPr id="199" name="テキスト ボックス 198"/>
        <xdr:cNvSpPr txBox="1"/>
      </xdr:nvSpPr>
      <xdr:spPr>
        <a:xfrm>
          <a:off x="3497794" y="125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198,390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98403</xdr:rowOff>
    </xdr:from>
    <xdr:to>
      <xdr:col>4</xdr:col>
      <xdr:colOff>206375</xdr:colOff>
      <xdr:row>75</xdr:row>
      <xdr:rowOff>28553</xdr:rowOff>
    </xdr:to>
    <xdr:sp macro="" textlink="">
      <xdr:nvSpPr>
        <xdr:cNvPr id="200" name="円/楕円 199"/>
        <xdr:cNvSpPr/>
      </xdr:nvSpPr>
      <xdr:spPr>
        <a:xfrm>
          <a:off x="2857500" y="12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45080</xdr:rowOff>
    </xdr:from>
    <xdr:ext cx="599010" cy="259045"/>
    <xdr:sp macro="" textlink="">
      <xdr:nvSpPr>
        <xdr:cNvPr id="201" name="テキスト ボックス 200"/>
        <xdr:cNvSpPr txBox="1"/>
      </xdr:nvSpPr>
      <xdr:spPr>
        <a:xfrm>
          <a:off x="2608794" y="125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35386</xdr:rowOff>
    </xdr:from>
    <xdr:to>
      <xdr:col>3</xdr:col>
      <xdr:colOff>3175</xdr:colOff>
      <xdr:row>75</xdr:row>
      <xdr:rowOff>136986</xdr:rowOff>
    </xdr:to>
    <xdr:sp macro="" textlink="">
      <xdr:nvSpPr>
        <xdr:cNvPr id="202" name="円/楕円 201"/>
        <xdr:cNvSpPr/>
      </xdr:nvSpPr>
      <xdr:spPr>
        <a:xfrm>
          <a:off x="1968500" y="12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153513</xdr:rowOff>
    </xdr:from>
    <xdr:ext cx="599010" cy="259045"/>
    <xdr:sp macro="" textlink="">
      <xdr:nvSpPr>
        <xdr:cNvPr id="203" name="テキスト ボックス 202"/>
        <xdr:cNvSpPr txBox="1"/>
      </xdr:nvSpPr>
      <xdr:spPr>
        <a:xfrm>
          <a:off x="1719794" y="1266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49113</xdr:rowOff>
    </xdr:from>
    <xdr:to>
      <xdr:col>1</xdr:col>
      <xdr:colOff>485775</xdr:colOff>
      <xdr:row>75</xdr:row>
      <xdr:rowOff>150713</xdr:rowOff>
    </xdr:to>
    <xdr:sp macro="" textlink="">
      <xdr:nvSpPr>
        <xdr:cNvPr id="204" name="円/楕円 203"/>
        <xdr:cNvSpPr/>
      </xdr:nvSpPr>
      <xdr:spPr>
        <a:xfrm>
          <a:off x="1079500" y="129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167240</xdr:rowOff>
    </xdr:from>
    <xdr:ext cx="599010" cy="259045"/>
    <xdr:sp macro="" textlink="">
      <xdr:nvSpPr>
        <xdr:cNvPr id="205" name="テキスト ボックス 204"/>
        <xdr:cNvSpPr txBox="1"/>
      </xdr:nvSpPr>
      <xdr:spPr>
        <a:xfrm>
          <a:off x="830794" y="1268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0" name="直線コネクタ 229"/>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1"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2" name="直線コネクタ 231"/>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3"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4" name="直線コネクタ 233"/>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66015</xdr:rowOff>
    </xdr:from>
    <xdr:to>
      <xdr:col>6</xdr:col>
      <xdr:colOff>511175</xdr:colOff>
      <xdr:row>96</xdr:row>
      <xdr:rowOff>105639</xdr:rowOff>
    </xdr:to>
    <xdr:cxnSp macro="">
      <xdr:nvCxnSpPr>
        <xdr:cNvPr id="235" name="直線コネクタ 234"/>
        <xdr:cNvCxnSpPr/>
      </xdr:nvCxnSpPr>
      <xdr:spPr>
        <a:xfrm flipV="1">
          <a:off x="3797300" y="16525215"/>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1337</xdr:rowOff>
    </xdr:from>
    <xdr:ext cx="534377" cy="259045"/>
    <xdr:sp macro="" textlink="">
      <xdr:nvSpPr>
        <xdr:cNvPr id="236" name="衛生費平均値テキスト"/>
        <xdr:cNvSpPr txBox="1"/>
      </xdr:nvSpPr>
      <xdr:spPr>
        <a:xfrm>
          <a:off x="4686300" y="1646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7" name="フローチャート : 判断 236"/>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88685</xdr:rowOff>
    </xdr:from>
    <xdr:to>
      <xdr:col>5</xdr:col>
      <xdr:colOff>358775</xdr:colOff>
      <xdr:row>96</xdr:row>
      <xdr:rowOff>105639</xdr:rowOff>
    </xdr:to>
    <xdr:cxnSp macro="">
      <xdr:nvCxnSpPr>
        <xdr:cNvPr id="238" name="直線コネクタ 237"/>
        <xdr:cNvCxnSpPr/>
      </xdr:nvCxnSpPr>
      <xdr:spPr>
        <a:xfrm>
          <a:off x="2908300" y="16547885"/>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39" name="フローチャート : 判断 238"/>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0" name="テキスト ボックス 239"/>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85865</xdr:rowOff>
    </xdr:from>
    <xdr:to>
      <xdr:col>4</xdr:col>
      <xdr:colOff>155575</xdr:colOff>
      <xdr:row>96</xdr:row>
      <xdr:rowOff>88685</xdr:rowOff>
    </xdr:to>
    <xdr:cxnSp macro="">
      <xdr:nvCxnSpPr>
        <xdr:cNvPr id="241" name="直線コネクタ 240"/>
        <xdr:cNvCxnSpPr/>
      </xdr:nvCxnSpPr>
      <xdr:spPr>
        <a:xfrm>
          <a:off x="2019300" y="1654506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2" name="フローチャート : 判断 241"/>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3" name="テキスト ボックス 242"/>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40945</xdr:rowOff>
    </xdr:from>
    <xdr:to>
      <xdr:col>2</xdr:col>
      <xdr:colOff>638175</xdr:colOff>
      <xdr:row>96</xdr:row>
      <xdr:rowOff>85865</xdr:rowOff>
    </xdr:to>
    <xdr:cxnSp macro="">
      <xdr:nvCxnSpPr>
        <xdr:cNvPr id="244" name="直線コネクタ 243"/>
        <xdr:cNvCxnSpPr/>
      </xdr:nvCxnSpPr>
      <xdr:spPr>
        <a:xfrm>
          <a:off x="1130300" y="16500145"/>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5" name="フローチャート : 判断 244"/>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159148</xdr:rowOff>
    </xdr:from>
    <xdr:ext cx="534377" cy="259045"/>
    <xdr:sp macro="" textlink="">
      <xdr:nvSpPr>
        <xdr:cNvPr id="246" name="テキスト ボックス 245"/>
        <xdr:cNvSpPr txBox="1"/>
      </xdr:nvSpPr>
      <xdr:spPr>
        <a:xfrm>
          <a:off x="1752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7" name="フローチャート : 判断 246"/>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152480</xdr:rowOff>
    </xdr:from>
    <xdr:ext cx="534377" cy="259045"/>
    <xdr:sp macro="" textlink="">
      <xdr:nvSpPr>
        <xdr:cNvPr id="248" name="テキスト ボックス 247"/>
        <xdr:cNvSpPr txBox="1"/>
      </xdr:nvSpPr>
      <xdr:spPr>
        <a:xfrm>
          <a:off x="863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15215</xdr:rowOff>
    </xdr:from>
    <xdr:to>
      <xdr:col>6</xdr:col>
      <xdr:colOff>561975</xdr:colOff>
      <xdr:row>96</xdr:row>
      <xdr:rowOff>116815</xdr:rowOff>
    </xdr:to>
    <xdr:sp macro="" textlink="">
      <xdr:nvSpPr>
        <xdr:cNvPr id="254" name="円/楕円 253"/>
        <xdr:cNvSpPr/>
      </xdr:nvSpPr>
      <xdr:spPr>
        <a:xfrm>
          <a:off x="4584700" y="164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38092</xdr:rowOff>
    </xdr:from>
    <xdr:ext cx="534377" cy="259045"/>
    <xdr:sp macro="" textlink="">
      <xdr:nvSpPr>
        <xdr:cNvPr id="255" name="衛生費該当値テキスト"/>
        <xdr:cNvSpPr txBox="1"/>
      </xdr:nvSpPr>
      <xdr:spPr>
        <a:xfrm>
          <a:off x="4686300"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54839</xdr:rowOff>
    </xdr:from>
    <xdr:to>
      <xdr:col>5</xdr:col>
      <xdr:colOff>409575</xdr:colOff>
      <xdr:row>96</xdr:row>
      <xdr:rowOff>156439</xdr:rowOff>
    </xdr:to>
    <xdr:sp macro="" textlink="">
      <xdr:nvSpPr>
        <xdr:cNvPr id="256" name="円/楕円 255"/>
        <xdr:cNvSpPr/>
      </xdr:nvSpPr>
      <xdr:spPr>
        <a:xfrm>
          <a:off x="3746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147566</xdr:rowOff>
    </xdr:from>
    <xdr:ext cx="534377" cy="259045"/>
    <xdr:sp macro="" textlink="">
      <xdr:nvSpPr>
        <xdr:cNvPr id="257" name="テキスト ボックス 256"/>
        <xdr:cNvSpPr txBox="1"/>
      </xdr:nvSpPr>
      <xdr:spPr>
        <a:xfrm>
          <a:off x="3530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37885</xdr:rowOff>
    </xdr:from>
    <xdr:to>
      <xdr:col>4</xdr:col>
      <xdr:colOff>206375</xdr:colOff>
      <xdr:row>96</xdr:row>
      <xdr:rowOff>139485</xdr:rowOff>
    </xdr:to>
    <xdr:sp macro="" textlink="">
      <xdr:nvSpPr>
        <xdr:cNvPr id="258" name="円/楕円 257"/>
        <xdr:cNvSpPr/>
      </xdr:nvSpPr>
      <xdr:spPr>
        <a:xfrm>
          <a:off x="2857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130612</xdr:rowOff>
    </xdr:from>
    <xdr:ext cx="534377" cy="259045"/>
    <xdr:sp macro="" textlink="">
      <xdr:nvSpPr>
        <xdr:cNvPr id="259" name="テキスト ボックス 258"/>
        <xdr:cNvSpPr txBox="1"/>
      </xdr:nvSpPr>
      <xdr:spPr>
        <a:xfrm>
          <a:off x="2641111" y="165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35065</xdr:rowOff>
    </xdr:from>
    <xdr:to>
      <xdr:col>3</xdr:col>
      <xdr:colOff>3175</xdr:colOff>
      <xdr:row>96</xdr:row>
      <xdr:rowOff>136665</xdr:rowOff>
    </xdr:to>
    <xdr:sp macro="" textlink="">
      <xdr:nvSpPr>
        <xdr:cNvPr id="260" name="円/楕円 259"/>
        <xdr:cNvSpPr/>
      </xdr:nvSpPr>
      <xdr:spPr>
        <a:xfrm>
          <a:off x="19685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153192</xdr:rowOff>
    </xdr:from>
    <xdr:ext cx="534377" cy="259045"/>
    <xdr:sp macro="" textlink="">
      <xdr:nvSpPr>
        <xdr:cNvPr id="261" name="テキスト ボックス 260"/>
        <xdr:cNvSpPr txBox="1"/>
      </xdr:nvSpPr>
      <xdr:spPr>
        <a:xfrm>
          <a:off x="1752111" y="162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161595</xdr:rowOff>
    </xdr:from>
    <xdr:to>
      <xdr:col>1</xdr:col>
      <xdr:colOff>485775</xdr:colOff>
      <xdr:row>96</xdr:row>
      <xdr:rowOff>91745</xdr:rowOff>
    </xdr:to>
    <xdr:sp macro="" textlink="">
      <xdr:nvSpPr>
        <xdr:cNvPr id="262" name="円/楕円 261"/>
        <xdr:cNvSpPr/>
      </xdr:nvSpPr>
      <xdr:spPr>
        <a:xfrm>
          <a:off x="1079500" y="16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108272</xdr:rowOff>
    </xdr:from>
    <xdr:ext cx="534377" cy="259045"/>
    <xdr:sp macro="" textlink="">
      <xdr:nvSpPr>
        <xdr:cNvPr id="263" name="テキスト ボックス 262"/>
        <xdr:cNvSpPr txBox="1"/>
      </xdr:nvSpPr>
      <xdr:spPr>
        <a:xfrm>
          <a:off x="863111" y="162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7" name="直線コネクタ 286"/>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88"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89" name="直線コネクタ 288"/>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0"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1" name="直線コネクタ 290"/>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85598</xdr:rowOff>
    </xdr:from>
    <xdr:to>
      <xdr:col>15</xdr:col>
      <xdr:colOff>180975</xdr:colOff>
      <xdr:row>37</xdr:row>
      <xdr:rowOff>11684</xdr:rowOff>
    </xdr:to>
    <xdr:cxnSp macro="">
      <xdr:nvCxnSpPr>
        <xdr:cNvPr id="292" name="直線コネクタ 291"/>
        <xdr:cNvCxnSpPr/>
      </xdr:nvCxnSpPr>
      <xdr:spPr>
        <a:xfrm>
          <a:off x="9639300" y="5914898"/>
          <a:ext cx="8382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21607</xdr:rowOff>
    </xdr:from>
    <xdr:ext cx="378565" cy="259045"/>
    <xdr:sp macro="" textlink="">
      <xdr:nvSpPr>
        <xdr:cNvPr id="293" name="労働費平均値テキスト"/>
        <xdr:cNvSpPr txBox="1"/>
      </xdr:nvSpPr>
      <xdr:spPr>
        <a:xfrm>
          <a:off x="10528300" y="6365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4" name="フローチャート : 判断 293"/>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126746</xdr:rowOff>
    </xdr:from>
    <xdr:to>
      <xdr:col>14</xdr:col>
      <xdr:colOff>28575</xdr:colOff>
      <xdr:row>34</xdr:row>
      <xdr:rowOff>85598</xdr:rowOff>
    </xdr:to>
    <xdr:cxnSp macro="">
      <xdr:nvCxnSpPr>
        <xdr:cNvPr id="295" name="直線コネクタ 294"/>
        <xdr:cNvCxnSpPr/>
      </xdr:nvCxnSpPr>
      <xdr:spPr>
        <a:xfrm>
          <a:off x="8750300" y="5441696"/>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6" name="フローチャート : 判断 295"/>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30751</xdr:rowOff>
    </xdr:from>
    <xdr:ext cx="378565" cy="259045"/>
    <xdr:sp macro="" textlink="">
      <xdr:nvSpPr>
        <xdr:cNvPr id="297" name="テキスト ボックス 296"/>
        <xdr:cNvSpPr txBox="1"/>
      </xdr:nvSpPr>
      <xdr:spPr>
        <a:xfrm>
          <a:off x="9450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126746</xdr:rowOff>
    </xdr:from>
    <xdr:to>
      <xdr:col>12</xdr:col>
      <xdr:colOff>511175</xdr:colOff>
      <xdr:row>32</xdr:row>
      <xdr:rowOff>67310</xdr:rowOff>
    </xdr:to>
    <xdr:cxnSp macro="">
      <xdr:nvCxnSpPr>
        <xdr:cNvPr id="298" name="直線コネクタ 297"/>
        <xdr:cNvCxnSpPr/>
      </xdr:nvCxnSpPr>
      <xdr:spPr>
        <a:xfrm flipV="1">
          <a:off x="7861300" y="54416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299" name="フローチャート : 判断 298"/>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163339</xdr:rowOff>
    </xdr:from>
    <xdr:ext cx="378565" cy="259045"/>
    <xdr:sp macro="" textlink="">
      <xdr:nvSpPr>
        <xdr:cNvPr id="300" name="テキスト ボックス 299"/>
        <xdr:cNvSpPr txBox="1"/>
      </xdr:nvSpPr>
      <xdr:spPr>
        <a:xfrm>
          <a:off x="8561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67310</xdr:rowOff>
    </xdr:from>
    <xdr:to>
      <xdr:col>11</xdr:col>
      <xdr:colOff>307975</xdr:colOff>
      <xdr:row>32</xdr:row>
      <xdr:rowOff>118364</xdr:rowOff>
    </xdr:to>
    <xdr:cxnSp macro="">
      <xdr:nvCxnSpPr>
        <xdr:cNvPr id="301" name="直線コネクタ 300"/>
        <xdr:cNvCxnSpPr/>
      </xdr:nvCxnSpPr>
      <xdr:spPr>
        <a:xfrm flipV="1">
          <a:off x="6972300" y="555371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2" name="フローチャート : 判断 301"/>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118381</xdr:rowOff>
    </xdr:from>
    <xdr:ext cx="378565" cy="259045"/>
    <xdr:sp macro="" textlink="">
      <xdr:nvSpPr>
        <xdr:cNvPr id="303" name="テキスト ボックス 302"/>
        <xdr:cNvSpPr txBox="1"/>
      </xdr:nvSpPr>
      <xdr:spPr>
        <a:xfrm>
          <a:off x="7672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4" name="フローチャート : 判断 303"/>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170959</xdr:rowOff>
    </xdr:from>
    <xdr:ext cx="469744" cy="259045"/>
    <xdr:sp macro="" textlink="">
      <xdr:nvSpPr>
        <xdr:cNvPr id="305" name="テキスト ボックス 304"/>
        <xdr:cNvSpPr txBox="1"/>
      </xdr:nvSpPr>
      <xdr:spPr>
        <a:xfrm>
          <a:off x="6737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132334</xdr:rowOff>
    </xdr:from>
    <xdr:to>
      <xdr:col>15</xdr:col>
      <xdr:colOff>231775</xdr:colOff>
      <xdr:row>37</xdr:row>
      <xdr:rowOff>62484</xdr:rowOff>
    </xdr:to>
    <xdr:sp macro="" textlink="">
      <xdr:nvSpPr>
        <xdr:cNvPr id="311" name="円/楕円 310"/>
        <xdr:cNvSpPr/>
      </xdr:nvSpPr>
      <xdr:spPr>
        <a:xfrm>
          <a:off x="104267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155211</xdr:rowOff>
    </xdr:from>
    <xdr:ext cx="378565" cy="259045"/>
    <xdr:sp macro="" textlink="">
      <xdr:nvSpPr>
        <xdr:cNvPr id="312" name="労働費該当値テキスト"/>
        <xdr:cNvSpPr txBox="1"/>
      </xdr:nvSpPr>
      <xdr:spPr>
        <a:xfrm>
          <a:off x="10528300" y="615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34798</xdr:rowOff>
    </xdr:from>
    <xdr:to>
      <xdr:col>14</xdr:col>
      <xdr:colOff>79375</xdr:colOff>
      <xdr:row>34</xdr:row>
      <xdr:rowOff>136398</xdr:rowOff>
    </xdr:to>
    <xdr:sp macro="" textlink="">
      <xdr:nvSpPr>
        <xdr:cNvPr id="313" name="円/楕円 312"/>
        <xdr:cNvSpPr/>
      </xdr:nvSpPr>
      <xdr:spPr>
        <a:xfrm>
          <a:off x="9588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152925</xdr:rowOff>
    </xdr:from>
    <xdr:ext cx="469744" cy="259045"/>
    <xdr:sp macro="" textlink="">
      <xdr:nvSpPr>
        <xdr:cNvPr id="314" name="テキスト ボックス 313"/>
        <xdr:cNvSpPr txBox="1"/>
      </xdr:nvSpPr>
      <xdr:spPr>
        <a:xfrm>
          <a:off x="9404427"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75946</xdr:rowOff>
    </xdr:from>
    <xdr:to>
      <xdr:col>12</xdr:col>
      <xdr:colOff>561975</xdr:colOff>
      <xdr:row>32</xdr:row>
      <xdr:rowOff>6096</xdr:rowOff>
    </xdr:to>
    <xdr:sp macro="" textlink="">
      <xdr:nvSpPr>
        <xdr:cNvPr id="315" name="円/楕円 314"/>
        <xdr:cNvSpPr/>
      </xdr:nvSpPr>
      <xdr:spPr>
        <a:xfrm>
          <a:off x="8699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22623</xdr:rowOff>
    </xdr:from>
    <xdr:ext cx="469744" cy="259045"/>
    <xdr:sp macro="" textlink="">
      <xdr:nvSpPr>
        <xdr:cNvPr id="316" name="テキスト ボックス 315"/>
        <xdr:cNvSpPr txBox="1"/>
      </xdr:nvSpPr>
      <xdr:spPr>
        <a:xfrm>
          <a:off x="8515427"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16510</xdr:rowOff>
    </xdr:from>
    <xdr:to>
      <xdr:col>11</xdr:col>
      <xdr:colOff>358775</xdr:colOff>
      <xdr:row>32</xdr:row>
      <xdr:rowOff>118110</xdr:rowOff>
    </xdr:to>
    <xdr:sp macro="" textlink="">
      <xdr:nvSpPr>
        <xdr:cNvPr id="317" name="円/楕円 316"/>
        <xdr:cNvSpPr/>
      </xdr:nvSpPr>
      <xdr:spPr>
        <a:xfrm>
          <a:off x="7810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134637</xdr:rowOff>
    </xdr:from>
    <xdr:ext cx="469744" cy="259045"/>
    <xdr:sp macro="" textlink="">
      <xdr:nvSpPr>
        <xdr:cNvPr id="318" name="テキスト ボックス 317"/>
        <xdr:cNvSpPr txBox="1"/>
      </xdr:nvSpPr>
      <xdr:spPr>
        <a:xfrm>
          <a:off x="7626427"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67564</xdr:rowOff>
    </xdr:from>
    <xdr:to>
      <xdr:col>10</xdr:col>
      <xdr:colOff>155575</xdr:colOff>
      <xdr:row>32</xdr:row>
      <xdr:rowOff>169164</xdr:rowOff>
    </xdr:to>
    <xdr:sp macro="" textlink="">
      <xdr:nvSpPr>
        <xdr:cNvPr id="319" name="円/楕円 318"/>
        <xdr:cNvSpPr/>
      </xdr:nvSpPr>
      <xdr:spPr>
        <a:xfrm>
          <a:off x="6921500" y="5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14241</xdr:rowOff>
    </xdr:from>
    <xdr:ext cx="469744" cy="259045"/>
    <xdr:sp macro="" textlink="">
      <xdr:nvSpPr>
        <xdr:cNvPr id="320" name="テキスト ボックス 319"/>
        <xdr:cNvSpPr txBox="1"/>
      </xdr:nvSpPr>
      <xdr:spPr>
        <a:xfrm>
          <a:off x="6737427" y="5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4" name="直線コネクタ 343"/>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5"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6" name="直線コネクタ 345"/>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7"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48" name="直線コネクタ 347"/>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94869</xdr:rowOff>
    </xdr:from>
    <xdr:to>
      <xdr:col>15</xdr:col>
      <xdr:colOff>180975</xdr:colOff>
      <xdr:row>57</xdr:row>
      <xdr:rowOff>118364</xdr:rowOff>
    </xdr:to>
    <xdr:cxnSp macro="">
      <xdr:nvCxnSpPr>
        <xdr:cNvPr id="349" name="直線コネクタ 348"/>
        <xdr:cNvCxnSpPr/>
      </xdr:nvCxnSpPr>
      <xdr:spPr>
        <a:xfrm>
          <a:off x="9639300" y="9867519"/>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0"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1" name="フローチャート : 判断 350"/>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78232</xdr:rowOff>
    </xdr:from>
    <xdr:to>
      <xdr:col>14</xdr:col>
      <xdr:colOff>28575</xdr:colOff>
      <xdr:row>57</xdr:row>
      <xdr:rowOff>94869</xdr:rowOff>
    </xdr:to>
    <xdr:cxnSp macro="">
      <xdr:nvCxnSpPr>
        <xdr:cNvPr id="352" name="直線コネクタ 351"/>
        <xdr:cNvCxnSpPr/>
      </xdr:nvCxnSpPr>
      <xdr:spPr>
        <a:xfrm>
          <a:off x="8750300" y="9850882"/>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3" name="フローチャート : 判断 352"/>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152671</xdr:rowOff>
    </xdr:from>
    <xdr:ext cx="469744" cy="259045"/>
    <xdr:sp macro="" textlink="">
      <xdr:nvSpPr>
        <xdr:cNvPr id="354" name="テキスト ボックス 353"/>
        <xdr:cNvSpPr txBox="1"/>
      </xdr:nvSpPr>
      <xdr:spPr>
        <a:xfrm>
          <a:off x="9404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78232</xdr:rowOff>
    </xdr:from>
    <xdr:to>
      <xdr:col>12</xdr:col>
      <xdr:colOff>511175</xdr:colOff>
      <xdr:row>57</xdr:row>
      <xdr:rowOff>99695</xdr:rowOff>
    </xdr:to>
    <xdr:cxnSp macro="">
      <xdr:nvCxnSpPr>
        <xdr:cNvPr id="355" name="直線コネクタ 354"/>
        <xdr:cNvCxnSpPr/>
      </xdr:nvCxnSpPr>
      <xdr:spPr>
        <a:xfrm flipV="1">
          <a:off x="7861300" y="9850882"/>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6" name="フローチャート : 判断 355"/>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136034</xdr:rowOff>
    </xdr:from>
    <xdr:ext cx="469744" cy="259045"/>
    <xdr:sp macro="" textlink="">
      <xdr:nvSpPr>
        <xdr:cNvPr id="357" name="テキスト ボックス 356"/>
        <xdr:cNvSpPr txBox="1"/>
      </xdr:nvSpPr>
      <xdr:spPr>
        <a:xfrm>
          <a:off x="8515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75057</xdr:rowOff>
    </xdr:from>
    <xdr:to>
      <xdr:col>11</xdr:col>
      <xdr:colOff>307975</xdr:colOff>
      <xdr:row>57</xdr:row>
      <xdr:rowOff>99695</xdr:rowOff>
    </xdr:to>
    <xdr:cxnSp macro="">
      <xdr:nvCxnSpPr>
        <xdr:cNvPr id="358" name="直線コネクタ 357"/>
        <xdr:cNvCxnSpPr/>
      </xdr:nvCxnSpPr>
      <xdr:spPr>
        <a:xfrm>
          <a:off x="6972300" y="9847707"/>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59" name="フローチャート : 判断 358"/>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0" name="テキスト ボックス 359"/>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1" name="フローチャート : 判断 360"/>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2" name="テキスト ボックス 361"/>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67564</xdr:rowOff>
    </xdr:from>
    <xdr:to>
      <xdr:col>15</xdr:col>
      <xdr:colOff>231775</xdr:colOff>
      <xdr:row>57</xdr:row>
      <xdr:rowOff>169164</xdr:rowOff>
    </xdr:to>
    <xdr:sp macro="" textlink="">
      <xdr:nvSpPr>
        <xdr:cNvPr id="368" name="円/楕円 367"/>
        <xdr:cNvSpPr/>
      </xdr:nvSpPr>
      <xdr:spPr>
        <a:xfrm>
          <a:off x="10426700" y="98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45991</xdr:rowOff>
    </xdr:from>
    <xdr:ext cx="469744" cy="259045"/>
    <xdr:sp macro="" textlink="">
      <xdr:nvSpPr>
        <xdr:cNvPr id="369" name="農林水産業費該当値テキスト"/>
        <xdr:cNvSpPr txBox="1"/>
      </xdr:nvSpPr>
      <xdr:spPr>
        <a:xfrm>
          <a:off x="10528300" y="981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44069</xdr:rowOff>
    </xdr:from>
    <xdr:to>
      <xdr:col>14</xdr:col>
      <xdr:colOff>79375</xdr:colOff>
      <xdr:row>57</xdr:row>
      <xdr:rowOff>145669</xdr:rowOff>
    </xdr:to>
    <xdr:sp macro="" textlink="">
      <xdr:nvSpPr>
        <xdr:cNvPr id="370" name="円/楕円 369"/>
        <xdr:cNvSpPr/>
      </xdr:nvSpPr>
      <xdr:spPr>
        <a:xfrm>
          <a:off x="9588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162196</xdr:rowOff>
    </xdr:from>
    <xdr:ext cx="469744" cy="259045"/>
    <xdr:sp macro="" textlink="">
      <xdr:nvSpPr>
        <xdr:cNvPr id="371" name="テキスト ボックス 370"/>
        <xdr:cNvSpPr txBox="1"/>
      </xdr:nvSpPr>
      <xdr:spPr>
        <a:xfrm>
          <a:off x="9404427" y="959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27432</xdr:rowOff>
    </xdr:from>
    <xdr:to>
      <xdr:col>12</xdr:col>
      <xdr:colOff>561975</xdr:colOff>
      <xdr:row>57</xdr:row>
      <xdr:rowOff>129032</xdr:rowOff>
    </xdr:to>
    <xdr:sp macro="" textlink="">
      <xdr:nvSpPr>
        <xdr:cNvPr id="372" name="円/楕円 371"/>
        <xdr:cNvSpPr/>
      </xdr:nvSpPr>
      <xdr:spPr>
        <a:xfrm>
          <a:off x="8699500" y="98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145559</xdr:rowOff>
    </xdr:from>
    <xdr:ext cx="469744" cy="259045"/>
    <xdr:sp macro="" textlink="">
      <xdr:nvSpPr>
        <xdr:cNvPr id="373" name="テキスト ボックス 372"/>
        <xdr:cNvSpPr txBox="1"/>
      </xdr:nvSpPr>
      <xdr:spPr>
        <a:xfrm>
          <a:off x="8515427" y="957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48895</xdr:rowOff>
    </xdr:from>
    <xdr:to>
      <xdr:col>11</xdr:col>
      <xdr:colOff>358775</xdr:colOff>
      <xdr:row>57</xdr:row>
      <xdr:rowOff>150495</xdr:rowOff>
    </xdr:to>
    <xdr:sp macro="" textlink="">
      <xdr:nvSpPr>
        <xdr:cNvPr id="374" name="円/楕円 373"/>
        <xdr:cNvSpPr/>
      </xdr:nvSpPr>
      <xdr:spPr>
        <a:xfrm>
          <a:off x="7810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141622</xdr:rowOff>
    </xdr:from>
    <xdr:ext cx="469744" cy="259045"/>
    <xdr:sp macro="" textlink="">
      <xdr:nvSpPr>
        <xdr:cNvPr id="375" name="テキスト ボックス 374"/>
        <xdr:cNvSpPr txBox="1"/>
      </xdr:nvSpPr>
      <xdr:spPr>
        <a:xfrm>
          <a:off x="7626427"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24257</xdr:rowOff>
    </xdr:from>
    <xdr:to>
      <xdr:col>10</xdr:col>
      <xdr:colOff>155575</xdr:colOff>
      <xdr:row>57</xdr:row>
      <xdr:rowOff>125857</xdr:rowOff>
    </xdr:to>
    <xdr:sp macro="" textlink="">
      <xdr:nvSpPr>
        <xdr:cNvPr id="376" name="円/楕円 375"/>
        <xdr:cNvSpPr/>
      </xdr:nvSpPr>
      <xdr:spPr>
        <a:xfrm>
          <a:off x="6921500" y="97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116984</xdr:rowOff>
    </xdr:from>
    <xdr:ext cx="469744" cy="259045"/>
    <xdr:sp macro="" textlink="">
      <xdr:nvSpPr>
        <xdr:cNvPr id="377" name="テキスト ボックス 376"/>
        <xdr:cNvSpPr txBox="1"/>
      </xdr:nvSpPr>
      <xdr:spPr>
        <a:xfrm>
          <a:off x="6737427" y="988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28181</xdr:rowOff>
    </xdr:from>
    <xdr:to>
      <xdr:col>15</xdr:col>
      <xdr:colOff>180340</xdr:colOff>
      <xdr:row>79</xdr:row>
      <xdr:rowOff>1360</xdr:rowOff>
    </xdr:to>
    <xdr:cxnSp macro="">
      <xdr:nvCxnSpPr>
        <xdr:cNvPr id="401" name="直線コネクタ 400"/>
        <xdr:cNvCxnSpPr/>
      </xdr:nvCxnSpPr>
      <xdr:spPr>
        <a:xfrm flipV="1">
          <a:off x="10475595" y="12372581"/>
          <a:ext cx="1270" cy="11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5187</xdr:rowOff>
    </xdr:from>
    <xdr:ext cx="469744" cy="259045"/>
    <xdr:sp macro="" textlink="">
      <xdr:nvSpPr>
        <xdr:cNvPr id="402" name="商工費最小値テキスト"/>
        <xdr:cNvSpPr txBox="1"/>
      </xdr:nvSpPr>
      <xdr:spPr>
        <a:xfrm>
          <a:off x="10528300" y="135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79</xdr:row>
      <xdr:rowOff>1360</xdr:rowOff>
    </xdr:from>
    <xdr:to>
      <xdr:col>15</xdr:col>
      <xdr:colOff>269875</xdr:colOff>
      <xdr:row>79</xdr:row>
      <xdr:rowOff>1360</xdr:rowOff>
    </xdr:to>
    <xdr:cxnSp macro="">
      <xdr:nvCxnSpPr>
        <xdr:cNvPr id="403" name="直線コネクタ 402"/>
        <xdr:cNvCxnSpPr/>
      </xdr:nvCxnSpPr>
      <xdr:spPr>
        <a:xfrm>
          <a:off x="10388600" y="13545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146308</xdr:rowOff>
    </xdr:from>
    <xdr:ext cx="534377" cy="259045"/>
    <xdr:sp macro="" textlink="">
      <xdr:nvSpPr>
        <xdr:cNvPr id="404" name="商工費最大値テキスト"/>
        <xdr:cNvSpPr txBox="1"/>
      </xdr:nvSpPr>
      <xdr:spPr>
        <a:xfrm>
          <a:off x="10528300" y="121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72</xdr:row>
      <xdr:rowOff>28181</xdr:rowOff>
    </xdr:from>
    <xdr:to>
      <xdr:col>15</xdr:col>
      <xdr:colOff>269875</xdr:colOff>
      <xdr:row>72</xdr:row>
      <xdr:rowOff>28181</xdr:rowOff>
    </xdr:to>
    <xdr:cxnSp macro="">
      <xdr:nvCxnSpPr>
        <xdr:cNvPr id="405" name="直線コネクタ 404"/>
        <xdr:cNvCxnSpPr/>
      </xdr:nvCxnSpPr>
      <xdr:spPr>
        <a:xfrm>
          <a:off x="10388600" y="1237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102857</xdr:rowOff>
    </xdr:from>
    <xdr:to>
      <xdr:col>15</xdr:col>
      <xdr:colOff>180975</xdr:colOff>
      <xdr:row>74</xdr:row>
      <xdr:rowOff>51518</xdr:rowOff>
    </xdr:to>
    <xdr:cxnSp macro="">
      <xdr:nvCxnSpPr>
        <xdr:cNvPr id="406" name="直線コネクタ 405"/>
        <xdr:cNvCxnSpPr/>
      </xdr:nvCxnSpPr>
      <xdr:spPr>
        <a:xfrm>
          <a:off x="9639300" y="12618707"/>
          <a:ext cx="838200" cy="1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7148</xdr:rowOff>
    </xdr:from>
    <xdr:ext cx="534377" cy="259045"/>
    <xdr:sp macro="" textlink="">
      <xdr:nvSpPr>
        <xdr:cNvPr id="407" name="商工費平均値テキスト"/>
        <xdr:cNvSpPr txBox="1"/>
      </xdr:nvSpPr>
      <xdr:spPr>
        <a:xfrm>
          <a:off x="10528300" y="13037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28721</xdr:rowOff>
    </xdr:from>
    <xdr:to>
      <xdr:col>15</xdr:col>
      <xdr:colOff>231775</xdr:colOff>
      <xdr:row>76</xdr:row>
      <xdr:rowOff>130321</xdr:rowOff>
    </xdr:to>
    <xdr:sp macro="" textlink="">
      <xdr:nvSpPr>
        <xdr:cNvPr id="408" name="フローチャート : 判断 407"/>
        <xdr:cNvSpPr/>
      </xdr:nvSpPr>
      <xdr:spPr>
        <a:xfrm>
          <a:off x="104267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127374</xdr:rowOff>
    </xdr:from>
    <xdr:to>
      <xdr:col>14</xdr:col>
      <xdr:colOff>28575</xdr:colOff>
      <xdr:row>73</xdr:row>
      <xdr:rowOff>102857</xdr:rowOff>
    </xdr:to>
    <xdr:cxnSp macro="">
      <xdr:nvCxnSpPr>
        <xdr:cNvPr id="409" name="直線コネクタ 408"/>
        <xdr:cNvCxnSpPr/>
      </xdr:nvCxnSpPr>
      <xdr:spPr>
        <a:xfrm>
          <a:off x="8750300" y="12471774"/>
          <a:ext cx="889000" cy="1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154318</xdr:rowOff>
    </xdr:from>
    <xdr:to>
      <xdr:col>14</xdr:col>
      <xdr:colOff>79375</xdr:colOff>
      <xdr:row>76</xdr:row>
      <xdr:rowOff>84468</xdr:rowOff>
    </xdr:to>
    <xdr:sp macro="" textlink="">
      <xdr:nvSpPr>
        <xdr:cNvPr id="410" name="フローチャート : 判断 409"/>
        <xdr:cNvSpPr/>
      </xdr:nvSpPr>
      <xdr:spPr>
        <a:xfrm>
          <a:off x="9588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75595</xdr:rowOff>
    </xdr:from>
    <xdr:ext cx="534377" cy="259045"/>
    <xdr:sp macro="" textlink="">
      <xdr:nvSpPr>
        <xdr:cNvPr id="411" name="テキスト ボックス 410"/>
        <xdr:cNvSpPr txBox="1"/>
      </xdr:nvSpPr>
      <xdr:spPr>
        <a:xfrm>
          <a:off x="9372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7455</xdr:rowOff>
    </xdr:from>
    <xdr:to>
      <xdr:col>12</xdr:col>
      <xdr:colOff>511175</xdr:colOff>
      <xdr:row>72</xdr:row>
      <xdr:rowOff>127374</xdr:rowOff>
    </xdr:to>
    <xdr:cxnSp macro="">
      <xdr:nvCxnSpPr>
        <xdr:cNvPr id="412" name="直線コネクタ 411"/>
        <xdr:cNvCxnSpPr/>
      </xdr:nvCxnSpPr>
      <xdr:spPr>
        <a:xfrm>
          <a:off x="7861300" y="12351855"/>
          <a:ext cx="889000" cy="1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134201</xdr:rowOff>
    </xdr:from>
    <xdr:to>
      <xdr:col>12</xdr:col>
      <xdr:colOff>561975</xdr:colOff>
      <xdr:row>76</xdr:row>
      <xdr:rowOff>64351</xdr:rowOff>
    </xdr:to>
    <xdr:sp macro="" textlink="">
      <xdr:nvSpPr>
        <xdr:cNvPr id="413" name="フローチャート : 判断 412"/>
        <xdr:cNvSpPr/>
      </xdr:nvSpPr>
      <xdr:spPr>
        <a:xfrm>
          <a:off x="8699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55478</xdr:rowOff>
    </xdr:from>
    <xdr:ext cx="534377" cy="259045"/>
    <xdr:sp macro="" textlink="">
      <xdr:nvSpPr>
        <xdr:cNvPr id="414" name="テキスト ボックス 413"/>
        <xdr:cNvSpPr txBox="1"/>
      </xdr:nvSpPr>
      <xdr:spPr>
        <a:xfrm>
          <a:off x="8483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85045</xdr:rowOff>
    </xdr:from>
    <xdr:to>
      <xdr:col>11</xdr:col>
      <xdr:colOff>307975</xdr:colOff>
      <xdr:row>72</xdr:row>
      <xdr:rowOff>7455</xdr:rowOff>
    </xdr:to>
    <xdr:cxnSp macro="">
      <xdr:nvCxnSpPr>
        <xdr:cNvPr id="415" name="直線コネクタ 414"/>
        <xdr:cNvCxnSpPr/>
      </xdr:nvCxnSpPr>
      <xdr:spPr>
        <a:xfrm>
          <a:off x="6972300" y="12257995"/>
          <a:ext cx="889000" cy="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76918</xdr:rowOff>
    </xdr:from>
    <xdr:to>
      <xdr:col>11</xdr:col>
      <xdr:colOff>358775</xdr:colOff>
      <xdr:row>76</xdr:row>
      <xdr:rowOff>7068</xdr:rowOff>
    </xdr:to>
    <xdr:sp macro="" textlink="">
      <xdr:nvSpPr>
        <xdr:cNvPr id="416" name="フローチャート : 判断 415"/>
        <xdr:cNvSpPr/>
      </xdr:nvSpPr>
      <xdr:spPr>
        <a:xfrm>
          <a:off x="7810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169645</xdr:rowOff>
    </xdr:from>
    <xdr:ext cx="534377" cy="259045"/>
    <xdr:sp macro="" textlink="">
      <xdr:nvSpPr>
        <xdr:cNvPr id="417" name="テキスト ボックス 416"/>
        <xdr:cNvSpPr txBox="1"/>
      </xdr:nvSpPr>
      <xdr:spPr>
        <a:xfrm>
          <a:off x="7594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15386</xdr:rowOff>
    </xdr:from>
    <xdr:to>
      <xdr:col>10</xdr:col>
      <xdr:colOff>155575</xdr:colOff>
      <xdr:row>75</xdr:row>
      <xdr:rowOff>116986</xdr:rowOff>
    </xdr:to>
    <xdr:sp macro="" textlink="">
      <xdr:nvSpPr>
        <xdr:cNvPr id="418" name="フローチャート : 判断 417"/>
        <xdr:cNvSpPr/>
      </xdr:nvSpPr>
      <xdr:spPr>
        <a:xfrm>
          <a:off x="6921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108113</xdr:rowOff>
    </xdr:from>
    <xdr:ext cx="534377" cy="259045"/>
    <xdr:sp macro="" textlink="">
      <xdr:nvSpPr>
        <xdr:cNvPr id="419" name="テキスト ボックス 418"/>
        <xdr:cNvSpPr txBox="1"/>
      </xdr:nvSpPr>
      <xdr:spPr>
        <a:xfrm>
          <a:off x="6705111" y="129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718</xdr:rowOff>
    </xdr:from>
    <xdr:to>
      <xdr:col>15</xdr:col>
      <xdr:colOff>231775</xdr:colOff>
      <xdr:row>74</xdr:row>
      <xdr:rowOff>102318</xdr:rowOff>
    </xdr:to>
    <xdr:sp macro="" textlink="">
      <xdr:nvSpPr>
        <xdr:cNvPr id="425" name="円/楕円 424"/>
        <xdr:cNvSpPr/>
      </xdr:nvSpPr>
      <xdr:spPr>
        <a:xfrm>
          <a:off x="10426700" y="126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23595</xdr:rowOff>
    </xdr:from>
    <xdr:ext cx="534377" cy="259045"/>
    <xdr:sp macro="" textlink="">
      <xdr:nvSpPr>
        <xdr:cNvPr id="426" name="商工費該当値テキスト"/>
        <xdr:cNvSpPr txBox="1"/>
      </xdr:nvSpPr>
      <xdr:spPr>
        <a:xfrm>
          <a:off x="10528300" y="125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44,629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52057</xdr:rowOff>
    </xdr:from>
    <xdr:to>
      <xdr:col>14</xdr:col>
      <xdr:colOff>79375</xdr:colOff>
      <xdr:row>73</xdr:row>
      <xdr:rowOff>153657</xdr:rowOff>
    </xdr:to>
    <xdr:sp macro="" textlink="">
      <xdr:nvSpPr>
        <xdr:cNvPr id="427" name="円/楕円 426"/>
        <xdr:cNvSpPr/>
      </xdr:nvSpPr>
      <xdr:spPr>
        <a:xfrm>
          <a:off x="9588500" y="125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170184</xdr:rowOff>
    </xdr:from>
    <xdr:ext cx="534377" cy="259045"/>
    <xdr:sp macro="" textlink="">
      <xdr:nvSpPr>
        <xdr:cNvPr id="428" name="テキスト ボックス 427"/>
        <xdr:cNvSpPr txBox="1"/>
      </xdr:nvSpPr>
      <xdr:spPr>
        <a:xfrm>
          <a:off x="9372111" y="123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76574</xdr:rowOff>
    </xdr:from>
    <xdr:to>
      <xdr:col>12</xdr:col>
      <xdr:colOff>561975</xdr:colOff>
      <xdr:row>73</xdr:row>
      <xdr:rowOff>6724</xdr:rowOff>
    </xdr:to>
    <xdr:sp macro="" textlink="">
      <xdr:nvSpPr>
        <xdr:cNvPr id="429" name="円/楕円 428"/>
        <xdr:cNvSpPr/>
      </xdr:nvSpPr>
      <xdr:spPr>
        <a:xfrm>
          <a:off x="8699500" y="124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23251</xdr:rowOff>
    </xdr:from>
    <xdr:ext cx="534377" cy="259045"/>
    <xdr:sp macro="" textlink="">
      <xdr:nvSpPr>
        <xdr:cNvPr id="430" name="テキスト ボックス 429"/>
        <xdr:cNvSpPr txBox="1"/>
      </xdr:nvSpPr>
      <xdr:spPr>
        <a:xfrm>
          <a:off x="8483111" y="121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58,647</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128105</xdr:rowOff>
    </xdr:from>
    <xdr:to>
      <xdr:col>11</xdr:col>
      <xdr:colOff>358775</xdr:colOff>
      <xdr:row>72</xdr:row>
      <xdr:rowOff>58255</xdr:rowOff>
    </xdr:to>
    <xdr:sp macro="" textlink="">
      <xdr:nvSpPr>
        <xdr:cNvPr id="431" name="円/楕円 430"/>
        <xdr:cNvSpPr/>
      </xdr:nvSpPr>
      <xdr:spPr>
        <a:xfrm>
          <a:off x="7810500" y="123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74782</xdr:rowOff>
    </xdr:from>
    <xdr:ext cx="534377" cy="259045"/>
    <xdr:sp macro="" textlink="">
      <xdr:nvSpPr>
        <xdr:cNvPr id="432" name="テキスト ボックス 431"/>
        <xdr:cNvSpPr txBox="1"/>
      </xdr:nvSpPr>
      <xdr:spPr>
        <a:xfrm>
          <a:off x="7594111" y="120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34245</xdr:rowOff>
    </xdr:from>
    <xdr:to>
      <xdr:col>10</xdr:col>
      <xdr:colOff>155575</xdr:colOff>
      <xdr:row>71</xdr:row>
      <xdr:rowOff>135845</xdr:rowOff>
    </xdr:to>
    <xdr:sp macro="" textlink="">
      <xdr:nvSpPr>
        <xdr:cNvPr id="433" name="円/楕円 432"/>
        <xdr:cNvSpPr/>
      </xdr:nvSpPr>
      <xdr:spPr>
        <a:xfrm>
          <a:off x="6921500" y="122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152372</xdr:rowOff>
    </xdr:from>
    <xdr:ext cx="534377" cy="259045"/>
    <xdr:sp macro="" textlink="">
      <xdr:nvSpPr>
        <xdr:cNvPr id="434" name="テキスト ボックス 433"/>
        <xdr:cNvSpPr txBox="1"/>
      </xdr:nvSpPr>
      <xdr:spPr>
        <a:xfrm>
          <a:off x="6705111" y="119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165512</xdr:rowOff>
    </xdr:from>
    <xdr:to>
      <xdr:col>15</xdr:col>
      <xdr:colOff>180340</xdr:colOff>
      <xdr:row>99</xdr:row>
      <xdr:rowOff>115736</xdr:rowOff>
    </xdr:to>
    <xdr:cxnSp macro="">
      <xdr:nvCxnSpPr>
        <xdr:cNvPr id="459" name="直線コネクタ 458"/>
        <xdr:cNvCxnSpPr/>
      </xdr:nvCxnSpPr>
      <xdr:spPr>
        <a:xfrm flipV="1">
          <a:off x="10475595" y="16110362"/>
          <a:ext cx="1270" cy="9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119563</xdr:rowOff>
    </xdr:from>
    <xdr:ext cx="534377" cy="259045"/>
    <xdr:sp macro="" textlink="">
      <xdr:nvSpPr>
        <xdr:cNvPr id="460" name="土木費最小値テキスト"/>
        <xdr:cNvSpPr txBox="1"/>
      </xdr:nvSpPr>
      <xdr:spPr>
        <a:xfrm>
          <a:off x="10528300" y="17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115736</xdr:rowOff>
    </xdr:from>
    <xdr:to>
      <xdr:col>15</xdr:col>
      <xdr:colOff>269875</xdr:colOff>
      <xdr:row>99</xdr:row>
      <xdr:rowOff>115736</xdr:rowOff>
    </xdr:to>
    <xdr:cxnSp macro="">
      <xdr:nvCxnSpPr>
        <xdr:cNvPr id="461" name="直線コネクタ 460"/>
        <xdr:cNvCxnSpPr/>
      </xdr:nvCxnSpPr>
      <xdr:spPr>
        <a:xfrm>
          <a:off x="10388600" y="1708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112189</xdr:rowOff>
    </xdr:from>
    <xdr:ext cx="534377" cy="259045"/>
    <xdr:sp macro="" textlink="">
      <xdr:nvSpPr>
        <xdr:cNvPr id="462" name="土木費最大値テキスト"/>
        <xdr:cNvSpPr txBox="1"/>
      </xdr:nvSpPr>
      <xdr:spPr>
        <a:xfrm>
          <a:off x="10528300" y="158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93</xdr:row>
      <xdr:rowOff>165512</xdr:rowOff>
    </xdr:from>
    <xdr:to>
      <xdr:col>15</xdr:col>
      <xdr:colOff>269875</xdr:colOff>
      <xdr:row>93</xdr:row>
      <xdr:rowOff>165512</xdr:rowOff>
    </xdr:to>
    <xdr:cxnSp macro="">
      <xdr:nvCxnSpPr>
        <xdr:cNvPr id="463" name="直線コネクタ 462"/>
        <xdr:cNvCxnSpPr/>
      </xdr:nvCxnSpPr>
      <xdr:spPr>
        <a:xfrm>
          <a:off x="10388600" y="1611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164255</xdr:rowOff>
    </xdr:from>
    <xdr:to>
      <xdr:col>15</xdr:col>
      <xdr:colOff>180975</xdr:colOff>
      <xdr:row>95</xdr:row>
      <xdr:rowOff>97199</xdr:rowOff>
    </xdr:to>
    <xdr:cxnSp macro="">
      <xdr:nvCxnSpPr>
        <xdr:cNvPr id="464" name="直線コネクタ 463"/>
        <xdr:cNvCxnSpPr/>
      </xdr:nvCxnSpPr>
      <xdr:spPr>
        <a:xfrm>
          <a:off x="9639300" y="15594755"/>
          <a:ext cx="838200" cy="79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54545</xdr:rowOff>
    </xdr:from>
    <xdr:ext cx="534377" cy="259045"/>
    <xdr:sp macro="" textlink="">
      <xdr:nvSpPr>
        <xdr:cNvPr id="465" name="土木費平均値テキスト"/>
        <xdr:cNvSpPr txBox="1"/>
      </xdr:nvSpPr>
      <xdr:spPr>
        <a:xfrm>
          <a:off x="10528300" y="16513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76118</xdr:rowOff>
    </xdr:from>
    <xdr:to>
      <xdr:col>15</xdr:col>
      <xdr:colOff>231775</xdr:colOff>
      <xdr:row>97</xdr:row>
      <xdr:rowOff>6268</xdr:rowOff>
    </xdr:to>
    <xdr:sp macro="" textlink="">
      <xdr:nvSpPr>
        <xdr:cNvPr id="466" name="フローチャート : 判断 465"/>
        <xdr:cNvSpPr/>
      </xdr:nvSpPr>
      <xdr:spPr>
        <a:xfrm>
          <a:off x="10426700" y="165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164255</xdr:rowOff>
    </xdr:from>
    <xdr:to>
      <xdr:col>14</xdr:col>
      <xdr:colOff>28575</xdr:colOff>
      <xdr:row>94</xdr:row>
      <xdr:rowOff>160979</xdr:rowOff>
    </xdr:to>
    <xdr:cxnSp macro="">
      <xdr:nvCxnSpPr>
        <xdr:cNvPr id="467" name="直線コネクタ 466"/>
        <xdr:cNvCxnSpPr/>
      </xdr:nvCxnSpPr>
      <xdr:spPr>
        <a:xfrm flipV="1">
          <a:off x="8750300" y="15594755"/>
          <a:ext cx="889000" cy="6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38988</xdr:rowOff>
    </xdr:from>
    <xdr:to>
      <xdr:col>14</xdr:col>
      <xdr:colOff>79375</xdr:colOff>
      <xdr:row>96</xdr:row>
      <xdr:rowOff>140588</xdr:rowOff>
    </xdr:to>
    <xdr:sp macro="" textlink="">
      <xdr:nvSpPr>
        <xdr:cNvPr id="468" name="フローチャート : 判断 467"/>
        <xdr:cNvSpPr/>
      </xdr:nvSpPr>
      <xdr:spPr>
        <a:xfrm>
          <a:off x="95885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131715</xdr:rowOff>
    </xdr:from>
    <xdr:ext cx="534377" cy="259045"/>
    <xdr:sp macro="" textlink="">
      <xdr:nvSpPr>
        <xdr:cNvPr id="469" name="テキスト ボックス 468"/>
        <xdr:cNvSpPr txBox="1"/>
      </xdr:nvSpPr>
      <xdr:spPr>
        <a:xfrm>
          <a:off x="9372111" y="165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160979</xdr:rowOff>
    </xdr:from>
    <xdr:to>
      <xdr:col>12</xdr:col>
      <xdr:colOff>511175</xdr:colOff>
      <xdr:row>95</xdr:row>
      <xdr:rowOff>17380</xdr:rowOff>
    </xdr:to>
    <xdr:cxnSp macro="">
      <xdr:nvCxnSpPr>
        <xdr:cNvPr id="470" name="直線コネクタ 469"/>
        <xdr:cNvCxnSpPr/>
      </xdr:nvCxnSpPr>
      <xdr:spPr>
        <a:xfrm flipV="1">
          <a:off x="7861300" y="16277279"/>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52076</xdr:rowOff>
    </xdr:from>
    <xdr:to>
      <xdr:col>12</xdr:col>
      <xdr:colOff>561975</xdr:colOff>
      <xdr:row>96</xdr:row>
      <xdr:rowOff>153676</xdr:rowOff>
    </xdr:to>
    <xdr:sp macro="" textlink="">
      <xdr:nvSpPr>
        <xdr:cNvPr id="471" name="フローチャート : 判断 470"/>
        <xdr:cNvSpPr/>
      </xdr:nvSpPr>
      <xdr:spPr>
        <a:xfrm>
          <a:off x="8699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144803</xdr:rowOff>
    </xdr:from>
    <xdr:ext cx="534377" cy="259045"/>
    <xdr:sp macro="" textlink="">
      <xdr:nvSpPr>
        <xdr:cNvPr id="472" name="テキスト ボックス 471"/>
        <xdr:cNvSpPr txBox="1"/>
      </xdr:nvSpPr>
      <xdr:spPr>
        <a:xfrm>
          <a:off x="8483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101772</xdr:rowOff>
    </xdr:from>
    <xdr:to>
      <xdr:col>11</xdr:col>
      <xdr:colOff>307975</xdr:colOff>
      <xdr:row>95</xdr:row>
      <xdr:rowOff>17380</xdr:rowOff>
    </xdr:to>
    <xdr:cxnSp macro="">
      <xdr:nvCxnSpPr>
        <xdr:cNvPr id="473" name="直線コネクタ 472"/>
        <xdr:cNvCxnSpPr/>
      </xdr:nvCxnSpPr>
      <xdr:spPr>
        <a:xfrm>
          <a:off x="6972300" y="16218072"/>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19386</xdr:rowOff>
    </xdr:from>
    <xdr:to>
      <xdr:col>11</xdr:col>
      <xdr:colOff>358775</xdr:colOff>
      <xdr:row>96</xdr:row>
      <xdr:rowOff>120986</xdr:rowOff>
    </xdr:to>
    <xdr:sp macro="" textlink="">
      <xdr:nvSpPr>
        <xdr:cNvPr id="474" name="フローチャート : 判断 473"/>
        <xdr:cNvSpPr/>
      </xdr:nvSpPr>
      <xdr:spPr>
        <a:xfrm>
          <a:off x="7810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112113</xdr:rowOff>
    </xdr:from>
    <xdr:ext cx="534377" cy="259045"/>
    <xdr:sp macro="" textlink="">
      <xdr:nvSpPr>
        <xdr:cNvPr id="475" name="テキスト ボックス 474"/>
        <xdr:cNvSpPr txBox="1"/>
      </xdr:nvSpPr>
      <xdr:spPr>
        <a:xfrm>
          <a:off x="7594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61906</xdr:rowOff>
    </xdr:from>
    <xdr:to>
      <xdr:col>10</xdr:col>
      <xdr:colOff>155575</xdr:colOff>
      <xdr:row>96</xdr:row>
      <xdr:rowOff>163506</xdr:rowOff>
    </xdr:to>
    <xdr:sp macro="" textlink="">
      <xdr:nvSpPr>
        <xdr:cNvPr id="476" name="フローチャート : 判断 475"/>
        <xdr:cNvSpPr/>
      </xdr:nvSpPr>
      <xdr:spPr>
        <a:xfrm>
          <a:off x="6921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154633</xdr:rowOff>
    </xdr:from>
    <xdr:ext cx="534377" cy="259045"/>
    <xdr:sp macro="" textlink="">
      <xdr:nvSpPr>
        <xdr:cNvPr id="477" name="テキスト ボックス 476"/>
        <xdr:cNvSpPr txBox="1"/>
      </xdr:nvSpPr>
      <xdr:spPr>
        <a:xfrm>
          <a:off x="6705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46399</xdr:rowOff>
    </xdr:from>
    <xdr:to>
      <xdr:col>15</xdr:col>
      <xdr:colOff>231775</xdr:colOff>
      <xdr:row>95</xdr:row>
      <xdr:rowOff>147999</xdr:rowOff>
    </xdr:to>
    <xdr:sp macro="" textlink="">
      <xdr:nvSpPr>
        <xdr:cNvPr id="483" name="円/楕円 482"/>
        <xdr:cNvSpPr/>
      </xdr:nvSpPr>
      <xdr:spPr>
        <a:xfrm>
          <a:off x="10426700" y="163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69276</xdr:rowOff>
    </xdr:from>
    <xdr:ext cx="534377" cy="259045"/>
    <xdr:sp macro="" textlink="">
      <xdr:nvSpPr>
        <xdr:cNvPr id="484" name="土木費該当値テキスト"/>
        <xdr:cNvSpPr txBox="1"/>
      </xdr:nvSpPr>
      <xdr:spPr>
        <a:xfrm>
          <a:off x="10528300" y="1618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73,231</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113455</xdr:rowOff>
    </xdr:from>
    <xdr:to>
      <xdr:col>14</xdr:col>
      <xdr:colOff>79375</xdr:colOff>
      <xdr:row>91</xdr:row>
      <xdr:rowOff>43605</xdr:rowOff>
    </xdr:to>
    <xdr:sp macro="" textlink="">
      <xdr:nvSpPr>
        <xdr:cNvPr id="485" name="円/楕円 484"/>
        <xdr:cNvSpPr/>
      </xdr:nvSpPr>
      <xdr:spPr>
        <a:xfrm>
          <a:off x="95885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60132</xdr:rowOff>
    </xdr:from>
    <xdr:ext cx="599010" cy="259045"/>
    <xdr:sp macro="" textlink="">
      <xdr:nvSpPr>
        <xdr:cNvPr id="486" name="テキスト ボックス 485"/>
        <xdr:cNvSpPr txBox="1"/>
      </xdr:nvSpPr>
      <xdr:spPr>
        <a:xfrm>
          <a:off x="9339794" y="153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114,711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110179</xdr:rowOff>
    </xdr:from>
    <xdr:to>
      <xdr:col>12</xdr:col>
      <xdr:colOff>561975</xdr:colOff>
      <xdr:row>95</xdr:row>
      <xdr:rowOff>40329</xdr:rowOff>
    </xdr:to>
    <xdr:sp macro="" textlink="">
      <xdr:nvSpPr>
        <xdr:cNvPr id="487" name="円/楕円 486"/>
        <xdr:cNvSpPr/>
      </xdr:nvSpPr>
      <xdr:spPr>
        <a:xfrm>
          <a:off x="8699500" y="162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56856</xdr:rowOff>
    </xdr:from>
    <xdr:ext cx="534377" cy="259045"/>
    <xdr:sp macro="" textlink="">
      <xdr:nvSpPr>
        <xdr:cNvPr id="488" name="テキスト ボックス 487"/>
        <xdr:cNvSpPr txBox="1"/>
      </xdr:nvSpPr>
      <xdr:spPr>
        <a:xfrm>
          <a:off x="8483111" y="160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138030</xdr:rowOff>
    </xdr:from>
    <xdr:to>
      <xdr:col>11</xdr:col>
      <xdr:colOff>358775</xdr:colOff>
      <xdr:row>95</xdr:row>
      <xdr:rowOff>68180</xdr:rowOff>
    </xdr:to>
    <xdr:sp macro="" textlink="">
      <xdr:nvSpPr>
        <xdr:cNvPr id="489" name="円/楕円 488"/>
        <xdr:cNvSpPr/>
      </xdr:nvSpPr>
      <xdr:spPr>
        <a:xfrm>
          <a:off x="7810500" y="162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84707</xdr:rowOff>
    </xdr:from>
    <xdr:ext cx="534377" cy="259045"/>
    <xdr:sp macro="" textlink="">
      <xdr:nvSpPr>
        <xdr:cNvPr id="490" name="テキスト ボックス 489"/>
        <xdr:cNvSpPr txBox="1"/>
      </xdr:nvSpPr>
      <xdr:spPr>
        <a:xfrm>
          <a:off x="7594111" y="160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50972</xdr:rowOff>
    </xdr:from>
    <xdr:to>
      <xdr:col>10</xdr:col>
      <xdr:colOff>155575</xdr:colOff>
      <xdr:row>94</xdr:row>
      <xdr:rowOff>152572</xdr:rowOff>
    </xdr:to>
    <xdr:sp macro="" textlink="">
      <xdr:nvSpPr>
        <xdr:cNvPr id="491" name="円/楕円 490"/>
        <xdr:cNvSpPr/>
      </xdr:nvSpPr>
      <xdr:spPr>
        <a:xfrm>
          <a:off x="6921500" y="161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169099</xdr:rowOff>
    </xdr:from>
    <xdr:ext cx="534377" cy="259045"/>
    <xdr:sp macro="" textlink="">
      <xdr:nvSpPr>
        <xdr:cNvPr id="492" name="テキスト ボックス 491"/>
        <xdr:cNvSpPr txBox="1"/>
      </xdr:nvSpPr>
      <xdr:spPr>
        <a:xfrm>
          <a:off x="6705111" y="159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7" name="直線コネクタ 516"/>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8"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9" name="直線コネクタ 518"/>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20"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21" name="直線コネクタ 520"/>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1968</xdr:rowOff>
    </xdr:from>
    <xdr:to>
      <xdr:col>23</xdr:col>
      <xdr:colOff>517525</xdr:colOff>
      <xdr:row>37</xdr:row>
      <xdr:rowOff>23114</xdr:rowOff>
    </xdr:to>
    <xdr:cxnSp macro="">
      <xdr:nvCxnSpPr>
        <xdr:cNvPr id="522" name="直線コネクタ 521"/>
        <xdr:cNvCxnSpPr/>
      </xdr:nvCxnSpPr>
      <xdr:spPr>
        <a:xfrm flipV="1">
          <a:off x="15481300" y="6345618"/>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106951</xdr:rowOff>
    </xdr:from>
    <xdr:ext cx="534377" cy="259045"/>
    <xdr:sp macro="" textlink="">
      <xdr:nvSpPr>
        <xdr:cNvPr id="523" name="消防費平均値テキスト"/>
        <xdr:cNvSpPr txBox="1"/>
      </xdr:nvSpPr>
      <xdr:spPr>
        <a:xfrm>
          <a:off x="16370300" y="6279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4" name="フローチャート : 判断 523"/>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125793</xdr:rowOff>
    </xdr:from>
    <xdr:to>
      <xdr:col>22</xdr:col>
      <xdr:colOff>365125</xdr:colOff>
      <xdr:row>37</xdr:row>
      <xdr:rowOff>23114</xdr:rowOff>
    </xdr:to>
    <xdr:cxnSp macro="">
      <xdr:nvCxnSpPr>
        <xdr:cNvPr id="525" name="直線コネクタ 524"/>
        <xdr:cNvCxnSpPr/>
      </xdr:nvCxnSpPr>
      <xdr:spPr>
        <a:xfrm>
          <a:off x="14592300" y="5783643"/>
          <a:ext cx="889000" cy="5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6" name="フローチャート : 判断 525"/>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7" name="テキスト ボックス 526"/>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125793</xdr:rowOff>
    </xdr:from>
    <xdr:to>
      <xdr:col>21</xdr:col>
      <xdr:colOff>161925</xdr:colOff>
      <xdr:row>37</xdr:row>
      <xdr:rowOff>164274</xdr:rowOff>
    </xdr:to>
    <xdr:cxnSp macro="">
      <xdr:nvCxnSpPr>
        <xdr:cNvPr id="528" name="直線コネクタ 527"/>
        <xdr:cNvCxnSpPr/>
      </xdr:nvCxnSpPr>
      <xdr:spPr>
        <a:xfrm flipV="1">
          <a:off x="13703300" y="5783643"/>
          <a:ext cx="889000" cy="7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9" name="フローチャート : 判断 528"/>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30" name="テキスト ボックス 529"/>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154559</xdr:rowOff>
    </xdr:from>
    <xdr:to>
      <xdr:col>19</xdr:col>
      <xdr:colOff>644525</xdr:colOff>
      <xdr:row>37</xdr:row>
      <xdr:rowOff>164274</xdr:rowOff>
    </xdr:to>
    <xdr:cxnSp macro="">
      <xdr:nvCxnSpPr>
        <xdr:cNvPr id="531" name="直線コネクタ 530"/>
        <xdr:cNvCxnSpPr/>
      </xdr:nvCxnSpPr>
      <xdr:spPr>
        <a:xfrm>
          <a:off x="12814300" y="6326759"/>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2" name="フローチャート : 判断 531"/>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3" name="テキスト ボックス 532"/>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4" name="フローチャート : 判断 533"/>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97045</xdr:rowOff>
    </xdr:from>
    <xdr:ext cx="534377" cy="259045"/>
    <xdr:sp macro="" textlink="">
      <xdr:nvSpPr>
        <xdr:cNvPr id="535" name="テキスト ボックス 534"/>
        <xdr:cNvSpPr txBox="1"/>
      </xdr:nvSpPr>
      <xdr:spPr>
        <a:xfrm>
          <a:off x="1254711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122618</xdr:rowOff>
    </xdr:from>
    <xdr:to>
      <xdr:col>23</xdr:col>
      <xdr:colOff>568325</xdr:colOff>
      <xdr:row>37</xdr:row>
      <xdr:rowOff>52768</xdr:rowOff>
    </xdr:to>
    <xdr:sp macro="" textlink="">
      <xdr:nvSpPr>
        <xdr:cNvPr id="541" name="円/楕円 540"/>
        <xdr:cNvSpPr/>
      </xdr:nvSpPr>
      <xdr:spPr>
        <a:xfrm>
          <a:off x="162687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145495</xdr:rowOff>
    </xdr:from>
    <xdr:ext cx="534377" cy="259045"/>
    <xdr:sp macro="" textlink="">
      <xdr:nvSpPr>
        <xdr:cNvPr id="542" name="消防費該当値テキスト"/>
        <xdr:cNvSpPr txBox="1"/>
      </xdr:nvSpPr>
      <xdr:spPr>
        <a:xfrm>
          <a:off x="16370300" y="61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143764</xdr:rowOff>
    </xdr:from>
    <xdr:to>
      <xdr:col>22</xdr:col>
      <xdr:colOff>415925</xdr:colOff>
      <xdr:row>37</xdr:row>
      <xdr:rowOff>73914</xdr:rowOff>
    </xdr:to>
    <xdr:sp macro="" textlink="">
      <xdr:nvSpPr>
        <xdr:cNvPr id="543" name="円/楕円 542"/>
        <xdr:cNvSpPr/>
      </xdr:nvSpPr>
      <xdr:spPr>
        <a:xfrm>
          <a:off x="15430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65041</xdr:rowOff>
    </xdr:from>
    <xdr:ext cx="534377" cy="259045"/>
    <xdr:sp macro="" textlink="">
      <xdr:nvSpPr>
        <xdr:cNvPr id="544" name="テキスト ボックス 543"/>
        <xdr:cNvSpPr txBox="1"/>
      </xdr:nvSpPr>
      <xdr:spPr>
        <a:xfrm>
          <a:off x="15214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74993</xdr:rowOff>
    </xdr:from>
    <xdr:to>
      <xdr:col>21</xdr:col>
      <xdr:colOff>212725</xdr:colOff>
      <xdr:row>34</xdr:row>
      <xdr:rowOff>5143</xdr:rowOff>
    </xdr:to>
    <xdr:sp macro="" textlink="">
      <xdr:nvSpPr>
        <xdr:cNvPr id="545" name="円/楕円 544"/>
        <xdr:cNvSpPr/>
      </xdr:nvSpPr>
      <xdr:spPr>
        <a:xfrm>
          <a:off x="14541500" y="57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21670</xdr:rowOff>
    </xdr:from>
    <xdr:ext cx="534377" cy="259045"/>
    <xdr:sp macro="" textlink="">
      <xdr:nvSpPr>
        <xdr:cNvPr id="546" name="テキスト ボックス 545"/>
        <xdr:cNvSpPr txBox="1"/>
      </xdr:nvSpPr>
      <xdr:spPr>
        <a:xfrm>
          <a:off x="14325111" y="55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113474</xdr:rowOff>
    </xdr:from>
    <xdr:to>
      <xdr:col>20</xdr:col>
      <xdr:colOff>9525</xdr:colOff>
      <xdr:row>38</xdr:row>
      <xdr:rowOff>43624</xdr:rowOff>
    </xdr:to>
    <xdr:sp macro="" textlink="">
      <xdr:nvSpPr>
        <xdr:cNvPr id="547" name="円/楕円 546"/>
        <xdr:cNvSpPr/>
      </xdr:nvSpPr>
      <xdr:spPr>
        <a:xfrm>
          <a:off x="13652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34751</xdr:rowOff>
    </xdr:from>
    <xdr:ext cx="534377" cy="259045"/>
    <xdr:sp macro="" textlink="">
      <xdr:nvSpPr>
        <xdr:cNvPr id="548" name="テキスト ボックス 547"/>
        <xdr:cNvSpPr txBox="1"/>
      </xdr:nvSpPr>
      <xdr:spPr>
        <a:xfrm>
          <a:off x="13436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103759</xdr:rowOff>
    </xdr:from>
    <xdr:to>
      <xdr:col>18</xdr:col>
      <xdr:colOff>492125</xdr:colOff>
      <xdr:row>37</xdr:row>
      <xdr:rowOff>33909</xdr:rowOff>
    </xdr:to>
    <xdr:sp macro="" textlink="">
      <xdr:nvSpPr>
        <xdr:cNvPr id="549" name="円/楕円 548"/>
        <xdr:cNvSpPr/>
      </xdr:nvSpPr>
      <xdr:spPr>
        <a:xfrm>
          <a:off x="12763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50436</xdr:rowOff>
    </xdr:from>
    <xdr:ext cx="534377" cy="259045"/>
    <xdr:sp macro="" textlink="">
      <xdr:nvSpPr>
        <xdr:cNvPr id="550" name="テキスト ボックス 549"/>
        <xdr:cNvSpPr txBox="1"/>
      </xdr:nvSpPr>
      <xdr:spPr>
        <a:xfrm>
          <a:off x="12547111" y="60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3" name="直線コネクタ 572"/>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4"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5" name="直線コネクタ 574"/>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6"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7" name="直線コネクタ 576"/>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170104</xdr:rowOff>
    </xdr:from>
    <xdr:to>
      <xdr:col>23</xdr:col>
      <xdr:colOff>517525</xdr:colOff>
      <xdr:row>55</xdr:row>
      <xdr:rowOff>74275</xdr:rowOff>
    </xdr:to>
    <xdr:cxnSp macro="">
      <xdr:nvCxnSpPr>
        <xdr:cNvPr id="578" name="直線コネクタ 577"/>
        <xdr:cNvCxnSpPr/>
      </xdr:nvCxnSpPr>
      <xdr:spPr>
        <a:xfrm flipV="1">
          <a:off x="15481300" y="8914054"/>
          <a:ext cx="838200" cy="5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65087</xdr:rowOff>
    </xdr:from>
    <xdr:ext cx="534377" cy="259045"/>
    <xdr:sp macro="" textlink="">
      <xdr:nvSpPr>
        <xdr:cNvPr id="579" name="教育費平均値テキスト"/>
        <xdr:cNvSpPr txBox="1"/>
      </xdr:nvSpPr>
      <xdr:spPr>
        <a:xfrm>
          <a:off x="16370300" y="949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80" name="フローチャート : 判断 579"/>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74275</xdr:rowOff>
    </xdr:from>
    <xdr:to>
      <xdr:col>22</xdr:col>
      <xdr:colOff>365125</xdr:colOff>
      <xdr:row>55</xdr:row>
      <xdr:rowOff>137002</xdr:rowOff>
    </xdr:to>
    <xdr:cxnSp macro="">
      <xdr:nvCxnSpPr>
        <xdr:cNvPr id="581" name="直線コネクタ 580"/>
        <xdr:cNvCxnSpPr/>
      </xdr:nvCxnSpPr>
      <xdr:spPr>
        <a:xfrm flipV="1">
          <a:off x="14592300" y="9504025"/>
          <a:ext cx="889000" cy="6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2" name="フローチャート : 判断 581"/>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65315</xdr:rowOff>
    </xdr:from>
    <xdr:ext cx="534377" cy="259045"/>
    <xdr:sp macro="" textlink="">
      <xdr:nvSpPr>
        <xdr:cNvPr id="583" name="テキスト ボックス 582"/>
        <xdr:cNvSpPr txBox="1"/>
      </xdr:nvSpPr>
      <xdr:spPr>
        <a:xfrm>
          <a:off x="15214111" y="96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137002</xdr:rowOff>
    </xdr:from>
    <xdr:to>
      <xdr:col>21</xdr:col>
      <xdr:colOff>161925</xdr:colOff>
      <xdr:row>56</xdr:row>
      <xdr:rowOff>101433</xdr:rowOff>
    </xdr:to>
    <xdr:cxnSp macro="">
      <xdr:nvCxnSpPr>
        <xdr:cNvPr id="584" name="直線コネクタ 583"/>
        <xdr:cNvCxnSpPr/>
      </xdr:nvCxnSpPr>
      <xdr:spPr>
        <a:xfrm flipV="1">
          <a:off x="13703300" y="9566752"/>
          <a:ext cx="889000" cy="1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5" name="フローチャート : 判断 584"/>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89044</xdr:rowOff>
    </xdr:from>
    <xdr:ext cx="534377" cy="259045"/>
    <xdr:sp macro="" textlink="">
      <xdr:nvSpPr>
        <xdr:cNvPr id="586" name="テキスト ボックス 585"/>
        <xdr:cNvSpPr txBox="1"/>
      </xdr:nvSpPr>
      <xdr:spPr>
        <a:xfrm>
          <a:off x="14325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169418</xdr:rowOff>
    </xdr:from>
    <xdr:to>
      <xdr:col>19</xdr:col>
      <xdr:colOff>644525</xdr:colOff>
      <xdr:row>56</xdr:row>
      <xdr:rowOff>101433</xdr:rowOff>
    </xdr:to>
    <xdr:cxnSp macro="">
      <xdr:nvCxnSpPr>
        <xdr:cNvPr id="587" name="直線コネクタ 586"/>
        <xdr:cNvCxnSpPr/>
      </xdr:nvCxnSpPr>
      <xdr:spPr>
        <a:xfrm>
          <a:off x="12814300" y="9427718"/>
          <a:ext cx="889000" cy="2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8" name="フローチャート : 判断 587"/>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9" name="テキスト ボックス 588"/>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90" name="フローチャート : 判断 589"/>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142033</xdr:rowOff>
    </xdr:from>
    <xdr:ext cx="534377" cy="259045"/>
    <xdr:sp macro="" textlink="">
      <xdr:nvSpPr>
        <xdr:cNvPr id="591" name="テキスト ボックス 590"/>
        <xdr:cNvSpPr txBox="1"/>
      </xdr:nvSpPr>
      <xdr:spPr>
        <a:xfrm>
          <a:off x="12547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119304</xdr:rowOff>
    </xdr:from>
    <xdr:to>
      <xdr:col>23</xdr:col>
      <xdr:colOff>568325</xdr:colOff>
      <xdr:row>52</xdr:row>
      <xdr:rowOff>49454</xdr:rowOff>
    </xdr:to>
    <xdr:sp macro="" textlink="">
      <xdr:nvSpPr>
        <xdr:cNvPr id="597" name="円/楕円 596"/>
        <xdr:cNvSpPr/>
      </xdr:nvSpPr>
      <xdr:spPr>
        <a:xfrm>
          <a:off x="16268700" y="886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72331</xdr:rowOff>
    </xdr:from>
    <xdr:ext cx="534377" cy="259045"/>
    <xdr:sp macro="" textlink="">
      <xdr:nvSpPr>
        <xdr:cNvPr id="598" name="教育費該当値テキスト"/>
        <xdr:cNvSpPr txBox="1"/>
      </xdr:nvSpPr>
      <xdr:spPr>
        <a:xfrm>
          <a:off x="16370300" y="881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23475</xdr:rowOff>
    </xdr:from>
    <xdr:to>
      <xdr:col>22</xdr:col>
      <xdr:colOff>415925</xdr:colOff>
      <xdr:row>55</xdr:row>
      <xdr:rowOff>125075</xdr:rowOff>
    </xdr:to>
    <xdr:sp macro="" textlink="">
      <xdr:nvSpPr>
        <xdr:cNvPr id="599" name="円/楕円 598"/>
        <xdr:cNvSpPr/>
      </xdr:nvSpPr>
      <xdr:spPr>
        <a:xfrm>
          <a:off x="15430500" y="94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141602</xdr:rowOff>
    </xdr:from>
    <xdr:ext cx="534377" cy="259045"/>
    <xdr:sp macro="" textlink="">
      <xdr:nvSpPr>
        <xdr:cNvPr id="600" name="テキスト ボックス 599"/>
        <xdr:cNvSpPr txBox="1"/>
      </xdr:nvSpPr>
      <xdr:spPr>
        <a:xfrm>
          <a:off x="15214111" y="92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86202</xdr:rowOff>
    </xdr:from>
    <xdr:to>
      <xdr:col>21</xdr:col>
      <xdr:colOff>212725</xdr:colOff>
      <xdr:row>56</xdr:row>
      <xdr:rowOff>16352</xdr:rowOff>
    </xdr:to>
    <xdr:sp macro="" textlink="">
      <xdr:nvSpPr>
        <xdr:cNvPr id="601" name="円/楕円 600"/>
        <xdr:cNvSpPr/>
      </xdr:nvSpPr>
      <xdr:spPr>
        <a:xfrm>
          <a:off x="14541500" y="95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32879</xdr:rowOff>
    </xdr:from>
    <xdr:ext cx="534377" cy="259045"/>
    <xdr:sp macro="" textlink="">
      <xdr:nvSpPr>
        <xdr:cNvPr id="602" name="テキスト ボックス 601"/>
        <xdr:cNvSpPr txBox="1"/>
      </xdr:nvSpPr>
      <xdr:spPr>
        <a:xfrm>
          <a:off x="14325111" y="92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50633</xdr:rowOff>
    </xdr:from>
    <xdr:to>
      <xdr:col>20</xdr:col>
      <xdr:colOff>9525</xdr:colOff>
      <xdr:row>56</xdr:row>
      <xdr:rowOff>152233</xdr:rowOff>
    </xdr:to>
    <xdr:sp macro="" textlink="">
      <xdr:nvSpPr>
        <xdr:cNvPr id="603" name="円/楕円 602"/>
        <xdr:cNvSpPr/>
      </xdr:nvSpPr>
      <xdr:spPr>
        <a:xfrm>
          <a:off x="13652500" y="96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143360</xdr:rowOff>
    </xdr:from>
    <xdr:ext cx="534377" cy="259045"/>
    <xdr:sp macro="" textlink="">
      <xdr:nvSpPr>
        <xdr:cNvPr id="604" name="テキスト ボックス 603"/>
        <xdr:cNvSpPr txBox="1"/>
      </xdr:nvSpPr>
      <xdr:spPr>
        <a:xfrm>
          <a:off x="13436111" y="97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118618</xdr:rowOff>
    </xdr:from>
    <xdr:to>
      <xdr:col>18</xdr:col>
      <xdr:colOff>492125</xdr:colOff>
      <xdr:row>55</xdr:row>
      <xdr:rowOff>48768</xdr:rowOff>
    </xdr:to>
    <xdr:sp macro="" textlink="">
      <xdr:nvSpPr>
        <xdr:cNvPr id="605" name="円/楕円 604"/>
        <xdr:cNvSpPr/>
      </xdr:nvSpPr>
      <xdr:spPr>
        <a:xfrm>
          <a:off x="12763500" y="937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65295</xdr:rowOff>
    </xdr:from>
    <xdr:ext cx="534377" cy="259045"/>
    <xdr:sp macro="" textlink="">
      <xdr:nvSpPr>
        <xdr:cNvPr id="606" name="テキスト ボックス 605"/>
        <xdr:cNvSpPr txBox="1"/>
      </xdr:nvSpPr>
      <xdr:spPr>
        <a:xfrm>
          <a:off x="12547111" y="9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39878</xdr:rowOff>
    </xdr:from>
    <xdr:to>
      <xdr:col>23</xdr:col>
      <xdr:colOff>517525</xdr:colOff>
      <xdr:row>79</xdr:row>
      <xdr:rowOff>40487</xdr:rowOff>
    </xdr:to>
    <xdr:cxnSp macro="">
      <xdr:nvCxnSpPr>
        <xdr:cNvPr id="635" name="直線コネクタ 634"/>
        <xdr:cNvCxnSpPr/>
      </xdr:nvCxnSpPr>
      <xdr:spPr>
        <a:xfrm flipV="1">
          <a:off x="15481300" y="1358442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6"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38888</xdr:rowOff>
    </xdr:from>
    <xdr:to>
      <xdr:col>22</xdr:col>
      <xdr:colOff>365125</xdr:colOff>
      <xdr:row>79</xdr:row>
      <xdr:rowOff>40487</xdr:rowOff>
    </xdr:to>
    <xdr:cxnSp macro="">
      <xdr:nvCxnSpPr>
        <xdr:cNvPr id="638" name="直線コネクタ 637"/>
        <xdr:cNvCxnSpPr/>
      </xdr:nvCxnSpPr>
      <xdr:spPr>
        <a:xfrm>
          <a:off x="14592300" y="1358343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40" name="テキスト ボックス 639"/>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38888</xdr:rowOff>
    </xdr:from>
    <xdr:to>
      <xdr:col>21</xdr:col>
      <xdr:colOff>161925</xdr:colOff>
      <xdr:row>79</xdr:row>
      <xdr:rowOff>42469</xdr:rowOff>
    </xdr:to>
    <xdr:cxnSp macro="">
      <xdr:nvCxnSpPr>
        <xdr:cNvPr id="641" name="直線コネクタ 640"/>
        <xdr:cNvCxnSpPr/>
      </xdr:nvCxnSpPr>
      <xdr:spPr>
        <a:xfrm flipV="1">
          <a:off x="13703300" y="13583438"/>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42469</xdr:rowOff>
    </xdr:from>
    <xdr:to>
      <xdr:col>19</xdr:col>
      <xdr:colOff>644525</xdr:colOff>
      <xdr:row>79</xdr:row>
      <xdr:rowOff>43993</xdr:rowOff>
    </xdr:to>
    <xdr:cxnSp macro="">
      <xdr:nvCxnSpPr>
        <xdr:cNvPr id="644" name="直線コネクタ 643"/>
        <xdr:cNvCxnSpPr/>
      </xdr:nvCxnSpPr>
      <xdr:spPr>
        <a:xfrm flipV="1">
          <a:off x="12814300" y="1358701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160528</xdr:rowOff>
    </xdr:from>
    <xdr:to>
      <xdr:col>23</xdr:col>
      <xdr:colOff>568325</xdr:colOff>
      <xdr:row>79</xdr:row>
      <xdr:rowOff>90678</xdr:rowOff>
    </xdr:to>
    <xdr:sp macro="" textlink="">
      <xdr:nvSpPr>
        <xdr:cNvPr id="654" name="円/楕円 653"/>
        <xdr:cNvSpPr/>
      </xdr:nvSpPr>
      <xdr:spPr>
        <a:xfrm>
          <a:off x="162687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13932" cy="259045"/>
    <xdr:sp macro="" textlink="">
      <xdr:nvSpPr>
        <xdr:cNvPr id="655" name="災害復旧費該当値テキスト"/>
        <xdr:cNvSpPr txBox="1"/>
      </xdr:nvSpPr>
      <xdr:spPr>
        <a:xfrm>
          <a:off x="16370300" y="1345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161137</xdr:rowOff>
    </xdr:from>
    <xdr:to>
      <xdr:col>22</xdr:col>
      <xdr:colOff>415925</xdr:colOff>
      <xdr:row>79</xdr:row>
      <xdr:rowOff>91287</xdr:rowOff>
    </xdr:to>
    <xdr:sp macro="" textlink="">
      <xdr:nvSpPr>
        <xdr:cNvPr id="656" name="円/楕円 655"/>
        <xdr:cNvSpPr/>
      </xdr:nvSpPr>
      <xdr:spPr>
        <a:xfrm>
          <a:off x="15430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82414</xdr:rowOff>
    </xdr:from>
    <xdr:ext cx="313932" cy="259045"/>
    <xdr:sp macro="" textlink="">
      <xdr:nvSpPr>
        <xdr:cNvPr id="657" name="テキスト ボックス 656"/>
        <xdr:cNvSpPr txBox="1"/>
      </xdr:nvSpPr>
      <xdr:spPr>
        <a:xfrm>
          <a:off x="15324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159538</xdr:rowOff>
    </xdr:from>
    <xdr:to>
      <xdr:col>21</xdr:col>
      <xdr:colOff>212725</xdr:colOff>
      <xdr:row>79</xdr:row>
      <xdr:rowOff>89688</xdr:rowOff>
    </xdr:to>
    <xdr:sp macro="" textlink="">
      <xdr:nvSpPr>
        <xdr:cNvPr id="658" name="円/楕円 657"/>
        <xdr:cNvSpPr/>
      </xdr:nvSpPr>
      <xdr:spPr>
        <a:xfrm>
          <a:off x="14541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80815</xdr:rowOff>
    </xdr:from>
    <xdr:ext cx="313932" cy="259045"/>
    <xdr:sp macro="" textlink="">
      <xdr:nvSpPr>
        <xdr:cNvPr id="659" name="テキスト ボックス 658"/>
        <xdr:cNvSpPr txBox="1"/>
      </xdr:nvSpPr>
      <xdr:spPr>
        <a:xfrm>
          <a:off x="14435333" y="13625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163119</xdr:rowOff>
    </xdr:from>
    <xdr:to>
      <xdr:col>20</xdr:col>
      <xdr:colOff>9525</xdr:colOff>
      <xdr:row>79</xdr:row>
      <xdr:rowOff>93269</xdr:rowOff>
    </xdr:to>
    <xdr:sp macro="" textlink="">
      <xdr:nvSpPr>
        <xdr:cNvPr id="660" name="円/楕円 659"/>
        <xdr:cNvSpPr/>
      </xdr:nvSpPr>
      <xdr:spPr>
        <a:xfrm>
          <a:off x="13652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84396</xdr:rowOff>
    </xdr:from>
    <xdr:ext cx="313932" cy="259045"/>
    <xdr:sp macro="" textlink="">
      <xdr:nvSpPr>
        <xdr:cNvPr id="661" name="テキスト ボックス 660"/>
        <xdr:cNvSpPr txBox="1"/>
      </xdr:nvSpPr>
      <xdr:spPr>
        <a:xfrm>
          <a:off x="13546333" y="13628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164643</xdr:rowOff>
    </xdr:from>
    <xdr:to>
      <xdr:col>18</xdr:col>
      <xdr:colOff>492125</xdr:colOff>
      <xdr:row>79</xdr:row>
      <xdr:rowOff>94793</xdr:rowOff>
    </xdr:to>
    <xdr:sp macro="" textlink="">
      <xdr:nvSpPr>
        <xdr:cNvPr id="662" name="円/楕円 661"/>
        <xdr:cNvSpPr/>
      </xdr:nvSpPr>
      <xdr:spPr>
        <a:xfrm>
          <a:off x="12763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85920</xdr:rowOff>
    </xdr:from>
    <xdr:ext cx="249299" cy="259045"/>
    <xdr:sp macro="" textlink="">
      <xdr:nvSpPr>
        <xdr:cNvPr id="663" name="テキスト ボックス 662"/>
        <xdr:cNvSpPr txBox="1"/>
      </xdr:nvSpPr>
      <xdr:spPr>
        <a:xfrm>
          <a:off x="12689649" y="13630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105753</xdr:rowOff>
    </xdr:from>
    <xdr:to>
      <xdr:col>23</xdr:col>
      <xdr:colOff>517525</xdr:colOff>
      <xdr:row>93</xdr:row>
      <xdr:rowOff>150710</xdr:rowOff>
    </xdr:to>
    <xdr:cxnSp macro="">
      <xdr:nvCxnSpPr>
        <xdr:cNvPr id="693" name="直線コネクタ 692"/>
        <xdr:cNvCxnSpPr/>
      </xdr:nvCxnSpPr>
      <xdr:spPr>
        <a:xfrm flipV="1">
          <a:off x="15481300" y="16050603"/>
          <a:ext cx="8382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89616</xdr:rowOff>
    </xdr:from>
    <xdr:ext cx="534377" cy="259045"/>
    <xdr:sp macro="" textlink="">
      <xdr:nvSpPr>
        <xdr:cNvPr id="694" name="公債費平均値テキスト"/>
        <xdr:cNvSpPr txBox="1"/>
      </xdr:nvSpPr>
      <xdr:spPr>
        <a:xfrm>
          <a:off x="16370300" y="162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150710</xdr:rowOff>
    </xdr:from>
    <xdr:to>
      <xdr:col>22</xdr:col>
      <xdr:colOff>365125</xdr:colOff>
      <xdr:row>93</xdr:row>
      <xdr:rowOff>151758</xdr:rowOff>
    </xdr:to>
    <xdr:cxnSp macro="">
      <xdr:nvCxnSpPr>
        <xdr:cNvPr id="696" name="直線コネクタ 695"/>
        <xdr:cNvCxnSpPr/>
      </xdr:nvCxnSpPr>
      <xdr:spPr>
        <a:xfrm flipV="1">
          <a:off x="14592300" y="1609556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21759</xdr:rowOff>
    </xdr:from>
    <xdr:ext cx="534377" cy="259045"/>
    <xdr:sp macro="" textlink="">
      <xdr:nvSpPr>
        <xdr:cNvPr id="698" name="テキスト ボックス 697"/>
        <xdr:cNvSpPr txBox="1"/>
      </xdr:nvSpPr>
      <xdr:spPr>
        <a:xfrm>
          <a:off x="15214111" y="163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120021</xdr:rowOff>
    </xdr:from>
    <xdr:to>
      <xdr:col>21</xdr:col>
      <xdr:colOff>161925</xdr:colOff>
      <xdr:row>93</xdr:row>
      <xdr:rowOff>151758</xdr:rowOff>
    </xdr:to>
    <xdr:cxnSp macro="">
      <xdr:nvCxnSpPr>
        <xdr:cNvPr id="699" name="直線コネクタ 698"/>
        <xdr:cNvCxnSpPr/>
      </xdr:nvCxnSpPr>
      <xdr:spPr>
        <a:xfrm>
          <a:off x="13703300" y="16064871"/>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28370</xdr:rowOff>
    </xdr:from>
    <xdr:ext cx="534377" cy="259045"/>
    <xdr:sp macro="" textlink="">
      <xdr:nvSpPr>
        <xdr:cNvPr id="701" name="テキスト ボックス 700"/>
        <xdr:cNvSpPr txBox="1"/>
      </xdr:nvSpPr>
      <xdr:spPr>
        <a:xfrm>
          <a:off x="14325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120021</xdr:rowOff>
    </xdr:from>
    <xdr:to>
      <xdr:col>19</xdr:col>
      <xdr:colOff>644525</xdr:colOff>
      <xdr:row>93</xdr:row>
      <xdr:rowOff>142672</xdr:rowOff>
    </xdr:to>
    <xdr:cxnSp macro="">
      <xdr:nvCxnSpPr>
        <xdr:cNvPr id="702" name="直線コネクタ 701"/>
        <xdr:cNvCxnSpPr/>
      </xdr:nvCxnSpPr>
      <xdr:spPr>
        <a:xfrm flipV="1">
          <a:off x="12814300" y="16064871"/>
          <a:ext cx="8890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9548</xdr:rowOff>
    </xdr:from>
    <xdr:ext cx="534377" cy="259045"/>
    <xdr:sp macro="" textlink="">
      <xdr:nvSpPr>
        <xdr:cNvPr id="704" name="テキスト ボックス 703"/>
        <xdr:cNvSpPr txBox="1"/>
      </xdr:nvSpPr>
      <xdr:spPr>
        <a:xfrm>
          <a:off x="13436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29055</xdr:rowOff>
    </xdr:from>
    <xdr:ext cx="534377" cy="259045"/>
    <xdr:sp macro="" textlink="">
      <xdr:nvSpPr>
        <xdr:cNvPr id="706" name="テキスト ボックス 705"/>
        <xdr:cNvSpPr txBox="1"/>
      </xdr:nvSpPr>
      <xdr:spPr>
        <a:xfrm>
          <a:off x="12547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54953</xdr:rowOff>
    </xdr:from>
    <xdr:to>
      <xdr:col>23</xdr:col>
      <xdr:colOff>568325</xdr:colOff>
      <xdr:row>93</xdr:row>
      <xdr:rowOff>156553</xdr:rowOff>
    </xdr:to>
    <xdr:sp macro="" textlink="">
      <xdr:nvSpPr>
        <xdr:cNvPr id="712" name="円/楕円 711"/>
        <xdr:cNvSpPr/>
      </xdr:nvSpPr>
      <xdr:spPr>
        <a:xfrm>
          <a:off x="16268700" y="159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77830</xdr:rowOff>
    </xdr:from>
    <xdr:ext cx="534377" cy="259045"/>
    <xdr:sp macro="" textlink="">
      <xdr:nvSpPr>
        <xdr:cNvPr id="713" name="公債費該当値テキスト"/>
        <xdr:cNvSpPr txBox="1"/>
      </xdr:nvSpPr>
      <xdr:spPr>
        <a:xfrm>
          <a:off x="16370300" y="158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99910</xdr:rowOff>
    </xdr:from>
    <xdr:to>
      <xdr:col>22</xdr:col>
      <xdr:colOff>415925</xdr:colOff>
      <xdr:row>94</xdr:row>
      <xdr:rowOff>30060</xdr:rowOff>
    </xdr:to>
    <xdr:sp macro="" textlink="">
      <xdr:nvSpPr>
        <xdr:cNvPr id="714" name="円/楕円 713"/>
        <xdr:cNvSpPr/>
      </xdr:nvSpPr>
      <xdr:spPr>
        <a:xfrm>
          <a:off x="15430500" y="160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46587</xdr:rowOff>
    </xdr:from>
    <xdr:ext cx="534377" cy="259045"/>
    <xdr:sp macro="" textlink="">
      <xdr:nvSpPr>
        <xdr:cNvPr id="715" name="テキスト ボックス 714"/>
        <xdr:cNvSpPr txBox="1"/>
      </xdr:nvSpPr>
      <xdr:spPr>
        <a:xfrm>
          <a:off x="15214111" y="158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100958</xdr:rowOff>
    </xdr:from>
    <xdr:to>
      <xdr:col>21</xdr:col>
      <xdr:colOff>212725</xdr:colOff>
      <xdr:row>94</xdr:row>
      <xdr:rowOff>31108</xdr:rowOff>
    </xdr:to>
    <xdr:sp macro="" textlink="">
      <xdr:nvSpPr>
        <xdr:cNvPr id="716" name="円/楕円 715"/>
        <xdr:cNvSpPr/>
      </xdr:nvSpPr>
      <xdr:spPr>
        <a:xfrm>
          <a:off x="14541500" y="160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47635</xdr:rowOff>
    </xdr:from>
    <xdr:ext cx="534377" cy="259045"/>
    <xdr:sp macro="" textlink="">
      <xdr:nvSpPr>
        <xdr:cNvPr id="717" name="テキスト ボックス 716"/>
        <xdr:cNvSpPr txBox="1"/>
      </xdr:nvSpPr>
      <xdr:spPr>
        <a:xfrm>
          <a:off x="14325111" y="158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69221</xdr:rowOff>
    </xdr:from>
    <xdr:to>
      <xdr:col>20</xdr:col>
      <xdr:colOff>9525</xdr:colOff>
      <xdr:row>93</xdr:row>
      <xdr:rowOff>170821</xdr:rowOff>
    </xdr:to>
    <xdr:sp macro="" textlink="">
      <xdr:nvSpPr>
        <xdr:cNvPr id="718" name="円/楕円 717"/>
        <xdr:cNvSpPr/>
      </xdr:nvSpPr>
      <xdr:spPr>
        <a:xfrm>
          <a:off x="13652500" y="160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15898</xdr:rowOff>
    </xdr:from>
    <xdr:ext cx="534377" cy="259045"/>
    <xdr:sp macro="" textlink="">
      <xdr:nvSpPr>
        <xdr:cNvPr id="719" name="テキスト ボックス 718"/>
        <xdr:cNvSpPr txBox="1"/>
      </xdr:nvSpPr>
      <xdr:spPr>
        <a:xfrm>
          <a:off x="13436111" y="157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91872</xdr:rowOff>
    </xdr:from>
    <xdr:to>
      <xdr:col>18</xdr:col>
      <xdr:colOff>492125</xdr:colOff>
      <xdr:row>94</xdr:row>
      <xdr:rowOff>22022</xdr:rowOff>
    </xdr:to>
    <xdr:sp macro="" textlink="">
      <xdr:nvSpPr>
        <xdr:cNvPr id="720" name="円/楕円 719"/>
        <xdr:cNvSpPr/>
      </xdr:nvSpPr>
      <xdr:spPr>
        <a:xfrm>
          <a:off x="12763500" y="160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38549</xdr:rowOff>
    </xdr:from>
    <xdr:ext cx="534377" cy="259045"/>
    <xdr:sp macro="" textlink="">
      <xdr:nvSpPr>
        <xdr:cNvPr id="721" name="テキスト ボックス 720"/>
        <xdr:cNvSpPr txBox="1"/>
      </xdr:nvSpPr>
      <xdr:spPr>
        <a:xfrm>
          <a:off x="12547111" y="158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56969</xdr:rowOff>
    </xdr:from>
    <xdr:to>
      <xdr:col>32</xdr:col>
      <xdr:colOff>187325</xdr:colOff>
      <xdr:row>39</xdr:row>
      <xdr:rowOff>58166</xdr:rowOff>
    </xdr:to>
    <xdr:cxnSp macro="">
      <xdr:nvCxnSpPr>
        <xdr:cNvPr id="752" name="直線コネクタ 751"/>
        <xdr:cNvCxnSpPr/>
      </xdr:nvCxnSpPr>
      <xdr:spPr>
        <a:xfrm>
          <a:off x="21323300" y="6743519"/>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3"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55227</xdr:rowOff>
    </xdr:from>
    <xdr:to>
      <xdr:col>31</xdr:col>
      <xdr:colOff>34925</xdr:colOff>
      <xdr:row>39</xdr:row>
      <xdr:rowOff>56969</xdr:rowOff>
    </xdr:to>
    <xdr:cxnSp macro="">
      <xdr:nvCxnSpPr>
        <xdr:cNvPr id="755" name="直線コネクタ 754"/>
        <xdr:cNvCxnSpPr/>
      </xdr:nvCxnSpPr>
      <xdr:spPr>
        <a:xfrm>
          <a:off x="20434300" y="6741777"/>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7" name="テキスト ボックス 756"/>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55227</xdr:rowOff>
    </xdr:from>
    <xdr:to>
      <xdr:col>29</xdr:col>
      <xdr:colOff>517525</xdr:colOff>
      <xdr:row>39</xdr:row>
      <xdr:rowOff>56533</xdr:rowOff>
    </xdr:to>
    <xdr:cxnSp macro="">
      <xdr:nvCxnSpPr>
        <xdr:cNvPr id="758" name="直線コネクタ 757"/>
        <xdr:cNvCxnSpPr/>
      </xdr:nvCxnSpPr>
      <xdr:spPr>
        <a:xfrm flipV="1">
          <a:off x="19545300" y="674177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53811</xdr:rowOff>
    </xdr:from>
    <xdr:to>
      <xdr:col>28</xdr:col>
      <xdr:colOff>314325</xdr:colOff>
      <xdr:row>39</xdr:row>
      <xdr:rowOff>56533</xdr:rowOff>
    </xdr:to>
    <xdr:cxnSp macro="">
      <xdr:nvCxnSpPr>
        <xdr:cNvPr id="761" name="直線コネクタ 760"/>
        <xdr:cNvCxnSpPr/>
      </xdr:nvCxnSpPr>
      <xdr:spPr>
        <a:xfrm>
          <a:off x="18656300" y="6740361"/>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3" name="テキスト ボックス 762"/>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5" name="テキスト ボックス 764"/>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7366</xdr:rowOff>
    </xdr:from>
    <xdr:to>
      <xdr:col>32</xdr:col>
      <xdr:colOff>238125</xdr:colOff>
      <xdr:row>39</xdr:row>
      <xdr:rowOff>108966</xdr:rowOff>
    </xdr:to>
    <xdr:sp macro="" textlink="">
      <xdr:nvSpPr>
        <xdr:cNvPr id="771" name="円/楕円 770"/>
        <xdr:cNvSpPr/>
      </xdr:nvSpPr>
      <xdr:spPr>
        <a:xfrm>
          <a:off x="22110700" y="6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93743</xdr:rowOff>
    </xdr:from>
    <xdr:ext cx="378565" cy="259045"/>
    <xdr:sp macro="" textlink="">
      <xdr:nvSpPr>
        <xdr:cNvPr id="772" name="諸支出金該当値テキスト"/>
        <xdr:cNvSpPr txBox="1"/>
      </xdr:nvSpPr>
      <xdr:spPr>
        <a:xfrm>
          <a:off x="22212300" y="660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6169</xdr:rowOff>
    </xdr:from>
    <xdr:to>
      <xdr:col>31</xdr:col>
      <xdr:colOff>85725</xdr:colOff>
      <xdr:row>39</xdr:row>
      <xdr:rowOff>107769</xdr:rowOff>
    </xdr:to>
    <xdr:sp macro="" textlink="">
      <xdr:nvSpPr>
        <xdr:cNvPr id="773" name="円/楕円 772"/>
        <xdr:cNvSpPr/>
      </xdr:nvSpPr>
      <xdr:spPr>
        <a:xfrm>
          <a:off x="21272500" y="66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98896</xdr:rowOff>
    </xdr:from>
    <xdr:ext cx="378565" cy="259045"/>
    <xdr:sp macro="" textlink="">
      <xdr:nvSpPr>
        <xdr:cNvPr id="774" name="テキスト ボックス 773"/>
        <xdr:cNvSpPr txBox="1"/>
      </xdr:nvSpPr>
      <xdr:spPr>
        <a:xfrm>
          <a:off x="21134017" y="678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4427</xdr:rowOff>
    </xdr:from>
    <xdr:to>
      <xdr:col>29</xdr:col>
      <xdr:colOff>568325</xdr:colOff>
      <xdr:row>39</xdr:row>
      <xdr:rowOff>106027</xdr:rowOff>
    </xdr:to>
    <xdr:sp macro="" textlink="">
      <xdr:nvSpPr>
        <xdr:cNvPr id="775" name="円/楕円 774"/>
        <xdr:cNvSpPr/>
      </xdr:nvSpPr>
      <xdr:spPr>
        <a:xfrm>
          <a:off x="20383500" y="6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97154</xdr:rowOff>
    </xdr:from>
    <xdr:ext cx="378565" cy="259045"/>
    <xdr:sp macro="" textlink="">
      <xdr:nvSpPr>
        <xdr:cNvPr id="776" name="テキスト ボックス 775"/>
        <xdr:cNvSpPr txBox="1"/>
      </xdr:nvSpPr>
      <xdr:spPr>
        <a:xfrm>
          <a:off x="20245017" y="678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5733</xdr:rowOff>
    </xdr:from>
    <xdr:to>
      <xdr:col>28</xdr:col>
      <xdr:colOff>365125</xdr:colOff>
      <xdr:row>39</xdr:row>
      <xdr:rowOff>107333</xdr:rowOff>
    </xdr:to>
    <xdr:sp macro="" textlink="">
      <xdr:nvSpPr>
        <xdr:cNvPr id="777" name="円/楕円 776"/>
        <xdr:cNvSpPr/>
      </xdr:nvSpPr>
      <xdr:spPr>
        <a:xfrm>
          <a:off x="19494500" y="66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98460</xdr:rowOff>
    </xdr:from>
    <xdr:ext cx="378565" cy="259045"/>
    <xdr:sp macro="" textlink="">
      <xdr:nvSpPr>
        <xdr:cNvPr id="778" name="テキスト ボックス 777"/>
        <xdr:cNvSpPr txBox="1"/>
      </xdr:nvSpPr>
      <xdr:spPr>
        <a:xfrm>
          <a:off x="19356017" y="678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3011</xdr:rowOff>
    </xdr:from>
    <xdr:to>
      <xdr:col>27</xdr:col>
      <xdr:colOff>161925</xdr:colOff>
      <xdr:row>39</xdr:row>
      <xdr:rowOff>104611</xdr:rowOff>
    </xdr:to>
    <xdr:sp macro="" textlink="">
      <xdr:nvSpPr>
        <xdr:cNvPr id="779" name="円/楕円 778"/>
        <xdr:cNvSpPr/>
      </xdr:nvSpPr>
      <xdr:spPr>
        <a:xfrm>
          <a:off x="186055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95738</xdr:rowOff>
    </xdr:from>
    <xdr:ext cx="378565" cy="259045"/>
    <xdr:sp macro="" textlink="">
      <xdr:nvSpPr>
        <xdr:cNvPr id="780" name="テキスト ボックス 779"/>
        <xdr:cNvSpPr txBox="1"/>
      </xdr:nvSpPr>
      <xdr:spPr>
        <a:xfrm>
          <a:off x="18467017" y="678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533,318</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27,581</a:t>
          </a:r>
          <a:r>
            <a:rPr kumimoji="1" lang="ja-JP" altLang="ja-JP" sz="1400">
              <a:solidFill>
                <a:schemeClr val="dk1"/>
              </a:solidFill>
              <a:effectLst/>
              <a:latin typeface="+mn-lt"/>
              <a:ea typeface="+mn-ea"/>
              <a:cs typeface="+mn-cs"/>
            </a:rPr>
            <a:t>円の減となっています。主な構成項目のうち、民生費は住民一人当たり</a:t>
          </a:r>
          <a:r>
            <a:rPr kumimoji="1" lang="en-US" altLang="ja-JP" sz="1400">
              <a:solidFill>
                <a:schemeClr val="dk1"/>
              </a:solidFill>
              <a:effectLst/>
              <a:latin typeface="+mn-lt"/>
              <a:ea typeface="+mn-ea"/>
              <a:cs typeface="+mn-cs"/>
            </a:rPr>
            <a:t>203,760</a:t>
          </a:r>
          <a:r>
            <a:rPr kumimoji="1" lang="ja-JP" altLang="ja-JP" sz="1400">
              <a:solidFill>
                <a:schemeClr val="dk1"/>
              </a:solidFill>
              <a:effectLst/>
              <a:latin typeface="+mn-lt"/>
              <a:ea typeface="+mn-ea"/>
              <a:cs typeface="+mn-cs"/>
            </a:rPr>
            <a:t>円で、</a:t>
          </a:r>
          <a:r>
            <a:rPr kumimoji="1" lang="ja-JP" altLang="en-US" sz="1400">
              <a:solidFill>
                <a:schemeClr val="dk1"/>
              </a:solidFill>
              <a:effectLst/>
              <a:latin typeface="+mn-lt"/>
              <a:ea typeface="+mn-ea"/>
              <a:cs typeface="+mn-cs"/>
            </a:rPr>
            <a:t>毎年</a:t>
          </a:r>
          <a:r>
            <a:rPr kumimoji="1" lang="ja-JP" altLang="ja-JP" sz="1400">
              <a:solidFill>
                <a:schemeClr val="dk1"/>
              </a:solidFill>
              <a:effectLst/>
              <a:latin typeface="+mn-lt"/>
              <a:ea typeface="+mn-ea"/>
              <a:cs typeface="+mn-cs"/>
            </a:rPr>
            <a:t>増加傾向にあり、平成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5,370</a:t>
          </a:r>
          <a:r>
            <a:rPr kumimoji="1" lang="ja-JP" altLang="ja-JP" sz="1400">
              <a:solidFill>
                <a:schemeClr val="dk1"/>
              </a:solidFill>
              <a:effectLst/>
              <a:latin typeface="+mn-lt"/>
              <a:ea typeface="+mn-ea"/>
              <a:cs typeface="+mn-cs"/>
            </a:rPr>
            <a:t>円増加しています。民生費の約</a:t>
          </a:r>
          <a:r>
            <a:rPr kumimoji="1" lang="en-US" altLang="ja-JP" sz="1400">
              <a:solidFill>
                <a:schemeClr val="dk1"/>
              </a:solidFill>
              <a:effectLst/>
              <a:latin typeface="+mn-lt"/>
              <a:ea typeface="+mn-ea"/>
              <a:cs typeface="+mn-cs"/>
            </a:rPr>
            <a:t>22.9</a:t>
          </a:r>
          <a:r>
            <a:rPr kumimoji="1" lang="ja-JP" altLang="ja-JP" sz="1400">
              <a:solidFill>
                <a:schemeClr val="dk1"/>
              </a:solidFill>
              <a:effectLst/>
              <a:latin typeface="+mn-lt"/>
              <a:ea typeface="+mn-ea"/>
              <a:cs typeface="+mn-cs"/>
            </a:rPr>
            <a:t>％を占めている生活保護費は平成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430</a:t>
          </a:r>
          <a:r>
            <a:rPr kumimoji="1" lang="ja-JP" altLang="ja-JP" sz="1400">
              <a:solidFill>
                <a:schemeClr val="dk1"/>
              </a:solidFill>
              <a:effectLst/>
              <a:latin typeface="+mn-lt"/>
              <a:ea typeface="+mn-ea"/>
              <a:cs typeface="+mn-cs"/>
            </a:rPr>
            <a:t>円減の</a:t>
          </a:r>
          <a:r>
            <a:rPr kumimoji="1" lang="en-US" altLang="ja-JP" sz="1400">
              <a:solidFill>
                <a:schemeClr val="dk1"/>
              </a:solidFill>
              <a:effectLst/>
              <a:latin typeface="+mn-lt"/>
              <a:ea typeface="+mn-ea"/>
              <a:cs typeface="+mn-cs"/>
            </a:rPr>
            <a:t>46,636</a:t>
          </a:r>
          <a:r>
            <a:rPr kumimoji="1" lang="ja-JP" altLang="ja-JP" sz="1400">
              <a:solidFill>
                <a:schemeClr val="dk1"/>
              </a:solidFill>
              <a:effectLst/>
              <a:latin typeface="+mn-lt"/>
              <a:ea typeface="+mn-ea"/>
              <a:cs typeface="+mn-cs"/>
            </a:rPr>
            <a:t>円となっている一方、臨時福祉給付金給付事業について、</a:t>
          </a:r>
          <a:r>
            <a:rPr kumimoji="1" lang="en-US" altLang="ja-JP" sz="1400">
              <a:solidFill>
                <a:schemeClr val="dk1"/>
              </a:solidFill>
              <a:effectLst/>
              <a:latin typeface="+mn-lt"/>
              <a:ea typeface="+mn-ea"/>
              <a:cs typeface="+mn-cs"/>
            </a:rPr>
            <a:t>2,865</a:t>
          </a:r>
          <a:r>
            <a:rPr kumimoji="1" lang="ja-JP" altLang="ja-JP" sz="1400">
              <a:solidFill>
                <a:schemeClr val="dk1"/>
              </a:solidFill>
              <a:effectLst/>
              <a:latin typeface="+mn-lt"/>
              <a:ea typeface="+mn-ea"/>
              <a:cs typeface="+mn-cs"/>
            </a:rPr>
            <a:t>円増の</a:t>
          </a:r>
          <a:r>
            <a:rPr kumimoji="1" lang="en-US" altLang="ja-JP" sz="1400">
              <a:solidFill>
                <a:schemeClr val="dk1"/>
              </a:solidFill>
              <a:effectLst/>
              <a:latin typeface="+mn-lt"/>
              <a:ea typeface="+mn-ea"/>
              <a:cs typeface="+mn-cs"/>
            </a:rPr>
            <a:t>4,083</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となっています。</a:t>
          </a:r>
          <a:r>
            <a:rPr kumimoji="1" lang="ja-JP" altLang="ja-JP" sz="1400">
              <a:solidFill>
                <a:schemeClr val="dk1"/>
              </a:solidFill>
              <a:effectLst/>
              <a:latin typeface="+mn-lt"/>
              <a:ea typeface="+mn-ea"/>
              <a:cs typeface="+mn-cs"/>
            </a:rPr>
            <a:t>また、土木費は、埋立地造成特別会計への繰出終了により</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41,480</a:t>
          </a:r>
          <a:r>
            <a:rPr kumimoji="1" lang="ja-JP" altLang="ja-JP" sz="1400">
              <a:solidFill>
                <a:schemeClr val="dk1"/>
              </a:solidFill>
              <a:effectLst/>
              <a:latin typeface="+mn-lt"/>
              <a:ea typeface="+mn-ea"/>
              <a:cs typeface="+mn-cs"/>
            </a:rPr>
            <a:t>円減の</a:t>
          </a:r>
          <a:r>
            <a:rPr kumimoji="1" lang="en-US" altLang="ja-JP" sz="1400">
              <a:solidFill>
                <a:schemeClr val="dk1"/>
              </a:solidFill>
              <a:effectLst/>
              <a:latin typeface="+mn-lt"/>
              <a:ea typeface="+mn-ea"/>
              <a:cs typeface="+mn-cs"/>
            </a:rPr>
            <a:t>73,231</a:t>
          </a:r>
          <a:r>
            <a:rPr kumimoji="1" lang="ja-JP" altLang="ja-JP" sz="1400">
              <a:solidFill>
                <a:schemeClr val="dk1"/>
              </a:solidFill>
              <a:effectLst/>
              <a:latin typeface="+mn-lt"/>
              <a:ea typeface="+mn-ea"/>
              <a:cs typeface="+mn-cs"/>
            </a:rPr>
            <a:t>円と大幅に減少しています。教育費は、スタジアム整備事業の増（</a:t>
          </a:r>
          <a:r>
            <a:rPr kumimoji="1" lang="en-US" altLang="ja-JP" sz="1400">
              <a:solidFill>
                <a:schemeClr val="dk1"/>
              </a:solidFill>
              <a:effectLst/>
              <a:latin typeface="+mn-lt"/>
              <a:ea typeface="+mn-ea"/>
              <a:cs typeface="+mn-cs"/>
            </a:rPr>
            <a:t>10,268</a:t>
          </a:r>
          <a:r>
            <a:rPr kumimoji="1" lang="ja-JP" altLang="ja-JP" sz="1400">
              <a:solidFill>
                <a:schemeClr val="dk1"/>
              </a:solidFill>
              <a:effectLst/>
              <a:latin typeface="+mn-lt"/>
              <a:ea typeface="+mn-ea"/>
              <a:cs typeface="+mn-cs"/>
            </a:rPr>
            <a:t>円）により前年度</a:t>
          </a:r>
          <a:r>
            <a:rPr kumimoji="1" lang="en-US" altLang="ja-JP" sz="1400">
              <a:solidFill>
                <a:schemeClr val="dk1"/>
              </a:solidFill>
              <a:effectLst/>
              <a:latin typeface="+mn-lt"/>
              <a:ea typeface="+mn-ea"/>
              <a:cs typeface="+mn-cs"/>
            </a:rPr>
            <a:t>12,901</a:t>
          </a:r>
          <a:r>
            <a:rPr kumimoji="1" lang="ja-JP" altLang="ja-JP" sz="1400">
              <a:solidFill>
                <a:schemeClr val="dk1"/>
              </a:solidFill>
              <a:effectLst/>
              <a:latin typeface="+mn-lt"/>
              <a:ea typeface="+mn-ea"/>
              <a:cs typeface="+mn-cs"/>
            </a:rPr>
            <a:t>円増の</a:t>
          </a:r>
          <a:r>
            <a:rPr kumimoji="1" lang="en-US" altLang="ja-JP" sz="1400">
              <a:solidFill>
                <a:schemeClr val="dk1"/>
              </a:solidFill>
              <a:effectLst/>
              <a:latin typeface="+mn-lt"/>
              <a:ea typeface="+mn-ea"/>
              <a:cs typeface="+mn-cs"/>
            </a:rPr>
            <a:t>55,585</a:t>
          </a:r>
          <a:r>
            <a:rPr kumimoji="1" lang="ja-JP" altLang="ja-JP" sz="1400">
              <a:solidFill>
                <a:schemeClr val="dk1"/>
              </a:solidFill>
              <a:effectLst/>
              <a:latin typeface="+mn-lt"/>
              <a:ea typeface="+mn-ea"/>
              <a:cs typeface="+mn-cs"/>
            </a:rPr>
            <a:t>円と</a:t>
          </a:r>
          <a:r>
            <a:rPr kumimoji="1" lang="ja-JP" altLang="en-US" sz="1400">
              <a:solidFill>
                <a:schemeClr val="dk1"/>
              </a:solidFill>
              <a:effectLst/>
              <a:latin typeface="+mn-lt"/>
              <a:ea typeface="+mn-ea"/>
              <a:cs typeface="+mn-cs"/>
            </a:rPr>
            <a:t>なっています。</a:t>
          </a:r>
          <a:r>
            <a:rPr kumimoji="1" lang="ja-JP" altLang="ja-JP" sz="1400">
              <a:solidFill>
                <a:schemeClr val="dk1"/>
              </a:solidFill>
              <a:effectLst/>
              <a:latin typeface="+mn-lt"/>
              <a:ea typeface="+mn-ea"/>
              <a:cs typeface="+mn-cs"/>
            </a:rPr>
            <a:t>商工費は、中小企業融資の減（</a:t>
          </a:r>
          <a:r>
            <a:rPr kumimoji="1" lang="en-US" altLang="ja-JP" sz="1400">
              <a:solidFill>
                <a:schemeClr val="dk1"/>
              </a:solidFill>
              <a:effectLst/>
              <a:latin typeface="+mn-lt"/>
              <a:ea typeface="+mn-ea"/>
              <a:cs typeface="+mn-cs"/>
            </a:rPr>
            <a:t>1,951</a:t>
          </a:r>
          <a:r>
            <a:rPr kumimoji="1" lang="ja-JP" altLang="ja-JP" sz="1400">
              <a:solidFill>
                <a:schemeClr val="dk1"/>
              </a:solidFill>
              <a:effectLst/>
              <a:latin typeface="+mn-lt"/>
              <a:ea typeface="+mn-ea"/>
              <a:cs typeface="+mn-cs"/>
            </a:rPr>
            <a:t>円）などにより、平成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6,305</a:t>
          </a:r>
          <a:r>
            <a:rPr kumimoji="1" lang="ja-JP" altLang="ja-JP" sz="1400">
              <a:solidFill>
                <a:schemeClr val="dk1"/>
              </a:solidFill>
              <a:effectLst/>
              <a:latin typeface="+mn-lt"/>
              <a:ea typeface="+mn-ea"/>
              <a:cs typeface="+mn-cs"/>
            </a:rPr>
            <a:t>円減の</a:t>
          </a:r>
          <a:r>
            <a:rPr kumimoji="1" lang="en-US" altLang="ja-JP" sz="1400">
              <a:solidFill>
                <a:schemeClr val="dk1"/>
              </a:solidFill>
              <a:effectLst/>
              <a:latin typeface="+mn-lt"/>
              <a:ea typeface="+mn-ea"/>
              <a:cs typeface="+mn-cs"/>
            </a:rPr>
            <a:t>44,629</a:t>
          </a:r>
          <a:r>
            <a:rPr kumimoji="1" lang="ja-JP" altLang="ja-JP" sz="1400">
              <a:solidFill>
                <a:schemeClr val="dk1"/>
              </a:solidFill>
              <a:effectLst/>
              <a:latin typeface="+mn-lt"/>
              <a:ea typeface="+mn-ea"/>
              <a:cs typeface="+mn-cs"/>
            </a:rPr>
            <a:t>円となっています。労働費は、就労・雇用に関する支援事業費などの減により、平成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578</a:t>
          </a:r>
          <a:r>
            <a:rPr kumimoji="1" lang="ja-JP" altLang="ja-JP" sz="1400">
              <a:solidFill>
                <a:schemeClr val="dk1"/>
              </a:solidFill>
              <a:effectLst/>
              <a:latin typeface="+mn-lt"/>
              <a:ea typeface="+mn-ea"/>
              <a:cs typeface="+mn-cs"/>
            </a:rPr>
            <a:t>円減の</a:t>
          </a:r>
          <a:r>
            <a:rPr kumimoji="1" lang="en-US" altLang="ja-JP" sz="1400">
              <a:solidFill>
                <a:schemeClr val="dk1"/>
              </a:solidFill>
              <a:effectLst/>
              <a:latin typeface="+mn-lt"/>
              <a:ea typeface="+mn-ea"/>
              <a:cs typeface="+mn-cs"/>
            </a:rPr>
            <a:t>493</a:t>
          </a:r>
          <a:r>
            <a:rPr kumimoji="1" lang="ja-JP" altLang="ja-JP" sz="1400">
              <a:solidFill>
                <a:schemeClr val="dk1"/>
              </a:solidFill>
              <a:effectLst/>
              <a:latin typeface="+mn-lt"/>
              <a:ea typeface="+mn-ea"/>
              <a:cs typeface="+mn-cs"/>
            </a:rPr>
            <a:t>円となっています。</a:t>
          </a:r>
          <a:endParaRPr kumimoji="1" lang="en-US" altLang="ja-JP" sz="14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年度は、市税収入や土地売払収入が予算を下回ったことなどから、平成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年度以来</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年ぶりに財政調整基金を取崩し</a:t>
          </a:r>
          <a:r>
            <a:rPr kumimoji="1" lang="ja-JP" altLang="en-US" sz="1100">
              <a:solidFill>
                <a:schemeClr val="dk1"/>
              </a:solidFill>
              <a:effectLst/>
              <a:latin typeface="+mn-lt"/>
              <a:ea typeface="+mn-ea"/>
              <a:cs typeface="+mn-cs"/>
            </a:rPr>
            <a:t>まし</a:t>
          </a:r>
          <a:r>
            <a:rPr kumimoji="1" lang="ja-JP" altLang="ja-JP" sz="1100">
              <a:solidFill>
                <a:schemeClr val="dk1"/>
              </a:solidFill>
              <a:effectLst/>
              <a:latin typeface="+mn-lt"/>
              <a:ea typeface="+mn-ea"/>
              <a:cs typeface="+mn-cs"/>
            </a:rPr>
            <a:t>た。これに伴い、財政調整基金残高は前年度に比べ</a:t>
          </a:r>
          <a:r>
            <a:rPr kumimoji="1" lang="en-US" altLang="ja-JP" sz="1100">
              <a:solidFill>
                <a:schemeClr val="dk1"/>
              </a:solidFill>
              <a:effectLst/>
              <a:latin typeface="+mn-lt"/>
              <a:ea typeface="+mn-ea"/>
              <a:cs typeface="+mn-cs"/>
            </a:rPr>
            <a:t>2,190</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9,776</a:t>
          </a:r>
          <a:r>
            <a:rPr kumimoji="1" lang="ja-JP" altLang="ja-JP" sz="1100">
              <a:solidFill>
                <a:schemeClr val="dk1"/>
              </a:solidFill>
              <a:effectLst/>
              <a:latin typeface="+mn-lt"/>
              <a:ea typeface="+mn-ea"/>
              <a:cs typeface="+mn-cs"/>
            </a:rPr>
            <a:t>百万円とな</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黒字は確保したものの、前年度に比べ</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1,535</a:t>
          </a:r>
          <a:r>
            <a:rPr kumimoji="1" lang="ja-JP" altLang="ja-JP" sz="1100">
              <a:solidFill>
                <a:schemeClr val="dk1"/>
              </a:solidFill>
              <a:effectLst/>
              <a:latin typeface="+mn-lt"/>
              <a:ea typeface="+mn-ea"/>
              <a:cs typeface="+mn-cs"/>
            </a:rPr>
            <a:t>百万円とな</a:t>
          </a:r>
          <a:r>
            <a:rPr kumimoji="1" lang="ja-JP" altLang="en-US" sz="1100">
              <a:solidFill>
                <a:schemeClr val="dk1"/>
              </a:solidFill>
              <a:effectLst/>
              <a:latin typeface="+mn-lt"/>
              <a:ea typeface="+mn-ea"/>
              <a:cs typeface="+mn-cs"/>
            </a:rPr>
            <a:t>りまし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実質単年度収支については、財政調整基金を取崩したことにより、前年度に比べ</a:t>
          </a:r>
          <a:r>
            <a:rPr kumimoji="1" lang="en-US" altLang="ja-JP" sz="1100">
              <a:solidFill>
                <a:schemeClr val="dk1"/>
              </a:solidFill>
              <a:effectLst/>
              <a:latin typeface="+mn-lt"/>
              <a:ea typeface="+mn-ea"/>
              <a:cs typeface="+mn-cs"/>
            </a:rPr>
            <a:t>3,915</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2,528</a:t>
          </a:r>
          <a:r>
            <a:rPr kumimoji="1" lang="ja-JP" altLang="ja-JP" sz="1100">
              <a:solidFill>
                <a:schemeClr val="dk1"/>
              </a:solidFill>
              <a:effectLst/>
              <a:latin typeface="+mn-lt"/>
              <a:ea typeface="+mn-ea"/>
              <a:cs typeface="+mn-cs"/>
            </a:rPr>
            <a:t>百万円の赤字とな</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このため、</a:t>
          </a:r>
          <a:r>
            <a:rPr kumimoji="1" lang="ja-JP" altLang="ja-JP" sz="1100">
              <a:solidFill>
                <a:schemeClr val="dk1"/>
              </a:solidFill>
              <a:effectLst/>
              <a:latin typeface="+mn-lt"/>
              <a:ea typeface="+mn-ea"/>
              <a:cs typeface="+mn-cs"/>
            </a:rPr>
            <a:t>標準財政規模比で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いずれも</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より減少しています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年度決算における本市の全会計ベースの実質収支（公営企業に係る特別会計は資金不足・剰余額）は約</a:t>
          </a:r>
          <a:r>
            <a:rPr kumimoji="1" lang="en-US" altLang="ja-JP" sz="1100">
              <a:solidFill>
                <a:schemeClr val="dk1"/>
              </a:solidFill>
              <a:effectLst/>
              <a:latin typeface="+mn-lt"/>
              <a:ea typeface="+mn-ea"/>
              <a:cs typeface="+mn-cs"/>
            </a:rPr>
            <a:t>282</a:t>
          </a:r>
          <a:r>
            <a:rPr kumimoji="1" lang="ja-JP" altLang="ja-JP" sz="1100">
              <a:solidFill>
                <a:schemeClr val="dk1"/>
              </a:solidFill>
              <a:effectLst/>
              <a:latin typeface="+mn-lt"/>
              <a:ea typeface="+mn-ea"/>
              <a:cs typeface="+mn-cs"/>
            </a:rPr>
            <a:t>億円で全ての会計で黒字となっています。　</a:t>
          </a:r>
          <a:endParaRPr lang="ja-JP" altLang="ja-JP" sz="1400">
            <a:effectLst/>
          </a:endParaRPr>
        </a:p>
        <a:p>
          <a:r>
            <a:rPr kumimoji="1" lang="ja-JP" altLang="ja-JP" sz="1100">
              <a:solidFill>
                <a:schemeClr val="dk1"/>
              </a:solidFill>
              <a:effectLst/>
              <a:latin typeface="+mn-lt"/>
              <a:ea typeface="+mn-ea"/>
              <a:cs typeface="+mn-cs"/>
            </a:rPr>
            <a:t>　今後も引き続き全ての会計で黒字となるよう、持続可能で安定的な財政の確立・維持に努めます。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519454118</v>
      </c>
      <c r="BO4" s="411"/>
      <c r="BP4" s="411"/>
      <c r="BQ4" s="411"/>
      <c r="BR4" s="411"/>
      <c r="BS4" s="411"/>
      <c r="BT4" s="411"/>
      <c r="BU4" s="412"/>
      <c r="BV4" s="410">
        <v>549613215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0.6</v>
      </c>
      <c r="CU4" s="588"/>
      <c r="CV4" s="588"/>
      <c r="CW4" s="588"/>
      <c r="CX4" s="588"/>
      <c r="CY4" s="588"/>
      <c r="CZ4" s="588"/>
      <c r="DA4" s="589"/>
      <c r="DB4" s="587">
        <v>0.8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515520175</v>
      </c>
      <c r="BO5" s="416"/>
      <c r="BP5" s="416"/>
      <c r="BQ5" s="416"/>
      <c r="BR5" s="416"/>
      <c r="BS5" s="416"/>
      <c r="BT5" s="416"/>
      <c r="BU5" s="417"/>
      <c r="BV5" s="415">
        <v>544973643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99.6</v>
      </c>
      <c r="CU5" s="386"/>
      <c r="CV5" s="386"/>
      <c r="CW5" s="386"/>
      <c r="CX5" s="386"/>
      <c r="CY5" s="386"/>
      <c r="CZ5" s="386"/>
      <c r="DA5" s="387"/>
      <c r="DB5" s="385">
        <v>95.7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3933943</v>
      </c>
      <c r="BO6" s="416"/>
      <c r="BP6" s="416"/>
      <c r="BQ6" s="416"/>
      <c r="BR6" s="416"/>
      <c r="BS6" s="416"/>
      <c r="BT6" s="416"/>
      <c r="BU6" s="417"/>
      <c r="BV6" s="415">
        <v>4639572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111.2</v>
      </c>
      <c r="CU6" s="562"/>
      <c r="CV6" s="562"/>
      <c r="CW6" s="562"/>
      <c r="CX6" s="562"/>
      <c r="CY6" s="562"/>
      <c r="CZ6" s="562"/>
      <c r="DA6" s="563"/>
      <c r="DB6" s="561">
        <v>108.6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2399368</v>
      </c>
      <c r="BO7" s="416"/>
      <c r="BP7" s="416"/>
      <c r="BQ7" s="416"/>
      <c r="BR7" s="416"/>
      <c r="BS7" s="416"/>
      <c r="BT7" s="416"/>
      <c r="BU7" s="417"/>
      <c r="BV7" s="415">
        <v>2766558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245993030</v>
      </c>
      <c r="CU7" s="416"/>
      <c r="CV7" s="416"/>
      <c r="CW7" s="416"/>
      <c r="CX7" s="416"/>
      <c r="CY7" s="416"/>
      <c r="CZ7" s="416"/>
      <c r="DA7" s="417"/>
      <c r="DB7" s="415">
        <v>248705187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1534575</v>
      </c>
      <c r="BO8" s="416"/>
      <c r="BP8" s="416"/>
      <c r="BQ8" s="416"/>
      <c r="BR8" s="416"/>
      <c r="BS8" s="416"/>
      <c r="BT8" s="416"/>
      <c r="BU8" s="417"/>
      <c r="BV8" s="415">
        <v>1873014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0.73</v>
      </c>
      <c r="CU8" s="525"/>
      <c r="CV8" s="525"/>
      <c r="CW8" s="525"/>
      <c r="CX8" s="525"/>
      <c r="CY8" s="525"/>
      <c r="CZ8" s="525"/>
      <c r="DA8" s="526"/>
      <c r="DB8" s="524">
        <v>0.72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961286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-338439</v>
      </c>
      <c r="BO9" s="416"/>
      <c r="BP9" s="416"/>
      <c r="BQ9" s="416"/>
      <c r="BR9" s="416"/>
      <c r="BS9" s="416"/>
      <c r="BT9" s="416"/>
      <c r="BU9" s="417"/>
      <c r="BV9" s="415">
        <v>-451319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22.2</v>
      </c>
      <c r="CU9" s="386"/>
      <c r="CV9" s="386"/>
      <c r="CW9" s="386"/>
      <c r="CX9" s="386"/>
      <c r="CY9" s="386"/>
      <c r="CZ9" s="386"/>
      <c r="DA9" s="387"/>
      <c r="DB9" s="385">
        <v>21.1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976846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710000</v>
      </c>
      <c r="BO10" s="416"/>
      <c r="BP10" s="416"/>
      <c r="BQ10" s="416"/>
      <c r="BR10" s="416"/>
      <c r="BS10" s="416"/>
      <c r="BT10" s="416"/>
      <c r="BU10" s="417"/>
      <c r="BV10" s="415">
        <v>1837902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966628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2900000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954377</v>
      </c>
      <c r="S13" s="517"/>
      <c r="T13" s="517"/>
      <c r="U13" s="517"/>
      <c r="V13" s="518"/>
      <c r="W13" s="504" t="s">
        <v>123</v>
      </c>
      <c r="X13" s="428"/>
      <c r="Y13" s="428"/>
      <c r="Z13" s="428"/>
      <c r="AA13" s="428"/>
      <c r="AB13" s="429"/>
      <c r="AC13" s="391">
        <v>3174</v>
      </c>
      <c r="AD13" s="392"/>
      <c r="AE13" s="392"/>
      <c r="AF13" s="392"/>
      <c r="AG13" s="393"/>
      <c r="AH13" s="391">
        <v>3252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-2528439</v>
      </c>
      <c r="BO13" s="416"/>
      <c r="BP13" s="416"/>
      <c r="BQ13" s="416"/>
      <c r="BR13" s="416"/>
      <c r="BS13" s="416"/>
      <c r="BT13" s="416"/>
      <c r="BU13" s="417"/>
      <c r="BV13" s="415">
        <v>1386583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13.7</v>
      </c>
      <c r="CU13" s="386"/>
      <c r="CV13" s="386"/>
      <c r="CW13" s="386"/>
      <c r="CX13" s="386"/>
      <c r="CY13" s="386"/>
      <c r="CZ13" s="386"/>
      <c r="DA13" s="387"/>
      <c r="DB13" s="385">
        <v>12.6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971608</v>
      </c>
      <c r="S14" s="517"/>
      <c r="T14" s="517"/>
      <c r="U14" s="517"/>
      <c r="V14" s="518"/>
      <c r="W14" s="519"/>
      <c r="X14" s="431"/>
      <c r="Y14" s="431"/>
      <c r="Z14" s="431"/>
      <c r="AA14" s="431"/>
      <c r="AB14" s="432"/>
      <c r="AC14" s="509">
        <v>0.8</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187.9</v>
      </c>
      <c r="CU14" s="488"/>
      <c r="CV14" s="488"/>
      <c r="CW14" s="488"/>
      <c r="CX14" s="488"/>
      <c r="CY14" s="488"/>
      <c r="CZ14" s="488"/>
      <c r="DA14" s="489"/>
      <c r="DB14" s="520">
        <v>188.3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959965</v>
      </c>
      <c r="S15" s="517"/>
      <c r="T15" s="517"/>
      <c r="U15" s="517"/>
      <c r="V15" s="518"/>
      <c r="W15" s="504" t="s">
        <v>130</v>
      </c>
      <c r="X15" s="428"/>
      <c r="Y15" s="428"/>
      <c r="Z15" s="428"/>
      <c r="AA15" s="428"/>
      <c r="AB15" s="429"/>
      <c r="AC15" s="391">
        <v>98006</v>
      </c>
      <c r="AD15" s="392"/>
      <c r="AE15" s="392"/>
      <c r="AF15" s="392"/>
      <c r="AG15" s="393"/>
      <c r="AH15" s="391">
        <v>100310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133592521</v>
      </c>
      <c r="BO15" s="411"/>
      <c r="BP15" s="411"/>
      <c r="BQ15" s="411"/>
      <c r="BR15" s="411"/>
      <c r="BS15" s="411"/>
      <c r="BT15" s="411"/>
      <c r="BU15" s="412"/>
      <c r="BV15" s="410">
        <v>132338104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24.6</v>
      </c>
      <c r="AD16" s="510"/>
      <c r="AE16" s="510"/>
      <c r="AF16" s="510"/>
      <c r="AG16" s="511"/>
      <c r="AH16" s="509">
        <v>24.9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180816048</v>
      </c>
      <c r="BO16" s="416"/>
      <c r="BP16" s="416"/>
      <c r="BQ16" s="416"/>
      <c r="BR16" s="416"/>
      <c r="BS16" s="416"/>
      <c r="BT16" s="416"/>
      <c r="BU16" s="417"/>
      <c r="BV16" s="415">
        <v>180481745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296731</v>
      </c>
      <c r="AD17" s="392"/>
      <c r="AE17" s="392"/>
      <c r="AF17" s="392"/>
      <c r="AG17" s="393"/>
      <c r="AH17" s="391">
        <v>299301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171994926</v>
      </c>
      <c r="BO17" s="416"/>
      <c r="BP17" s="416"/>
      <c r="BQ17" s="416"/>
      <c r="BR17" s="416"/>
      <c r="BS17" s="416"/>
      <c r="BT17" s="416"/>
      <c r="BU17" s="417"/>
      <c r="BV17" s="415">
        <v>170194821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491.95</v>
      </c>
      <c r="M18" s="480"/>
      <c r="N18" s="480"/>
      <c r="O18" s="480"/>
      <c r="P18" s="480"/>
      <c r="Q18" s="480"/>
      <c r="R18" s="481"/>
      <c r="S18" s="481"/>
      <c r="T18" s="481"/>
      <c r="U18" s="481"/>
      <c r="V18" s="482"/>
      <c r="W18" s="496"/>
      <c r="X18" s="497"/>
      <c r="Y18" s="497"/>
      <c r="Z18" s="497"/>
      <c r="AA18" s="497"/>
      <c r="AB18" s="505"/>
      <c r="AC18" s="379">
        <v>74.599999999999994</v>
      </c>
      <c r="AD18" s="380"/>
      <c r="AE18" s="380"/>
      <c r="AF18" s="380"/>
      <c r="AG18" s="483"/>
      <c r="AH18" s="379">
        <v>74.3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246741612</v>
      </c>
      <c r="BO18" s="416"/>
      <c r="BP18" s="416"/>
      <c r="BQ18" s="416"/>
      <c r="BR18" s="416"/>
      <c r="BS18" s="416"/>
      <c r="BT18" s="416"/>
      <c r="BU18" s="417"/>
      <c r="BV18" s="415">
        <v>244836341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1954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282462252</v>
      </c>
      <c r="BO19" s="416"/>
      <c r="BP19" s="416"/>
      <c r="BQ19" s="416"/>
      <c r="BR19" s="416"/>
      <c r="BS19" s="416"/>
      <c r="BT19" s="416"/>
      <c r="BU19" s="417"/>
      <c r="BV19" s="415">
        <v>289390771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426325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980961656</v>
      </c>
      <c r="BO23" s="416"/>
      <c r="BP23" s="416"/>
      <c r="BQ23" s="416"/>
      <c r="BR23" s="416"/>
      <c r="BS23" s="416"/>
      <c r="BT23" s="416"/>
      <c r="BU23" s="417"/>
      <c r="BV23" s="415">
        <v>970004009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12300</v>
      </c>
      <c r="R24" s="392"/>
      <c r="S24" s="392"/>
      <c r="T24" s="392"/>
      <c r="U24" s="392"/>
      <c r="V24" s="393"/>
      <c r="W24" s="457"/>
      <c r="X24" s="448"/>
      <c r="Y24" s="449"/>
      <c r="Z24" s="388" t="s">
        <v>154</v>
      </c>
      <c r="AA24" s="389"/>
      <c r="AB24" s="389"/>
      <c r="AC24" s="389"/>
      <c r="AD24" s="389"/>
      <c r="AE24" s="389"/>
      <c r="AF24" s="389"/>
      <c r="AG24" s="390"/>
      <c r="AH24" s="391">
        <v>6312</v>
      </c>
      <c r="AI24" s="392"/>
      <c r="AJ24" s="392"/>
      <c r="AK24" s="392"/>
      <c r="AL24" s="393"/>
      <c r="AM24" s="391">
        <v>21984696</v>
      </c>
      <c r="AN24" s="392"/>
      <c r="AO24" s="392"/>
      <c r="AP24" s="392"/>
      <c r="AQ24" s="392"/>
      <c r="AR24" s="393"/>
      <c r="AS24" s="391">
        <v>3483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108218774</v>
      </c>
      <c r="BO24" s="416"/>
      <c r="BP24" s="416"/>
      <c r="BQ24" s="416"/>
      <c r="BR24" s="416"/>
      <c r="BS24" s="416"/>
      <c r="BT24" s="416"/>
      <c r="BU24" s="417"/>
      <c r="BV24" s="415">
        <v>119797921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3</v>
      </c>
      <c r="M25" s="392"/>
      <c r="N25" s="392"/>
      <c r="O25" s="392"/>
      <c r="P25" s="393"/>
      <c r="Q25" s="391">
        <v>9800</v>
      </c>
      <c r="R25" s="392"/>
      <c r="S25" s="392"/>
      <c r="T25" s="392"/>
      <c r="U25" s="392"/>
      <c r="V25" s="393"/>
      <c r="W25" s="457"/>
      <c r="X25" s="448"/>
      <c r="Y25" s="449"/>
      <c r="Z25" s="388" t="s">
        <v>157</v>
      </c>
      <c r="AA25" s="389"/>
      <c r="AB25" s="389"/>
      <c r="AC25" s="389"/>
      <c r="AD25" s="389"/>
      <c r="AE25" s="389"/>
      <c r="AF25" s="389"/>
      <c r="AG25" s="390"/>
      <c r="AH25" s="391">
        <v>985</v>
      </c>
      <c r="AI25" s="392"/>
      <c r="AJ25" s="392"/>
      <c r="AK25" s="392"/>
      <c r="AL25" s="393"/>
      <c r="AM25" s="391">
        <v>3168745</v>
      </c>
      <c r="AN25" s="392"/>
      <c r="AO25" s="392"/>
      <c r="AP25" s="392"/>
      <c r="AQ25" s="392"/>
      <c r="AR25" s="393"/>
      <c r="AS25" s="391">
        <v>3217</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50643843</v>
      </c>
      <c r="BO25" s="411"/>
      <c r="BP25" s="411"/>
      <c r="BQ25" s="411"/>
      <c r="BR25" s="411"/>
      <c r="BS25" s="411"/>
      <c r="BT25" s="411"/>
      <c r="BU25" s="412"/>
      <c r="BV25" s="410">
        <v>55377007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8300</v>
      </c>
      <c r="R26" s="392"/>
      <c r="S26" s="392"/>
      <c r="T26" s="392"/>
      <c r="U26" s="392"/>
      <c r="V26" s="393"/>
      <c r="W26" s="457"/>
      <c r="X26" s="448"/>
      <c r="Y26" s="449"/>
      <c r="Z26" s="388" t="s">
        <v>160</v>
      </c>
      <c r="AA26" s="470"/>
      <c r="AB26" s="470"/>
      <c r="AC26" s="470"/>
      <c r="AD26" s="470"/>
      <c r="AE26" s="470"/>
      <c r="AF26" s="470"/>
      <c r="AG26" s="471"/>
      <c r="AH26" s="391">
        <v>383</v>
      </c>
      <c r="AI26" s="392"/>
      <c r="AJ26" s="392"/>
      <c r="AK26" s="392"/>
      <c r="AL26" s="393"/>
      <c r="AM26" s="391">
        <v>1360416</v>
      </c>
      <c r="AN26" s="392"/>
      <c r="AO26" s="392"/>
      <c r="AP26" s="392"/>
      <c r="AQ26" s="392"/>
      <c r="AR26" s="393"/>
      <c r="AS26" s="391">
        <v>3552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4808234</v>
      </c>
      <c r="BO26" s="416"/>
      <c r="BP26" s="416"/>
      <c r="BQ26" s="416"/>
      <c r="BR26" s="416"/>
      <c r="BS26" s="416"/>
      <c r="BT26" s="416"/>
      <c r="BU26" s="417"/>
      <c r="BV26" s="415">
        <v>4775096</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10900</v>
      </c>
      <c r="R27" s="392"/>
      <c r="S27" s="392"/>
      <c r="T27" s="392"/>
      <c r="U27" s="392"/>
      <c r="V27" s="393"/>
      <c r="W27" s="457"/>
      <c r="X27" s="448"/>
      <c r="Y27" s="449"/>
      <c r="Z27" s="388" t="s">
        <v>163</v>
      </c>
      <c r="AA27" s="389"/>
      <c r="AB27" s="389"/>
      <c r="AC27" s="389"/>
      <c r="AD27" s="389"/>
      <c r="AE27" s="389"/>
      <c r="AF27" s="389"/>
      <c r="AG27" s="390"/>
      <c r="AH27" s="391">
        <v>4426</v>
      </c>
      <c r="AI27" s="392"/>
      <c r="AJ27" s="392"/>
      <c r="AK27" s="392"/>
      <c r="AL27" s="393"/>
      <c r="AM27" s="391">
        <v>16072065</v>
      </c>
      <c r="AN27" s="392"/>
      <c r="AO27" s="392"/>
      <c r="AP27" s="392"/>
      <c r="AQ27" s="392"/>
      <c r="AR27" s="393"/>
      <c r="AS27" s="391">
        <v>3631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13333000</v>
      </c>
      <c r="BO27" s="419"/>
      <c r="BP27" s="419"/>
      <c r="BQ27" s="419"/>
      <c r="BR27" s="419"/>
      <c r="BS27" s="419"/>
      <c r="BT27" s="419"/>
      <c r="BU27" s="420"/>
      <c r="BV27" s="418">
        <v>13333000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9800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9775876</v>
      </c>
      <c r="BO28" s="411"/>
      <c r="BP28" s="411"/>
      <c r="BQ28" s="411"/>
      <c r="BR28" s="411"/>
      <c r="BS28" s="411"/>
      <c r="BT28" s="411"/>
      <c r="BU28" s="412"/>
      <c r="BV28" s="410">
        <v>11965876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55</v>
      </c>
      <c r="M29" s="392"/>
      <c r="N29" s="392"/>
      <c r="O29" s="392"/>
      <c r="P29" s="393"/>
      <c r="Q29" s="391">
        <v>8800</v>
      </c>
      <c r="R29" s="392"/>
      <c r="S29" s="392"/>
      <c r="T29" s="392"/>
      <c r="U29" s="392"/>
      <c r="V29" s="393"/>
      <c r="W29" s="458"/>
      <c r="X29" s="459"/>
      <c r="Y29" s="460"/>
      <c r="Z29" s="388" t="s">
        <v>170</v>
      </c>
      <c r="AA29" s="389"/>
      <c r="AB29" s="389"/>
      <c r="AC29" s="389"/>
      <c r="AD29" s="389"/>
      <c r="AE29" s="389"/>
      <c r="AF29" s="389"/>
      <c r="AG29" s="390"/>
      <c r="AH29" s="391">
        <v>10738</v>
      </c>
      <c r="AI29" s="392"/>
      <c r="AJ29" s="392"/>
      <c r="AK29" s="392"/>
      <c r="AL29" s="393"/>
      <c r="AM29" s="391">
        <v>38056761</v>
      </c>
      <c r="AN29" s="392"/>
      <c r="AO29" s="392"/>
      <c r="AP29" s="392"/>
      <c r="AQ29" s="392"/>
      <c r="AR29" s="393"/>
      <c r="AS29" s="391">
        <v>3544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11860098</v>
      </c>
      <c r="BO29" s="416"/>
      <c r="BP29" s="416"/>
      <c r="BQ29" s="416"/>
      <c r="BR29" s="416"/>
      <c r="BS29" s="416"/>
      <c r="BT29" s="416"/>
      <c r="BU29" s="417"/>
      <c r="BV29" s="415">
        <v>11903642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18972450</v>
      </c>
      <c r="BO30" s="419"/>
      <c r="BP30" s="419"/>
      <c r="BQ30" s="419"/>
      <c r="BR30" s="419"/>
      <c r="BS30" s="419"/>
      <c r="BT30" s="419"/>
      <c r="BU30" s="420"/>
      <c r="BV30" s="418">
        <v>18049259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9</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14</v>
      </c>
      <c r="AN34" s="375"/>
      <c r="AO34" s="374" t="str">
        <f>IF('各会計、関係団体の財政状況及び健全化判断比率'!B33="","",'各会計、関係団体の財政状況及び健全化判断比率'!B33)</f>
        <v>上水道事業会計</v>
      </c>
      <c r="AP34" s="374"/>
      <c r="AQ34" s="374"/>
      <c r="AR34" s="374"/>
      <c r="AS34" s="374"/>
      <c r="AT34" s="374"/>
      <c r="AU34" s="374"/>
      <c r="AV34" s="374"/>
      <c r="AW34" s="374"/>
      <c r="AX34" s="374"/>
      <c r="AY34" s="374"/>
      <c r="AZ34" s="374"/>
      <c r="BA34" s="374"/>
      <c r="BB34" s="374"/>
      <c r="BC34" s="374"/>
      <c r="BD34" s="167"/>
      <c r="BE34" s="375">
        <f>IF(BG34="","",MAX(C34:D43,U34:V43,AM34:AN43)+1)</f>
        <v>19</v>
      </c>
      <c r="BF34" s="375"/>
      <c r="BG34" s="374" t="str">
        <f>IF('各会計、関係団体の財政状況及び健全化判断比率'!B38="","",'各会計、関係団体の財政状況及び健全化判断比率'!B38)</f>
        <v>食肉センター特別会計</v>
      </c>
      <c r="BH34" s="374"/>
      <c r="BI34" s="374"/>
      <c r="BJ34" s="374"/>
      <c r="BK34" s="374"/>
      <c r="BL34" s="374"/>
      <c r="BM34" s="374"/>
      <c r="BN34" s="374"/>
      <c r="BO34" s="374"/>
      <c r="BP34" s="374"/>
      <c r="BQ34" s="374"/>
      <c r="BR34" s="374"/>
      <c r="BS34" s="374"/>
      <c r="BT34" s="374"/>
      <c r="BU34" s="374"/>
      <c r="BV34" s="167"/>
      <c r="BW34" s="375">
        <f>IF(BY34="","",MAX(C34:D43,U34:V43,AM34:AN43,BE34:BF43)+1)</f>
        <v>29</v>
      </c>
      <c r="BX34" s="375"/>
      <c r="BY34" s="374" t="str">
        <f>IF('各会計、関係団体の財政状況及び健全化判断比率'!B68="","",'各会計、関係団体の財政状況及び健全化判断比率'!B68)</f>
        <v>福岡県自治振興組合</v>
      </c>
      <c r="BZ34" s="374"/>
      <c r="CA34" s="374"/>
      <c r="CB34" s="374"/>
      <c r="CC34" s="374"/>
      <c r="CD34" s="374"/>
      <c r="CE34" s="374"/>
      <c r="CF34" s="374"/>
      <c r="CG34" s="374"/>
      <c r="CH34" s="374"/>
      <c r="CI34" s="374"/>
      <c r="CJ34" s="374"/>
      <c r="CK34" s="374"/>
      <c r="CL34" s="374"/>
      <c r="CM34" s="374"/>
      <c r="CN34" s="167"/>
      <c r="CO34" s="375">
        <f>IF(CQ34="","",MAX(C34:D43,U34:V43,AM34:AN43,BE34:BF43,BW34:BX43)+1)</f>
        <v>32</v>
      </c>
      <c r="CP34" s="375"/>
      <c r="CQ34" s="374" t="str">
        <f>IF('各会計、関係団体の財政状況及び健全化判断比率'!BS7="","",'各会計、関係団体の財政状況及び健全化判断比率'!BS7)</f>
        <v>北九州市道路公社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土地区画整理特別会計</v>
      </c>
      <c r="F35" s="374"/>
      <c r="G35" s="374"/>
      <c r="H35" s="374"/>
      <c r="I35" s="374"/>
      <c r="J35" s="374"/>
      <c r="K35" s="374"/>
      <c r="L35" s="374"/>
      <c r="M35" s="374"/>
      <c r="N35" s="374"/>
      <c r="O35" s="374"/>
      <c r="P35" s="374"/>
      <c r="Q35" s="374"/>
      <c r="R35" s="374"/>
      <c r="S35" s="374"/>
      <c r="T35" s="167"/>
      <c r="U35" s="375">
        <f>IF(W35="","",U34+1)</f>
        <v>10</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15</v>
      </c>
      <c r="AN35" s="375"/>
      <c r="AO35" s="374" t="str">
        <f>IF('各会計、関係団体の財政状況及び健全化判断比率'!B34="","",'各会計、関係団体の財政状況及び健全化判断比率'!B34)</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20</v>
      </c>
      <c r="BF35" s="375"/>
      <c r="BG35" s="374" t="str">
        <f>IF('各会計、関係団体の財政状況及び健全化判断比率'!B39="","",'各会計、関係団体の財政状況及び健全化判断比率'!B39)</f>
        <v>卸売市場特別会計</v>
      </c>
      <c r="BH35" s="374"/>
      <c r="BI35" s="374"/>
      <c r="BJ35" s="374"/>
      <c r="BK35" s="374"/>
      <c r="BL35" s="374"/>
      <c r="BM35" s="374"/>
      <c r="BN35" s="374"/>
      <c r="BO35" s="374"/>
      <c r="BP35" s="374"/>
      <c r="BQ35" s="374"/>
      <c r="BR35" s="374"/>
      <c r="BS35" s="374"/>
      <c r="BT35" s="374"/>
      <c r="BU35" s="374"/>
      <c r="BV35" s="167"/>
      <c r="BW35" s="375">
        <f t="shared" ref="BW35:BW43" si="2">IF(BY35="","",BW34+1)</f>
        <v>30</v>
      </c>
      <c r="BX35" s="375"/>
      <c r="BY35" s="374" t="str">
        <f>IF('各会計、関係団体の財政状況及び健全化判断比率'!B69="","",'各会計、関係団体の財政状況及び健全化判断比率'!B69)</f>
        <v>直方市・北九州市岡森用水組合</v>
      </c>
      <c r="BZ35" s="374"/>
      <c r="CA35" s="374"/>
      <c r="CB35" s="374"/>
      <c r="CC35" s="374"/>
      <c r="CD35" s="374"/>
      <c r="CE35" s="374"/>
      <c r="CF35" s="374"/>
      <c r="CG35" s="374"/>
      <c r="CH35" s="374"/>
      <c r="CI35" s="374"/>
      <c r="CJ35" s="374"/>
      <c r="CK35" s="374"/>
      <c r="CL35" s="374"/>
      <c r="CM35" s="374"/>
      <c r="CN35" s="167"/>
      <c r="CO35" s="375">
        <f t="shared" ref="CO35:CO43" si="3">IF(CQ35="","",CO34+1)</f>
        <v>33</v>
      </c>
      <c r="CP35" s="375"/>
      <c r="CQ35" s="374" t="str">
        <f>IF('各会計、関係団体の財政状況及び健全化判断比率'!BS8="","",'各会計、関係団体の財政状況及び健全化判断比率'!BS8)</f>
        <v>北九州市住宅供給公社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土地区画整理事業清算特別会計</v>
      </c>
      <c r="F36" s="374"/>
      <c r="G36" s="374"/>
      <c r="H36" s="374"/>
      <c r="I36" s="374"/>
      <c r="J36" s="374"/>
      <c r="K36" s="374"/>
      <c r="L36" s="374"/>
      <c r="M36" s="374"/>
      <c r="N36" s="374"/>
      <c r="O36" s="374"/>
      <c r="P36" s="374"/>
      <c r="Q36" s="374"/>
      <c r="R36" s="374"/>
      <c r="S36" s="374"/>
      <c r="T36" s="167"/>
      <c r="U36" s="375">
        <f t="shared" ref="U36:U43" si="4">IF(W36="","",U35+1)</f>
        <v>11</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16</v>
      </c>
      <c r="AN36" s="375"/>
      <c r="AO36" s="374" t="str">
        <f>IF('各会計、関係団体の財政状況及び健全化判断比率'!B35="","",'各会計、関係団体の財政状況及び健全化判断比率'!B35)</f>
        <v>交通事業会計</v>
      </c>
      <c r="AP36" s="374"/>
      <c r="AQ36" s="374"/>
      <c r="AR36" s="374"/>
      <c r="AS36" s="374"/>
      <c r="AT36" s="374"/>
      <c r="AU36" s="374"/>
      <c r="AV36" s="374"/>
      <c r="AW36" s="374"/>
      <c r="AX36" s="374"/>
      <c r="AY36" s="374"/>
      <c r="AZ36" s="374"/>
      <c r="BA36" s="374"/>
      <c r="BB36" s="374"/>
      <c r="BC36" s="374"/>
      <c r="BD36" s="167"/>
      <c r="BE36" s="375">
        <f t="shared" si="1"/>
        <v>21</v>
      </c>
      <c r="BF36" s="375"/>
      <c r="BG36" s="374" t="str">
        <f>IF('各会計、関係団体の財政状況及び健全化判断比率'!B40="","",'各会計、関係団体の財政状況及び健全化判断比率'!B40)</f>
        <v>渡船特別会計</v>
      </c>
      <c r="BH36" s="374"/>
      <c r="BI36" s="374"/>
      <c r="BJ36" s="374"/>
      <c r="BK36" s="374"/>
      <c r="BL36" s="374"/>
      <c r="BM36" s="374"/>
      <c r="BN36" s="374"/>
      <c r="BO36" s="374"/>
      <c r="BP36" s="374"/>
      <c r="BQ36" s="374"/>
      <c r="BR36" s="374"/>
      <c r="BS36" s="374"/>
      <c r="BT36" s="374"/>
      <c r="BU36" s="374"/>
      <c r="BV36" s="167"/>
      <c r="BW36" s="375">
        <f t="shared" si="2"/>
        <v>31</v>
      </c>
      <c r="BX36" s="375"/>
      <c r="BY36" s="374" t="str">
        <f>IF('各会計、関係団体の財政状況及び健全化判断比率'!B70="","",'各会計、関係団体の財政状況及び健全化判断比率'!B70)</f>
        <v>福岡県後期高齢者医療広域連合</v>
      </c>
      <c r="BZ36" s="374"/>
      <c r="CA36" s="374"/>
      <c r="CB36" s="374"/>
      <c r="CC36" s="374"/>
      <c r="CD36" s="374"/>
      <c r="CE36" s="374"/>
      <c r="CF36" s="374"/>
      <c r="CG36" s="374"/>
      <c r="CH36" s="374"/>
      <c r="CI36" s="374"/>
      <c r="CJ36" s="374"/>
      <c r="CK36" s="374"/>
      <c r="CL36" s="374"/>
      <c r="CM36" s="374"/>
      <c r="CN36" s="167"/>
      <c r="CO36" s="375">
        <f t="shared" si="3"/>
        <v>34</v>
      </c>
      <c r="CP36" s="375"/>
      <c r="CQ36" s="374" t="str">
        <f>IF('各会計、関係団体の財政状況及び健全化判断比率'!BS9="","",'各会計、関係団体の財政状況及び健全化判断比率'!BS9)</f>
        <v>福岡北九州高速道路公社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公債償還特別会計</v>
      </c>
      <c r="F37" s="374"/>
      <c r="G37" s="374"/>
      <c r="H37" s="374"/>
      <c r="I37" s="374"/>
      <c r="J37" s="374"/>
      <c r="K37" s="374"/>
      <c r="L37" s="374"/>
      <c r="M37" s="374"/>
      <c r="N37" s="374"/>
      <c r="O37" s="374"/>
      <c r="P37" s="374"/>
      <c r="Q37" s="374"/>
      <c r="R37" s="374"/>
      <c r="S37" s="374"/>
      <c r="T37" s="167"/>
      <c r="U37" s="375">
        <f t="shared" si="4"/>
        <v>12</v>
      </c>
      <c r="V37" s="375"/>
      <c r="W37" s="374" t="str">
        <f>IF('各会計、関係団体の財政状況及び健全化判断比率'!B31="","",'各会計、関係団体の財政状況及び健全化判断比率'!B31)</f>
        <v>駐車場特別会計</v>
      </c>
      <c r="X37" s="374"/>
      <c r="Y37" s="374"/>
      <c r="Z37" s="374"/>
      <c r="AA37" s="374"/>
      <c r="AB37" s="374"/>
      <c r="AC37" s="374"/>
      <c r="AD37" s="374"/>
      <c r="AE37" s="374"/>
      <c r="AF37" s="374"/>
      <c r="AG37" s="374"/>
      <c r="AH37" s="374"/>
      <c r="AI37" s="374"/>
      <c r="AJ37" s="374"/>
      <c r="AK37" s="374"/>
      <c r="AL37" s="167"/>
      <c r="AM37" s="375">
        <f t="shared" si="0"/>
        <v>17</v>
      </c>
      <c r="AN37" s="375"/>
      <c r="AO37" s="374" t="str">
        <f>IF('各会計、関係団体の財政状況及び健全化判断比率'!B36="","",'各会計、関係団体の財政状況及び健全化判断比率'!B36)</f>
        <v>病院事業会計</v>
      </c>
      <c r="AP37" s="374"/>
      <c r="AQ37" s="374"/>
      <c r="AR37" s="374"/>
      <c r="AS37" s="374"/>
      <c r="AT37" s="374"/>
      <c r="AU37" s="374"/>
      <c r="AV37" s="374"/>
      <c r="AW37" s="374"/>
      <c r="AX37" s="374"/>
      <c r="AY37" s="374"/>
      <c r="AZ37" s="374"/>
      <c r="BA37" s="374"/>
      <c r="BB37" s="374"/>
      <c r="BC37" s="374"/>
      <c r="BD37" s="167"/>
      <c r="BE37" s="375">
        <f t="shared" si="1"/>
        <v>22</v>
      </c>
      <c r="BF37" s="375"/>
      <c r="BG37" s="374" t="str">
        <f>IF('各会計、関係団体の財政状況及び健全化判断比率'!B41="","",'各会計、関係団体の財政状況及び健全化判断比率'!B41)</f>
        <v>廃棄物発電特別会計</v>
      </c>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35</v>
      </c>
      <c r="CP37" s="375"/>
      <c r="CQ37" s="374" t="str">
        <f>IF('各会計、関係団体の財政状況及び健全化判断比率'!BS10="","",'各会計、関係団体の財政状況及び健全化判断比率'!BS10)</f>
        <v>公立大学法人　北九州市立大学</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住宅新築資金等貸付特別会計</v>
      </c>
      <c r="F38" s="374"/>
      <c r="G38" s="374"/>
      <c r="H38" s="374"/>
      <c r="I38" s="374"/>
      <c r="J38" s="374"/>
      <c r="K38" s="374"/>
      <c r="L38" s="374"/>
      <c r="M38" s="374"/>
      <c r="N38" s="374"/>
      <c r="O38" s="374"/>
      <c r="P38" s="374"/>
      <c r="Q38" s="374"/>
      <c r="R38" s="374"/>
      <c r="S38" s="374"/>
      <c r="T38" s="167"/>
      <c r="U38" s="375">
        <f t="shared" si="4"/>
        <v>13</v>
      </c>
      <c r="V38" s="375"/>
      <c r="W38" s="374" t="str">
        <f>IF('各会計、関係団体の財政状況及び健全化判断比率'!B32="","",'各会計、関係団体の財政状況及び健全化判断比率'!B32)</f>
        <v>競輪、競艇特別会計</v>
      </c>
      <c r="X38" s="374"/>
      <c r="Y38" s="374"/>
      <c r="Z38" s="374"/>
      <c r="AA38" s="374"/>
      <c r="AB38" s="374"/>
      <c r="AC38" s="374"/>
      <c r="AD38" s="374"/>
      <c r="AE38" s="374"/>
      <c r="AF38" s="374"/>
      <c r="AG38" s="374"/>
      <c r="AH38" s="374"/>
      <c r="AI38" s="374"/>
      <c r="AJ38" s="374"/>
      <c r="AK38" s="374"/>
      <c r="AL38" s="167"/>
      <c r="AM38" s="375">
        <f t="shared" si="0"/>
        <v>18</v>
      </c>
      <c r="AN38" s="375"/>
      <c r="AO38" s="374" t="str">
        <f>IF('各会計、関係団体の財政状況及び健全化判断比率'!B37="","",'各会計、関係団体の財政状況及び健全化判断比率'!B37)</f>
        <v>下水道事業会計</v>
      </c>
      <c r="AP38" s="374"/>
      <c r="AQ38" s="374"/>
      <c r="AR38" s="374"/>
      <c r="AS38" s="374"/>
      <c r="AT38" s="374"/>
      <c r="AU38" s="374"/>
      <c r="AV38" s="374"/>
      <c r="AW38" s="374"/>
      <c r="AX38" s="374"/>
      <c r="AY38" s="374"/>
      <c r="AZ38" s="374"/>
      <c r="BA38" s="374"/>
      <c r="BB38" s="374"/>
      <c r="BC38" s="374"/>
      <c r="BD38" s="167"/>
      <c r="BE38" s="375">
        <f t="shared" si="1"/>
        <v>23</v>
      </c>
      <c r="BF38" s="375"/>
      <c r="BG38" s="374" t="str">
        <f>IF('各会計、関係団体の財政状況及び健全化判断比率'!B42="","",'各会計、関係団体の財政状況及び健全化判断比率'!B42)</f>
        <v>漁業集落排水特別会計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36</v>
      </c>
      <c r="CP38" s="375"/>
      <c r="CQ38" s="374" t="str">
        <f>IF('各会計、関係団体の財政状況及び健全化判断比率'!BS11="","",'各会計、関係団体の財政状況及び健全化判断比率'!BS11)</f>
        <v>公益財団法人　北九州産業学術推進機構</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土地取得特別会計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24</v>
      </c>
      <c r="BF39" s="375"/>
      <c r="BG39" s="374" t="str">
        <f>IF('各会計、関係団体の財政状況及び健全化判断比率'!B43="","",'各会計、関係団体の財政状況及び健全化判断比率'!B43)</f>
        <v>港湾整備特別会計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37</v>
      </c>
      <c r="CP39" s="375"/>
      <c r="CQ39" s="374" t="str">
        <f>IF('各会計、関係団体の財政状況及び健全化判断比率'!BS12="","",'各会計、関係団体の財政状況及び健全化判断比率'!BS12)</f>
        <v>公益財団法人　北九州国際交流協会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母子父子寡婦福祉資金特別会計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25</v>
      </c>
      <c r="BF40" s="375"/>
      <c r="BG40" s="374" t="str">
        <f>IF('各会計、関係団体の財政状況及び健全化判断比率'!B44="","",'各会計、関係団体の財政状況及び健全化判断比率'!B44)</f>
        <v>市民太陽光発電所特別会計</v>
      </c>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38</v>
      </c>
      <c r="CP40" s="375"/>
      <c r="CQ40" s="374" t="str">
        <f>IF('各会計、関係団体の財政状況及び健全化判断比率'!BS13="","",'各会計、関係団体の財政状況及び健全化判断比率'!BS13)</f>
        <v>公益財団法人　北九州市どうぶつ公園協会</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臨海部産業用地貸付特別会計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26</v>
      </c>
      <c r="BF41" s="375"/>
      <c r="BG41" s="374" t="str">
        <f>IF('各会計、関係団体の財政状況及び健全化判断比率'!B45="","",'各会計、関係団体の財政状況及び健全化判断比率'!B45)</f>
        <v>産業用地整備特別会計</v>
      </c>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39</v>
      </c>
      <c r="CP41" s="375"/>
      <c r="CQ41" s="374" t="str">
        <f>IF('各会計、関係団体の財政状況及び健全化判断比率'!BS14="","",'各会計、関係団体の財政状況及び健全化判断比率'!BS14)</f>
        <v>公益財団法人　北九州市学校給食協会</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f t="shared" si="1"/>
        <v>27</v>
      </c>
      <c r="BF42" s="375"/>
      <c r="BG42" s="374" t="str">
        <f>IF('各会計、関係団体の財政状況及び健全化判断比率'!B46="","",'各会計、関係団体の財政状況及び健全化判断比率'!B46)</f>
        <v>空港関連用地整備特別会計</v>
      </c>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40</v>
      </c>
      <c r="CP42" s="375"/>
      <c r="CQ42" s="374" t="str">
        <f>IF('各会計、関係団体の財政状況及び健全化判断比率'!BS15="","",'各会計、関係団体の財政状況及び健全化判断比率'!BS15)</f>
        <v>公益財団法人　北九州市芸術文化振興財団</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f t="shared" si="1"/>
        <v>28</v>
      </c>
      <c r="BF43" s="375"/>
      <c r="BG43" s="374" t="str">
        <f>IF('各会計、関係団体の財政状況及び健全化判断比率'!B47="","",'各会計、関係団体の財政状況及び健全化判断比率'!B47)</f>
        <v>学術研究都市土地区画整理特別会計</v>
      </c>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41</v>
      </c>
      <c r="CP43" s="375"/>
      <c r="CQ43" s="374" t="str">
        <f>IF('各会計、関係団体の財政状況及び健全化判断比率'!BS16="","",'各会計、関係団体の財政状況及び健全化判断比率'!BS16)</f>
        <v>公益財団法人　アジア女性交流・研究フォーラム</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99" t="s">
        <v>552</v>
      </c>
      <c r="D34" s="1199"/>
      <c r="E34" s="1200"/>
      <c r="F34" s="32">
        <v>2.0299999999999998</v>
      </c>
      <c r="G34" s="33">
        <v>1.91</v>
      </c>
      <c r="H34" s="33">
        <v>2.02</v>
      </c>
      <c r="I34" s="33">
        <v>2.11</v>
      </c>
      <c r="J34" s="34">
        <v>2.27</v>
      </c>
      <c r="K34" s="22"/>
      <c r="L34" s="22"/>
      <c r="M34" s="22"/>
      <c r="N34" s="22"/>
      <c r="O34" s="22"/>
      <c r="P34" s="22"/>
    </row>
    <row r="35" spans="1:16" ht="39" customHeight="1">
      <c r="A35" s="22"/>
      <c r="B35" s="35"/>
      <c r="C35" s="1193" t="s">
        <v>553</v>
      </c>
      <c r="D35" s="1194"/>
      <c r="E35" s="1195"/>
      <c r="F35" s="36">
        <v>0.34</v>
      </c>
      <c r="G35" s="37">
        <v>0.45</v>
      </c>
      <c r="H35" s="37">
        <v>0.38</v>
      </c>
      <c r="I35" s="37">
        <v>0.15</v>
      </c>
      <c r="J35" s="38">
        <v>1.52</v>
      </c>
      <c r="K35" s="22"/>
      <c r="L35" s="22"/>
      <c r="M35" s="22"/>
      <c r="N35" s="22"/>
      <c r="O35" s="22"/>
      <c r="P35" s="22"/>
    </row>
    <row r="36" spans="1:16" ht="39" customHeight="1">
      <c r="A36" s="22"/>
      <c r="B36" s="35"/>
      <c r="C36" s="1193" t="s">
        <v>554</v>
      </c>
      <c r="D36" s="1194"/>
      <c r="E36" s="1195"/>
      <c r="F36" s="36">
        <v>0.96</v>
      </c>
      <c r="G36" s="37">
        <v>1.41</v>
      </c>
      <c r="H36" s="37">
        <v>1.71</v>
      </c>
      <c r="I36" s="37">
        <v>1.48</v>
      </c>
      <c r="J36" s="38">
        <v>1.36</v>
      </c>
      <c r="K36" s="22"/>
      <c r="L36" s="22"/>
      <c r="M36" s="22"/>
      <c r="N36" s="22"/>
      <c r="O36" s="22"/>
      <c r="P36" s="22"/>
    </row>
    <row r="37" spans="1:16" ht="39" customHeight="1">
      <c r="A37" s="22"/>
      <c r="B37" s="35"/>
      <c r="C37" s="1193" t="s">
        <v>555</v>
      </c>
      <c r="D37" s="1194"/>
      <c r="E37" s="1195"/>
      <c r="F37" s="36">
        <v>1.1200000000000001</v>
      </c>
      <c r="G37" s="37">
        <v>1.18</v>
      </c>
      <c r="H37" s="37">
        <v>1.1499999999999999</v>
      </c>
      <c r="I37" s="37">
        <v>1.24</v>
      </c>
      <c r="J37" s="38">
        <v>1.19</v>
      </c>
      <c r="K37" s="22"/>
      <c r="L37" s="22"/>
      <c r="M37" s="22"/>
      <c r="N37" s="22"/>
      <c r="O37" s="22"/>
      <c r="P37" s="22"/>
    </row>
    <row r="38" spans="1:16" ht="39" customHeight="1">
      <c r="A38" s="22"/>
      <c r="B38" s="35"/>
      <c r="C38" s="1193" t="s">
        <v>556</v>
      </c>
      <c r="D38" s="1194"/>
      <c r="E38" s="1195"/>
      <c r="F38" s="36">
        <v>0.69</v>
      </c>
      <c r="G38" s="37">
        <v>0.82</v>
      </c>
      <c r="H38" s="37">
        <v>1.1200000000000001</v>
      </c>
      <c r="I38" s="37">
        <v>1.06</v>
      </c>
      <c r="J38" s="38">
        <v>1.07</v>
      </c>
      <c r="K38" s="22"/>
      <c r="L38" s="22"/>
      <c r="M38" s="22"/>
      <c r="N38" s="22"/>
      <c r="O38" s="22"/>
      <c r="P38" s="22"/>
    </row>
    <row r="39" spans="1:16" ht="39" customHeight="1">
      <c r="A39" s="22"/>
      <c r="B39" s="35"/>
      <c r="C39" s="1193" t="s">
        <v>557</v>
      </c>
      <c r="D39" s="1194"/>
      <c r="E39" s="1195"/>
      <c r="F39" s="36">
        <v>0.34</v>
      </c>
      <c r="G39" s="37">
        <v>0.28999999999999998</v>
      </c>
      <c r="H39" s="37">
        <v>0.18</v>
      </c>
      <c r="I39" s="37">
        <v>0.02</v>
      </c>
      <c r="J39" s="38">
        <v>0.98</v>
      </c>
      <c r="K39" s="22"/>
      <c r="L39" s="22"/>
      <c r="M39" s="22"/>
      <c r="N39" s="22"/>
      <c r="O39" s="22"/>
      <c r="P39" s="22"/>
    </row>
    <row r="40" spans="1:16" ht="39" customHeight="1">
      <c r="A40" s="22"/>
      <c r="B40" s="35"/>
      <c r="C40" s="1193" t="s">
        <v>558</v>
      </c>
      <c r="D40" s="1194"/>
      <c r="E40" s="1195"/>
      <c r="F40" s="36">
        <v>0.6</v>
      </c>
      <c r="G40" s="37">
        <v>0.68</v>
      </c>
      <c r="H40" s="37">
        <v>0.69</v>
      </c>
      <c r="I40" s="37">
        <v>0.7</v>
      </c>
      <c r="J40" s="38">
        <v>0.72</v>
      </c>
      <c r="K40" s="22"/>
      <c r="L40" s="22"/>
      <c r="M40" s="22"/>
      <c r="N40" s="22"/>
      <c r="O40" s="22"/>
      <c r="P40" s="22"/>
    </row>
    <row r="41" spans="1:16" ht="39" customHeight="1">
      <c r="A41" s="22"/>
      <c r="B41" s="35"/>
      <c r="C41" s="1193" t="s">
        <v>559</v>
      </c>
      <c r="D41" s="1194"/>
      <c r="E41" s="1195"/>
      <c r="F41" s="36">
        <v>0.66</v>
      </c>
      <c r="G41" s="37">
        <v>0.68</v>
      </c>
      <c r="H41" s="37">
        <v>0.65</v>
      </c>
      <c r="I41" s="37">
        <v>0.66</v>
      </c>
      <c r="J41" s="38">
        <v>0.63</v>
      </c>
      <c r="K41" s="22"/>
      <c r="L41" s="22"/>
      <c r="M41" s="22"/>
      <c r="N41" s="22"/>
      <c r="O41" s="22"/>
      <c r="P41" s="22"/>
    </row>
    <row r="42" spans="1:16" ht="39" customHeight="1">
      <c r="A42" s="22"/>
      <c r="B42" s="39"/>
      <c r="C42" s="1193" t="s">
        <v>560</v>
      </c>
      <c r="D42" s="1194"/>
      <c r="E42" s="1195"/>
      <c r="F42" s="36" t="s">
        <v>506</v>
      </c>
      <c r="G42" s="37" t="s">
        <v>506</v>
      </c>
      <c r="H42" s="37" t="s">
        <v>506</v>
      </c>
      <c r="I42" s="37" t="s">
        <v>506</v>
      </c>
      <c r="J42" s="38" t="s">
        <v>506</v>
      </c>
      <c r="K42" s="22"/>
      <c r="L42" s="22"/>
      <c r="M42" s="22"/>
      <c r="N42" s="22"/>
      <c r="O42" s="22"/>
      <c r="P42" s="22"/>
    </row>
    <row r="43" spans="1:16" ht="39" customHeight="1" thickBot="1">
      <c r="A43" s="22"/>
      <c r="B43" s="40"/>
      <c r="C43" s="1196" t="s">
        <v>561</v>
      </c>
      <c r="D43" s="1197"/>
      <c r="E43" s="1198"/>
      <c r="F43" s="41">
        <v>1.89</v>
      </c>
      <c r="G43" s="42">
        <v>2.42</v>
      </c>
      <c r="H43" s="42">
        <v>2.79</v>
      </c>
      <c r="I43" s="42">
        <v>2.93</v>
      </c>
      <c r="J43" s="43">
        <v>1.67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09" t="s">
        <v>11</v>
      </c>
      <c r="C45" s="1210"/>
      <c r="D45" s="58"/>
      <c r="E45" s="1215" t="s">
        <v>12</v>
      </c>
      <c r="F45" s="1215"/>
      <c r="G45" s="1215"/>
      <c r="H45" s="1215"/>
      <c r="I45" s="1215"/>
      <c r="J45" s="1216"/>
      <c r="K45" s="59">
        <v>41495</v>
      </c>
      <c r="L45" s="60">
        <v>40192</v>
      </c>
      <c r="M45" s="60">
        <v>40094</v>
      </c>
      <c r="N45" s="60">
        <v>37426</v>
      </c>
      <c r="O45" s="61">
        <v>37703</v>
      </c>
      <c r="P45" s="48"/>
      <c r="Q45" s="48"/>
      <c r="R45" s="48"/>
      <c r="S45" s="48"/>
      <c r="T45" s="48"/>
      <c r="U45" s="48"/>
    </row>
    <row r="46" spans="1:21" ht="30.75" customHeight="1">
      <c r="A46" s="48"/>
      <c r="B46" s="1211"/>
      <c r="C46" s="1212"/>
      <c r="D46" s="62"/>
      <c r="E46" s="1203" t="s">
        <v>13</v>
      </c>
      <c r="F46" s="1203"/>
      <c r="G46" s="1203"/>
      <c r="H46" s="1203"/>
      <c r="I46" s="1203"/>
      <c r="J46" s="1204"/>
      <c r="K46" s="63">
        <v>5750</v>
      </c>
      <c r="L46" s="64">
        <v>5402</v>
      </c>
      <c r="M46" s="64">
        <v>8866</v>
      </c>
      <c r="N46" s="64">
        <v>8507</v>
      </c>
      <c r="O46" s="65">
        <v>7016</v>
      </c>
      <c r="P46" s="48"/>
      <c r="Q46" s="48"/>
      <c r="R46" s="48"/>
      <c r="S46" s="48"/>
      <c r="T46" s="48"/>
      <c r="U46" s="48"/>
    </row>
    <row r="47" spans="1:21" ht="30.75" customHeight="1">
      <c r="A47" s="48"/>
      <c r="B47" s="1211"/>
      <c r="C47" s="1212"/>
      <c r="D47" s="62"/>
      <c r="E47" s="1203" t="s">
        <v>14</v>
      </c>
      <c r="F47" s="1203"/>
      <c r="G47" s="1203"/>
      <c r="H47" s="1203"/>
      <c r="I47" s="1203"/>
      <c r="J47" s="1204"/>
      <c r="K47" s="63">
        <v>28971</v>
      </c>
      <c r="L47" s="64">
        <v>30279</v>
      </c>
      <c r="M47" s="64">
        <v>32151</v>
      </c>
      <c r="N47" s="64">
        <v>33484</v>
      </c>
      <c r="O47" s="65">
        <v>34660</v>
      </c>
      <c r="P47" s="48"/>
      <c r="Q47" s="48"/>
      <c r="R47" s="48"/>
      <c r="S47" s="48"/>
      <c r="T47" s="48"/>
      <c r="U47" s="48"/>
    </row>
    <row r="48" spans="1:21" ht="30.75" customHeight="1">
      <c r="A48" s="48"/>
      <c r="B48" s="1211"/>
      <c r="C48" s="1212"/>
      <c r="D48" s="62"/>
      <c r="E48" s="1203" t="s">
        <v>15</v>
      </c>
      <c r="F48" s="1203"/>
      <c r="G48" s="1203"/>
      <c r="H48" s="1203"/>
      <c r="I48" s="1203"/>
      <c r="J48" s="1204"/>
      <c r="K48" s="63">
        <v>7891</v>
      </c>
      <c r="L48" s="64">
        <v>8372</v>
      </c>
      <c r="M48" s="64">
        <v>7580</v>
      </c>
      <c r="N48" s="64">
        <v>7297</v>
      </c>
      <c r="O48" s="65">
        <v>7231</v>
      </c>
      <c r="P48" s="48"/>
      <c r="Q48" s="48"/>
      <c r="R48" s="48"/>
      <c r="S48" s="48"/>
      <c r="T48" s="48"/>
      <c r="U48" s="48"/>
    </row>
    <row r="49" spans="1:21" ht="30.75" customHeight="1">
      <c r="A49" s="48"/>
      <c r="B49" s="1211"/>
      <c r="C49" s="1212"/>
      <c r="D49" s="62"/>
      <c r="E49" s="1203" t="s">
        <v>16</v>
      </c>
      <c r="F49" s="1203"/>
      <c r="G49" s="1203"/>
      <c r="H49" s="1203"/>
      <c r="I49" s="1203"/>
      <c r="J49" s="1204"/>
      <c r="K49" s="63" t="s">
        <v>506</v>
      </c>
      <c r="L49" s="64" t="s">
        <v>506</v>
      </c>
      <c r="M49" s="64" t="s">
        <v>506</v>
      </c>
      <c r="N49" s="64" t="s">
        <v>506</v>
      </c>
      <c r="O49" s="65" t="s">
        <v>506</v>
      </c>
      <c r="P49" s="48"/>
      <c r="Q49" s="48"/>
      <c r="R49" s="48"/>
      <c r="S49" s="48"/>
      <c r="T49" s="48"/>
      <c r="U49" s="48"/>
    </row>
    <row r="50" spans="1:21" ht="30.75" customHeight="1">
      <c r="A50" s="48"/>
      <c r="B50" s="1211"/>
      <c r="C50" s="1212"/>
      <c r="D50" s="62"/>
      <c r="E50" s="1203" t="s">
        <v>17</v>
      </c>
      <c r="F50" s="1203"/>
      <c r="G50" s="1203"/>
      <c r="H50" s="1203"/>
      <c r="I50" s="1203"/>
      <c r="J50" s="1204"/>
      <c r="K50" s="63">
        <v>625</v>
      </c>
      <c r="L50" s="64">
        <v>447</v>
      </c>
      <c r="M50" s="64">
        <v>447</v>
      </c>
      <c r="N50" s="64">
        <v>448</v>
      </c>
      <c r="O50" s="65">
        <v>211</v>
      </c>
      <c r="P50" s="48"/>
      <c r="Q50" s="48"/>
      <c r="R50" s="48"/>
      <c r="S50" s="48"/>
      <c r="T50" s="48"/>
      <c r="U50" s="48"/>
    </row>
    <row r="51" spans="1:21" ht="30.75" customHeight="1">
      <c r="A51" s="48"/>
      <c r="B51" s="1213"/>
      <c r="C51" s="1214"/>
      <c r="D51" s="66"/>
      <c r="E51" s="1203" t="s">
        <v>18</v>
      </c>
      <c r="F51" s="1203"/>
      <c r="G51" s="1203"/>
      <c r="H51" s="1203"/>
      <c r="I51" s="1203"/>
      <c r="J51" s="1204"/>
      <c r="K51" s="63">
        <v>90</v>
      </c>
      <c r="L51" s="64">
        <v>48</v>
      </c>
      <c r="M51" s="64">
        <v>47</v>
      </c>
      <c r="N51" s="64">
        <v>5</v>
      </c>
      <c r="O51" s="65">
        <v>6</v>
      </c>
      <c r="P51" s="48"/>
      <c r="Q51" s="48"/>
      <c r="R51" s="48"/>
      <c r="S51" s="48"/>
      <c r="T51" s="48"/>
      <c r="U51" s="48"/>
    </row>
    <row r="52" spans="1:21" ht="30.75" customHeight="1">
      <c r="A52" s="48"/>
      <c r="B52" s="1201" t="s">
        <v>19</v>
      </c>
      <c r="C52" s="1202"/>
      <c r="D52" s="66"/>
      <c r="E52" s="1203" t="s">
        <v>20</v>
      </c>
      <c r="F52" s="1203"/>
      <c r="G52" s="1203"/>
      <c r="H52" s="1203"/>
      <c r="I52" s="1203"/>
      <c r="J52" s="1204"/>
      <c r="K52" s="63">
        <v>62248</v>
      </c>
      <c r="L52" s="64">
        <v>62159</v>
      </c>
      <c r="M52" s="64">
        <v>61822</v>
      </c>
      <c r="N52" s="64">
        <v>59221</v>
      </c>
      <c r="O52" s="65">
        <v>57945</v>
      </c>
      <c r="P52" s="48"/>
      <c r="Q52" s="48"/>
      <c r="R52" s="48"/>
      <c r="S52" s="48"/>
      <c r="T52" s="48"/>
      <c r="U52" s="48"/>
    </row>
    <row r="53" spans="1:21" ht="30.75" customHeight="1" thickBot="1">
      <c r="A53" s="48"/>
      <c r="B53" s="1205" t="s">
        <v>21</v>
      </c>
      <c r="C53" s="1206"/>
      <c r="D53" s="67"/>
      <c r="E53" s="1207" t="s">
        <v>22</v>
      </c>
      <c r="F53" s="1207"/>
      <c r="G53" s="1207"/>
      <c r="H53" s="1207"/>
      <c r="I53" s="1207"/>
      <c r="J53" s="1208"/>
      <c r="K53" s="68">
        <v>22574</v>
      </c>
      <c r="L53" s="69">
        <v>22581</v>
      </c>
      <c r="M53" s="69">
        <v>27363</v>
      </c>
      <c r="N53" s="69">
        <v>27946</v>
      </c>
      <c r="O53" s="70">
        <v>28882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29" t="s">
        <v>24</v>
      </c>
      <c r="C41" s="1230"/>
      <c r="D41" s="81"/>
      <c r="E41" s="1231" t="s">
        <v>25</v>
      </c>
      <c r="F41" s="1231"/>
      <c r="G41" s="1231"/>
      <c r="H41" s="1232"/>
      <c r="I41" s="82">
        <v>980914</v>
      </c>
      <c r="J41" s="83">
        <v>999511</v>
      </c>
      <c r="K41" s="83">
        <v>1012875</v>
      </c>
      <c r="L41" s="83">
        <v>1059067</v>
      </c>
      <c r="M41" s="84">
        <v>1096357</v>
      </c>
    </row>
    <row r="42" spans="2:13" ht="27.75" customHeight="1">
      <c r="B42" s="1219"/>
      <c r="C42" s="1220"/>
      <c r="D42" s="85"/>
      <c r="E42" s="1223" t="s">
        <v>26</v>
      </c>
      <c r="F42" s="1223"/>
      <c r="G42" s="1223"/>
      <c r="H42" s="1224"/>
      <c r="I42" s="86">
        <v>5965</v>
      </c>
      <c r="J42" s="87">
        <v>3125</v>
      </c>
      <c r="K42" s="87">
        <v>11836</v>
      </c>
      <c r="L42" s="87">
        <v>12194</v>
      </c>
      <c r="M42" s="88">
        <v>1996</v>
      </c>
    </row>
    <row r="43" spans="2:13" ht="27.75" customHeight="1">
      <c r="B43" s="1219"/>
      <c r="C43" s="1220"/>
      <c r="D43" s="85"/>
      <c r="E43" s="1223" t="s">
        <v>27</v>
      </c>
      <c r="F43" s="1223"/>
      <c r="G43" s="1223"/>
      <c r="H43" s="1224"/>
      <c r="I43" s="86">
        <v>104676</v>
      </c>
      <c r="J43" s="87">
        <v>105941</v>
      </c>
      <c r="K43" s="87">
        <v>101938</v>
      </c>
      <c r="L43" s="87">
        <v>80574</v>
      </c>
      <c r="M43" s="88">
        <v>77471</v>
      </c>
    </row>
    <row r="44" spans="2:13" ht="27.75" customHeight="1">
      <c r="B44" s="1219"/>
      <c r="C44" s="1220"/>
      <c r="D44" s="85"/>
      <c r="E44" s="1223" t="s">
        <v>28</v>
      </c>
      <c r="F44" s="1223"/>
      <c r="G44" s="1223"/>
      <c r="H44" s="1224"/>
      <c r="I44" s="86" t="s">
        <v>506</v>
      </c>
      <c r="J44" s="87" t="s">
        <v>506</v>
      </c>
      <c r="K44" s="87" t="s">
        <v>506</v>
      </c>
      <c r="L44" s="87" t="s">
        <v>506</v>
      </c>
      <c r="M44" s="88" t="s">
        <v>506</v>
      </c>
    </row>
    <row r="45" spans="2:13" ht="27.75" customHeight="1">
      <c r="B45" s="1219"/>
      <c r="C45" s="1220"/>
      <c r="D45" s="85"/>
      <c r="E45" s="1223" t="s">
        <v>29</v>
      </c>
      <c r="F45" s="1223"/>
      <c r="G45" s="1223"/>
      <c r="H45" s="1224"/>
      <c r="I45" s="86">
        <v>61702</v>
      </c>
      <c r="J45" s="87">
        <v>60052</v>
      </c>
      <c r="K45" s="87">
        <v>55962</v>
      </c>
      <c r="L45" s="87">
        <v>53823</v>
      </c>
      <c r="M45" s="88">
        <v>54449</v>
      </c>
    </row>
    <row r="46" spans="2:13" ht="27.75" customHeight="1">
      <c r="B46" s="1219"/>
      <c r="C46" s="1220"/>
      <c r="D46" s="89"/>
      <c r="E46" s="1223" t="s">
        <v>30</v>
      </c>
      <c r="F46" s="1223"/>
      <c r="G46" s="1223"/>
      <c r="H46" s="1224"/>
      <c r="I46" s="86">
        <v>5924</v>
      </c>
      <c r="J46" s="87">
        <v>1954</v>
      </c>
      <c r="K46" s="87">
        <v>1899</v>
      </c>
      <c r="L46" s="87">
        <v>2410</v>
      </c>
      <c r="M46" s="88">
        <v>2752</v>
      </c>
    </row>
    <row r="47" spans="2:13" ht="27.75" customHeight="1">
      <c r="B47" s="1219"/>
      <c r="C47" s="1220"/>
      <c r="D47" s="90"/>
      <c r="E47" s="1233" t="s">
        <v>31</v>
      </c>
      <c r="F47" s="1234"/>
      <c r="G47" s="1234"/>
      <c r="H47" s="1235"/>
      <c r="I47" s="86" t="s">
        <v>506</v>
      </c>
      <c r="J47" s="87" t="s">
        <v>506</v>
      </c>
      <c r="K47" s="87" t="s">
        <v>506</v>
      </c>
      <c r="L47" s="87" t="s">
        <v>506</v>
      </c>
      <c r="M47" s="88" t="s">
        <v>506</v>
      </c>
    </row>
    <row r="48" spans="2:13" ht="27.75" customHeight="1">
      <c r="B48" s="1219"/>
      <c r="C48" s="1220"/>
      <c r="D48" s="85"/>
      <c r="E48" s="1223" t="s">
        <v>32</v>
      </c>
      <c r="F48" s="1223"/>
      <c r="G48" s="1223"/>
      <c r="H48" s="1224"/>
      <c r="I48" s="86" t="s">
        <v>506</v>
      </c>
      <c r="J48" s="87" t="s">
        <v>506</v>
      </c>
      <c r="K48" s="87" t="s">
        <v>506</v>
      </c>
      <c r="L48" s="87" t="s">
        <v>506</v>
      </c>
      <c r="M48" s="88" t="s">
        <v>506</v>
      </c>
    </row>
    <row r="49" spans="2:13" ht="27.75" customHeight="1">
      <c r="B49" s="1221"/>
      <c r="C49" s="1222"/>
      <c r="D49" s="85"/>
      <c r="E49" s="1223" t="s">
        <v>33</v>
      </c>
      <c r="F49" s="1223"/>
      <c r="G49" s="1223"/>
      <c r="H49" s="1224"/>
      <c r="I49" s="86" t="s">
        <v>506</v>
      </c>
      <c r="J49" s="87" t="s">
        <v>506</v>
      </c>
      <c r="K49" s="87" t="s">
        <v>506</v>
      </c>
      <c r="L49" s="87" t="s">
        <v>506</v>
      </c>
      <c r="M49" s="88" t="s">
        <v>506</v>
      </c>
    </row>
    <row r="50" spans="2:13" ht="27.75" customHeight="1">
      <c r="B50" s="1217" t="s">
        <v>34</v>
      </c>
      <c r="C50" s="1218"/>
      <c r="D50" s="91"/>
      <c r="E50" s="1223" t="s">
        <v>35</v>
      </c>
      <c r="F50" s="1223"/>
      <c r="G50" s="1223"/>
      <c r="H50" s="1224"/>
      <c r="I50" s="86">
        <v>124823</v>
      </c>
      <c r="J50" s="87">
        <v>130511</v>
      </c>
      <c r="K50" s="87">
        <v>130417</v>
      </c>
      <c r="L50" s="87">
        <v>132632</v>
      </c>
      <c r="M50" s="88">
        <v>157937</v>
      </c>
    </row>
    <row r="51" spans="2:13" ht="27.75" customHeight="1">
      <c r="B51" s="1219"/>
      <c r="C51" s="1220"/>
      <c r="D51" s="85"/>
      <c r="E51" s="1223" t="s">
        <v>36</v>
      </c>
      <c r="F51" s="1223"/>
      <c r="G51" s="1223"/>
      <c r="H51" s="1224"/>
      <c r="I51" s="86">
        <v>192557</v>
      </c>
      <c r="J51" s="87">
        <v>189888</v>
      </c>
      <c r="K51" s="87">
        <v>190580</v>
      </c>
      <c r="L51" s="87">
        <v>180866</v>
      </c>
      <c r="M51" s="88">
        <v>177239</v>
      </c>
    </row>
    <row r="52" spans="2:13" ht="27.75" customHeight="1">
      <c r="B52" s="1221"/>
      <c r="C52" s="1222"/>
      <c r="D52" s="85"/>
      <c r="E52" s="1223" t="s">
        <v>37</v>
      </c>
      <c r="F52" s="1223"/>
      <c r="G52" s="1223"/>
      <c r="H52" s="1224"/>
      <c r="I52" s="86">
        <v>493948</v>
      </c>
      <c r="J52" s="87">
        <v>503307</v>
      </c>
      <c r="K52" s="87">
        <v>507847</v>
      </c>
      <c r="L52" s="87">
        <v>508757</v>
      </c>
      <c r="M52" s="88">
        <v>513677</v>
      </c>
    </row>
    <row r="53" spans="2:13" ht="27.75" customHeight="1" thickBot="1">
      <c r="B53" s="1225" t="s">
        <v>21</v>
      </c>
      <c r="C53" s="1226"/>
      <c r="D53" s="92"/>
      <c r="E53" s="1227" t="s">
        <v>38</v>
      </c>
      <c r="F53" s="1227"/>
      <c r="G53" s="1227"/>
      <c r="H53" s="1228"/>
      <c r="I53" s="93">
        <v>347852</v>
      </c>
      <c r="J53" s="94">
        <v>346877</v>
      </c>
      <c r="K53" s="94">
        <v>355666</v>
      </c>
      <c r="L53" s="94">
        <v>385813</v>
      </c>
      <c r="M53" s="95">
        <v>384172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71"/>
      <c r="B1" s="373"/>
      <c r="P1" s="246"/>
      <c r="Q1" s="246"/>
    </row>
    <row r="2" spans="1:51" ht="25.8">
      <c r="A2" s="371"/>
      <c r="C2" s="372"/>
      <c r="P2" s="246"/>
      <c r="Q2" s="246"/>
    </row>
    <row r="3" spans="1:51" ht="25.8">
      <c r="A3" s="371"/>
      <c r="C3" s="372"/>
      <c r="P3" s="246"/>
      <c r="Q3" s="246"/>
    </row>
    <row r="4" spans="1:51" s="370" customFormat="1" ht="13.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605</v>
      </c>
    </row>
    <row r="11" spans="1:51" s="370" customFormat="1" ht="13.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605</v>
      </c>
    </row>
    <row r="13" spans="1:51" s="370" customFormat="1" ht="13.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c r="P19" s="246"/>
      <c r="Q19" s="246"/>
    </row>
    <row r="20" spans="1:259" ht="13.2">
      <c r="P20" s="246"/>
      <c r="Q20" s="246"/>
    </row>
    <row r="21" spans="1:259" ht="16.2">
      <c r="B21" s="369"/>
      <c r="C21" s="248"/>
      <c r="D21" s="248"/>
      <c r="E21" s="248"/>
      <c r="F21" s="248"/>
      <c r="G21" s="248"/>
      <c r="H21" s="248"/>
      <c r="I21" s="248"/>
      <c r="J21" s="248"/>
      <c r="K21" s="248"/>
      <c r="L21" s="248"/>
      <c r="M21" s="248"/>
      <c r="N21" s="368"/>
      <c r="O21" s="248"/>
      <c r="P21" s="249"/>
      <c r="Q21" s="246"/>
      <c r="IY21" s="367"/>
    </row>
    <row r="22" spans="1:259" ht="16.2">
      <c r="B22" s="250"/>
      <c r="IY22" s="366"/>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6"/>
      <c r="C40" s="246"/>
      <c r="D40" s="246"/>
      <c r="E40" s="246"/>
      <c r="F40" s="246"/>
      <c r="G40" s="246"/>
      <c r="H40" s="246"/>
      <c r="I40" s="246"/>
      <c r="J40" s="246"/>
      <c r="K40" s="246"/>
      <c r="L40" s="246"/>
      <c r="M40" s="246"/>
      <c r="N40" s="246"/>
      <c r="O40" s="246"/>
      <c r="P40" s="356"/>
      <c r="Q40" s="246"/>
    </row>
    <row r="41" spans="2:17" ht="16.2">
      <c r="B41" s="247" t="s">
        <v>604</v>
      </c>
      <c r="C41" s="248"/>
      <c r="D41" s="248"/>
      <c r="E41" s="248"/>
      <c r="F41" s="248"/>
      <c r="G41" s="248"/>
      <c r="H41" s="248"/>
      <c r="I41" s="248"/>
      <c r="J41" s="248"/>
      <c r="K41" s="248"/>
      <c r="L41" s="248"/>
      <c r="M41" s="248"/>
      <c r="N41" s="248"/>
      <c r="O41" s="248"/>
      <c r="P41" s="249"/>
    </row>
    <row r="42" spans="2:17" ht="13.2">
      <c r="B42" s="250"/>
      <c r="C42" s="246"/>
      <c r="D42" s="246"/>
      <c r="E42" s="246"/>
      <c r="F42" s="246"/>
      <c r="G42" s="355" t="s">
        <v>599</v>
      </c>
      <c r="I42" s="354"/>
      <c r="J42" s="354"/>
      <c r="K42" s="354"/>
      <c r="L42" s="246"/>
      <c r="M42" s="246"/>
      <c r="N42" s="246"/>
      <c r="O42" s="246"/>
    </row>
    <row r="43" spans="2:17" ht="13.2">
      <c r="B43" s="250"/>
      <c r="C43" s="246"/>
      <c r="D43" s="246"/>
      <c r="E43" s="246"/>
      <c r="F43" s="246"/>
      <c r="G43" s="1236" t="s">
        <v>603</v>
      </c>
      <c r="H43" s="1237"/>
      <c r="I43" s="1237"/>
      <c r="J43" s="1237"/>
      <c r="K43" s="1237"/>
      <c r="L43" s="1237"/>
      <c r="M43" s="1237"/>
      <c r="N43" s="1237"/>
      <c r="O43" s="1238"/>
    </row>
    <row r="44" spans="2:17" ht="13.2">
      <c r="B44" s="250"/>
      <c r="C44" s="246"/>
      <c r="D44" s="246"/>
      <c r="E44" s="246"/>
      <c r="F44" s="246"/>
      <c r="G44" s="1239"/>
      <c r="H44" s="1240"/>
      <c r="I44" s="1240"/>
      <c r="J44" s="1240"/>
      <c r="K44" s="1240"/>
      <c r="L44" s="1240"/>
      <c r="M44" s="1240"/>
      <c r="N44" s="1240"/>
      <c r="O44" s="1241"/>
    </row>
    <row r="45" spans="2:17" ht="13.2">
      <c r="B45" s="250"/>
      <c r="C45" s="246"/>
      <c r="D45" s="246"/>
      <c r="E45" s="246"/>
      <c r="F45" s="246"/>
      <c r="G45" s="1239"/>
      <c r="H45" s="1240"/>
      <c r="I45" s="1240"/>
      <c r="J45" s="1240"/>
      <c r="K45" s="1240"/>
      <c r="L45" s="1240"/>
      <c r="M45" s="1240"/>
      <c r="N45" s="1240"/>
      <c r="O45" s="1241"/>
    </row>
    <row r="46" spans="2:17" ht="13.2">
      <c r="B46" s="250"/>
      <c r="C46" s="246"/>
      <c r="D46" s="246"/>
      <c r="E46" s="246"/>
      <c r="F46" s="246"/>
      <c r="G46" s="1239"/>
      <c r="H46" s="1240"/>
      <c r="I46" s="1240"/>
      <c r="J46" s="1240"/>
      <c r="K46" s="1240"/>
      <c r="L46" s="1240"/>
      <c r="M46" s="1240"/>
      <c r="N46" s="1240"/>
      <c r="O46" s="1241"/>
    </row>
    <row r="47" spans="2:17" ht="13.2">
      <c r="B47" s="250"/>
      <c r="C47" s="246"/>
      <c r="D47" s="246"/>
      <c r="E47" s="246"/>
      <c r="F47" s="246"/>
      <c r="G47" s="1242"/>
      <c r="H47" s="1243"/>
      <c r="I47" s="1243"/>
      <c r="J47" s="1243"/>
      <c r="K47" s="1243"/>
      <c r="L47" s="1243"/>
      <c r="M47" s="1243"/>
      <c r="N47" s="1243"/>
      <c r="O47" s="1244"/>
    </row>
    <row r="48" spans="2:17" ht="13.2">
      <c r="B48" s="250"/>
      <c r="C48" s="246"/>
      <c r="D48" s="246"/>
      <c r="E48" s="246"/>
      <c r="F48" s="246"/>
      <c r="G48" s="246"/>
      <c r="H48" s="365"/>
      <c r="I48" s="365"/>
      <c r="J48" s="365"/>
    </row>
    <row r="49" spans="1:17" ht="13.2">
      <c r="B49" s="250"/>
      <c r="C49" s="246"/>
      <c r="D49" s="246"/>
      <c r="E49" s="246"/>
      <c r="F49" s="246"/>
      <c r="G49" s="245" t="s">
        <v>602</v>
      </c>
    </row>
    <row r="50" spans="1:17" ht="13.2">
      <c r="B50" s="250"/>
      <c r="C50" s="246"/>
      <c r="D50" s="246"/>
      <c r="E50" s="246"/>
      <c r="F50" s="246"/>
      <c r="G50" s="1245"/>
      <c r="H50" s="1246"/>
      <c r="I50" s="1246"/>
      <c r="J50" s="1247"/>
      <c r="K50" s="347" t="s">
        <v>545</v>
      </c>
      <c r="L50" s="347" t="s">
        <v>546</v>
      </c>
      <c r="M50" s="347" t="s">
        <v>547</v>
      </c>
      <c r="N50" s="347" t="s">
        <v>548</v>
      </c>
      <c r="O50" s="347" t="s">
        <v>549</v>
      </c>
    </row>
    <row r="51" spans="1:17" ht="13.2">
      <c r="B51" s="250"/>
      <c r="C51" s="246"/>
      <c r="D51" s="246"/>
      <c r="E51" s="246"/>
      <c r="F51" s="246"/>
      <c r="G51" s="1248" t="s">
        <v>596</v>
      </c>
      <c r="H51" s="1249"/>
      <c r="I51" s="1254" t="s">
        <v>594</v>
      </c>
      <c r="J51" s="1254"/>
      <c r="K51" s="1256"/>
      <c r="L51" s="1256"/>
      <c r="M51" s="1256"/>
      <c r="N51" s="1256"/>
      <c r="O51" s="1256"/>
    </row>
    <row r="52" spans="1:17" ht="13.2">
      <c r="B52" s="250"/>
      <c r="C52" s="246"/>
      <c r="D52" s="246"/>
      <c r="E52" s="246"/>
      <c r="F52" s="246"/>
      <c r="G52" s="1250"/>
      <c r="H52" s="1251"/>
      <c r="I52" s="1255"/>
      <c r="J52" s="1255"/>
      <c r="K52" s="1257"/>
      <c r="L52" s="1257"/>
      <c r="M52" s="1257"/>
      <c r="N52" s="1257"/>
      <c r="O52" s="1257"/>
    </row>
    <row r="53" spans="1:17" ht="13.2">
      <c r="A53" s="357"/>
      <c r="B53" s="250"/>
      <c r="C53" s="246"/>
      <c r="D53" s="246"/>
      <c r="E53" s="246"/>
      <c r="F53" s="246"/>
      <c r="G53" s="1250"/>
      <c r="H53" s="1251"/>
      <c r="I53" s="1258" t="s">
        <v>601</v>
      </c>
      <c r="J53" s="1258"/>
      <c r="K53" s="1265"/>
      <c r="L53" s="1265"/>
      <c r="M53" s="1265"/>
      <c r="N53" s="1265"/>
      <c r="O53" s="1265"/>
    </row>
    <row r="54" spans="1:17" ht="13.2">
      <c r="A54" s="357"/>
      <c r="B54" s="250"/>
      <c r="C54" s="246"/>
      <c r="D54" s="246"/>
      <c r="E54" s="246"/>
      <c r="F54" s="246"/>
      <c r="G54" s="1252"/>
      <c r="H54" s="1253"/>
      <c r="I54" s="1258"/>
      <c r="J54" s="1258"/>
      <c r="K54" s="1266"/>
      <c r="L54" s="1266"/>
      <c r="M54" s="1266"/>
      <c r="N54" s="1266"/>
      <c r="O54" s="1266"/>
    </row>
    <row r="55" spans="1:17" ht="13.2">
      <c r="A55" s="357"/>
      <c r="B55" s="250"/>
      <c r="C55" s="246"/>
      <c r="D55" s="246"/>
      <c r="E55" s="246"/>
      <c r="F55" s="246"/>
      <c r="G55" s="1259" t="s">
        <v>595</v>
      </c>
      <c r="H55" s="1260"/>
      <c r="I55" s="1258" t="s">
        <v>594</v>
      </c>
      <c r="J55" s="1258"/>
      <c r="K55" s="1256"/>
      <c r="L55" s="1256"/>
      <c r="M55" s="1256"/>
      <c r="N55" s="1256"/>
      <c r="O55" s="1256"/>
    </row>
    <row r="56" spans="1:17" ht="13.2">
      <c r="A56" s="357"/>
      <c r="B56" s="250"/>
      <c r="C56" s="246"/>
      <c r="D56" s="246"/>
      <c r="E56" s="246"/>
      <c r="F56" s="246"/>
      <c r="G56" s="1261"/>
      <c r="H56" s="1262"/>
      <c r="I56" s="1258"/>
      <c r="J56" s="1258"/>
      <c r="K56" s="1257"/>
      <c r="L56" s="1257"/>
      <c r="M56" s="1257"/>
      <c r="N56" s="1257"/>
      <c r="O56" s="1257"/>
    </row>
    <row r="57" spans="1:17" s="357" customFormat="1" ht="13.2">
      <c r="B57" s="358"/>
      <c r="C57" s="354"/>
      <c r="D57" s="354"/>
      <c r="E57" s="354"/>
      <c r="F57" s="354"/>
      <c r="G57" s="1261"/>
      <c r="H57" s="1262"/>
      <c r="I57" s="1267" t="s">
        <v>601</v>
      </c>
      <c r="J57" s="1267"/>
      <c r="K57" s="1265"/>
      <c r="L57" s="1265"/>
      <c r="M57" s="1265"/>
      <c r="N57" s="1265"/>
      <c r="O57" s="1265"/>
      <c r="P57" s="363"/>
      <c r="Q57" s="358"/>
    </row>
    <row r="58" spans="1:17" s="357" customFormat="1" ht="13.2">
      <c r="A58" s="245"/>
      <c r="B58" s="358"/>
      <c r="C58" s="354"/>
      <c r="D58" s="354"/>
      <c r="E58" s="354"/>
      <c r="F58" s="354"/>
      <c r="G58" s="1263"/>
      <c r="H58" s="1264"/>
      <c r="I58" s="1267"/>
      <c r="J58" s="1267"/>
      <c r="K58" s="1266"/>
      <c r="L58" s="1266"/>
      <c r="M58" s="1266"/>
      <c r="N58" s="1266"/>
      <c r="O58" s="1266"/>
      <c r="P58" s="363"/>
      <c r="Q58" s="358"/>
    </row>
    <row r="59" spans="1:17" s="357" customFormat="1" ht="13.2">
      <c r="A59" s="245"/>
      <c r="B59" s="358"/>
      <c r="C59" s="354"/>
      <c r="D59" s="354"/>
      <c r="E59" s="354"/>
      <c r="F59" s="354"/>
      <c r="G59" s="354"/>
      <c r="H59" s="354"/>
      <c r="I59" s="354"/>
      <c r="J59" s="354"/>
      <c r="K59" s="364"/>
      <c r="L59" s="364"/>
      <c r="M59" s="364"/>
      <c r="N59" s="364"/>
      <c r="O59" s="364"/>
      <c r="P59" s="363"/>
      <c r="Q59" s="358"/>
    </row>
    <row r="60" spans="1:17" s="357" customFormat="1" ht="13.2">
      <c r="A60" s="245"/>
      <c r="B60" s="358"/>
      <c r="C60" s="354"/>
      <c r="D60" s="354"/>
      <c r="E60" s="354"/>
      <c r="F60" s="354"/>
      <c r="G60" s="354"/>
      <c r="H60" s="354"/>
      <c r="I60" s="354"/>
      <c r="J60" s="354"/>
      <c r="K60" s="364"/>
      <c r="L60" s="364"/>
      <c r="M60" s="364"/>
      <c r="N60" s="364"/>
      <c r="O60" s="364"/>
      <c r="P60" s="363"/>
      <c r="Q60" s="358"/>
    </row>
    <row r="61" spans="1:17" s="357" customFormat="1" ht="13.2">
      <c r="A61" s="245"/>
      <c r="B61" s="362"/>
      <c r="C61" s="361"/>
      <c r="D61" s="361"/>
      <c r="E61" s="361"/>
      <c r="F61" s="361"/>
      <c r="G61" s="361"/>
      <c r="H61" s="361"/>
      <c r="I61" s="361"/>
      <c r="J61" s="361"/>
      <c r="K61" s="361"/>
      <c r="L61" s="361"/>
      <c r="M61" s="360"/>
      <c r="N61" s="360"/>
      <c r="O61" s="360"/>
      <c r="P61" s="359"/>
      <c r="Q61" s="358"/>
    </row>
    <row r="62" spans="1:17" ht="13.2">
      <c r="B62" s="356"/>
      <c r="C62" s="356"/>
      <c r="D62" s="356"/>
      <c r="E62" s="356"/>
      <c r="F62" s="356"/>
      <c r="G62" s="356"/>
      <c r="H62" s="356"/>
      <c r="I62" s="356"/>
      <c r="J62" s="356"/>
      <c r="K62" s="356"/>
      <c r="L62" s="356"/>
      <c r="M62" s="356"/>
      <c r="N62" s="356"/>
      <c r="O62" s="356"/>
      <c r="P62" s="356"/>
      <c r="Q62" s="246"/>
    </row>
    <row r="63" spans="1:17" ht="16.2">
      <c r="B63" s="309" t="s">
        <v>600</v>
      </c>
      <c r="C63" s="246"/>
      <c r="D63" s="246"/>
      <c r="E63" s="246"/>
      <c r="F63" s="246"/>
      <c r="G63" s="246"/>
      <c r="H63" s="246"/>
      <c r="I63" s="246"/>
      <c r="J63" s="246"/>
      <c r="K63" s="246"/>
      <c r="L63" s="246"/>
      <c r="M63" s="246"/>
      <c r="N63" s="246"/>
      <c r="O63" s="246"/>
    </row>
    <row r="64" spans="1:17" ht="13.2">
      <c r="B64" s="250"/>
      <c r="C64" s="246"/>
      <c r="D64" s="246"/>
      <c r="E64" s="246"/>
      <c r="F64" s="246"/>
      <c r="G64" s="355" t="s">
        <v>599</v>
      </c>
      <c r="I64" s="354"/>
      <c r="J64" s="354"/>
      <c r="K64" s="354"/>
      <c r="L64" s="246"/>
      <c r="M64" s="246"/>
      <c r="N64" s="246"/>
      <c r="O64" s="246"/>
    </row>
    <row r="65" spans="2:30" ht="13.2">
      <c r="B65" s="250"/>
      <c r="C65" s="246"/>
      <c r="D65" s="246"/>
      <c r="E65" s="246"/>
      <c r="F65" s="246"/>
      <c r="G65" s="1236" t="s">
        <v>598</v>
      </c>
      <c r="H65" s="1237"/>
      <c r="I65" s="1237"/>
      <c r="J65" s="1237"/>
      <c r="K65" s="1237"/>
      <c r="L65" s="1237"/>
      <c r="M65" s="1237"/>
      <c r="N65" s="1237"/>
      <c r="O65" s="1238"/>
    </row>
    <row r="66" spans="2:30" ht="13.2">
      <c r="B66" s="250"/>
      <c r="C66" s="246"/>
      <c r="D66" s="246"/>
      <c r="E66" s="246"/>
      <c r="F66" s="246"/>
      <c r="G66" s="1239"/>
      <c r="H66" s="1240"/>
      <c r="I66" s="1240"/>
      <c r="J66" s="1240"/>
      <c r="K66" s="1240"/>
      <c r="L66" s="1240"/>
      <c r="M66" s="1240"/>
      <c r="N66" s="1240"/>
      <c r="O66" s="1241"/>
    </row>
    <row r="67" spans="2:30" ht="13.2">
      <c r="B67" s="250"/>
      <c r="C67" s="246"/>
      <c r="D67" s="246"/>
      <c r="E67" s="246"/>
      <c r="F67" s="246"/>
      <c r="G67" s="1239"/>
      <c r="H67" s="1240"/>
      <c r="I67" s="1240"/>
      <c r="J67" s="1240"/>
      <c r="K67" s="1240"/>
      <c r="L67" s="1240"/>
      <c r="M67" s="1240"/>
      <c r="N67" s="1240"/>
      <c r="O67" s="1241"/>
    </row>
    <row r="68" spans="2:30" ht="13.2">
      <c r="B68" s="250"/>
      <c r="C68" s="246"/>
      <c r="D68" s="246"/>
      <c r="E68" s="246"/>
      <c r="F68" s="246"/>
      <c r="G68" s="1239"/>
      <c r="H68" s="1240"/>
      <c r="I68" s="1240"/>
      <c r="J68" s="1240"/>
      <c r="K68" s="1240"/>
      <c r="L68" s="1240"/>
      <c r="M68" s="1240"/>
      <c r="N68" s="1240"/>
      <c r="O68" s="1241"/>
    </row>
    <row r="69" spans="2:30" ht="13.2">
      <c r="B69" s="250"/>
      <c r="C69" s="246"/>
      <c r="D69" s="246"/>
      <c r="E69" s="246"/>
      <c r="F69" s="246"/>
      <c r="G69" s="1242"/>
      <c r="H69" s="1243"/>
      <c r="I69" s="1243"/>
      <c r="J69" s="1243"/>
      <c r="K69" s="1243"/>
      <c r="L69" s="1243"/>
      <c r="M69" s="1243"/>
      <c r="N69" s="1243"/>
      <c r="O69" s="1244"/>
    </row>
    <row r="70" spans="2:30" ht="13.2">
      <c r="B70" s="250"/>
      <c r="C70" s="246"/>
      <c r="D70" s="246"/>
      <c r="E70" s="246"/>
      <c r="F70" s="246"/>
      <c r="G70" s="246"/>
      <c r="H70" s="353"/>
      <c r="I70" s="353"/>
      <c r="J70" s="350"/>
      <c r="K70" s="350"/>
      <c r="L70" s="349"/>
      <c r="M70" s="350"/>
      <c r="N70" s="349"/>
      <c r="O70" s="348"/>
    </row>
    <row r="71" spans="2:30" ht="13.2">
      <c r="B71" s="250"/>
      <c r="C71" s="246"/>
      <c r="D71" s="246"/>
      <c r="E71" s="246"/>
      <c r="F71" s="246"/>
      <c r="G71" s="352" t="s">
        <v>597</v>
      </c>
      <c r="I71" s="351"/>
      <c r="J71" s="350"/>
      <c r="K71" s="350"/>
      <c r="L71" s="349"/>
      <c r="M71" s="350"/>
      <c r="N71" s="349"/>
      <c r="O71" s="348"/>
    </row>
    <row r="72" spans="2:30" ht="13.2">
      <c r="B72" s="250"/>
      <c r="C72" s="246"/>
      <c r="D72" s="246"/>
      <c r="E72" s="246"/>
      <c r="F72" s="246"/>
      <c r="G72" s="1245"/>
      <c r="H72" s="1246"/>
      <c r="I72" s="1246"/>
      <c r="J72" s="1247"/>
      <c r="K72" s="347" t="s">
        <v>545</v>
      </c>
      <c r="L72" s="347" t="s">
        <v>546</v>
      </c>
      <c r="M72" s="347" t="s">
        <v>547</v>
      </c>
      <c r="N72" s="347" t="s">
        <v>548</v>
      </c>
      <c r="O72" s="347" t="s">
        <v>549</v>
      </c>
    </row>
    <row r="73" spans="2:30" ht="13.2">
      <c r="B73" s="250"/>
      <c r="C73" s="246"/>
      <c r="D73" s="246"/>
      <c r="E73" s="246"/>
      <c r="F73" s="246"/>
      <c r="G73" s="1248" t="s">
        <v>596</v>
      </c>
      <c r="H73" s="1249"/>
      <c r="I73" s="1254" t="s">
        <v>594</v>
      </c>
      <c r="J73" s="1254"/>
      <c r="K73" s="1268">
        <v>170.3</v>
      </c>
      <c r="L73" s="1268">
        <v>169.3</v>
      </c>
      <c r="M73" s="1257">
        <v>174.3</v>
      </c>
      <c r="N73" s="1257">
        <v>188.3</v>
      </c>
      <c r="O73" s="1257">
        <v>187.9</v>
      </c>
      <c r="S73" s="245">
        <v>9.9</v>
      </c>
    </row>
    <row r="74" spans="2:30" ht="13.2">
      <c r="B74" s="250"/>
      <c r="C74" s="246"/>
      <c r="D74" s="246"/>
      <c r="E74" s="246"/>
      <c r="F74" s="246"/>
      <c r="G74" s="1250"/>
      <c r="H74" s="1251"/>
      <c r="I74" s="1255"/>
      <c r="J74" s="1255"/>
      <c r="K74" s="1268"/>
      <c r="L74" s="1268"/>
      <c r="M74" s="1257"/>
      <c r="N74" s="1257"/>
      <c r="O74" s="1257"/>
    </row>
    <row r="75" spans="2:30" ht="13.2">
      <c r="B75" s="250"/>
      <c r="C75" s="246"/>
      <c r="D75" s="246"/>
      <c r="E75" s="246"/>
      <c r="F75" s="246"/>
      <c r="G75" s="1250"/>
      <c r="H75" s="1251"/>
      <c r="I75" s="1258" t="s">
        <v>593</v>
      </c>
      <c r="J75" s="1258"/>
      <c r="K75" s="1269">
        <v>10.8</v>
      </c>
      <c r="L75" s="1269">
        <v>10.5</v>
      </c>
      <c r="M75" s="1269">
        <v>11.8</v>
      </c>
      <c r="N75" s="1269">
        <v>12.6</v>
      </c>
      <c r="O75" s="1269">
        <v>13.7</v>
      </c>
      <c r="U75" s="245">
        <v>81.2</v>
      </c>
      <c r="W75" s="245">
        <v>87.2</v>
      </c>
      <c r="Y75" s="245">
        <v>99.8</v>
      </c>
      <c r="AA75" s="245">
        <v>109.5</v>
      </c>
      <c r="AC75" s="245">
        <v>115.2</v>
      </c>
    </row>
    <row r="76" spans="2:30" ht="13.2">
      <c r="B76" s="250"/>
      <c r="C76" s="246"/>
      <c r="D76" s="246"/>
      <c r="E76" s="246"/>
      <c r="F76" s="246"/>
      <c r="G76" s="1252"/>
      <c r="H76" s="1253"/>
      <c r="I76" s="1258"/>
      <c r="J76" s="1258"/>
      <c r="K76" s="1266"/>
      <c r="L76" s="1266"/>
      <c r="M76" s="1266"/>
      <c r="N76" s="1266"/>
      <c r="O76" s="1266"/>
    </row>
    <row r="77" spans="2:30" ht="13.2">
      <c r="B77" s="250"/>
      <c r="C77" s="246"/>
      <c r="D77" s="246"/>
      <c r="E77" s="246"/>
      <c r="F77" s="246"/>
      <c r="G77" s="1259" t="s">
        <v>595</v>
      </c>
      <c r="H77" s="1260"/>
      <c r="I77" s="1258" t="s">
        <v>594</v>
      </c>
      <c r="J77" s="1258"/>
      <c r="K77" s="1268">
        <v>150.5</v>
      </c>
      <c r="L77" s="1268">
        <v>139</v>
      </c>
      <c r="M77" s="1257">
        <v>132.4</v>
      </c>
      <c r="N77" s="1257">
        <v>124.2</v>
      </c>
      <c r="O77" s="1257">
        <v>115.7</v>
      </c>
      <c r="R77" s="245">
        <v>12.3</v>
      </c>
      <c r="T77" s="245">
        <v>11.1</v>
      </c>
    </row>
    <row r="78" spans="2:30" ht="13.2">
      <c r="B78" s="250"/>
      <c r="C78" s="246"/>
      <c r="D78" s="246"/>
      <c r="E78" s="246"/>
      <c r="F78" s="246"/>
      <c r="G78" s="1261"/>
      <c r="H78" s="1262"/>
      <c r="I78" s="1258"/>
      <c r="J78" s="1258"/>
      <c r="K78" s="1268"/>
      <c r="L78" s="1268"/>
      <c r="M78" s="1257"/>
      <c r="N78" s="1257"/>
      <c r="O78" s="1257"/>
    </row>
    <row r="79" spans="2:30" ht="13.2">
      <c r="B79" s="250"/>
      <c r="C79" s="246"/>
      <c r="D79" s="246"/>
      <c r="E79" s="246"/>
      <c r="F79" s="246"/>
      <c r="G79" s="1261"/>
      <c r="H79" s="1262"/>
      <c r="I79" s="1270" t="s">
        <v>593</v>
      </c>
      <c r="J79" s="1267"/>
      <c r="K79" s="1271">
        <v>11.5</v>
      </c>
      <c r="L79" s="1271">
        <v>11.2</v>
      </c>
      <c r="M79" s="1271">
        <v>11.2</v>
      </c>
      <c r="N79" s="1271">
        <v>10.9</v>
      </c>
      <c r="O79" s="1271">
        <v>10.3</v>
      </c>
      <c r="V79" s="245">
        <v>53.5</v>
      </c>
      <c r="X79" s="245">
        <v>48.2</v>
      </c>
      <c r="Z79" s="245">
        <v>34.200000000000003</v>
      </c>
      <c r="AB79" s="245">
        <v>30.3</v>
      </c>
      <c r="AD79" s="245">
        <v>28.9</v>
      </c>
    </row>
    <row r="80" spans="2:30" ht="13.2">
      <c r="B80" s="250"/>
      <c r="C80" s="246"/>
      <c r="D80" s="246"/>
      <c r="E80" s="246"/>
      <c r="F80" s="246"/>
      <c r="G80" s="1263"/>
      <c r="H80" s="1264"/>
      <c r="I80" s="1267"/>
      <c r="J80" s="1267"/>
      <c r="K80" s="1271"/>
      <c r="L80" s="1271"/>
      <c r="M80" s="1271"/>
      <c r="N80" s="1271"/>
      <c r="O80" s="1271"/>
    </row>
    <row r="81" spans="2:17" ht="13.2">
      <c r="B81" s="250"/>
      <c r="C81" s="246"/>
      <c r="D81" s="246"/>
      <c r="E81" s="246"/>
      <c r="F81" s="246"/>
      <c r="G81" s="246"/>
      <c r="H81" s="246"/>
      <c r="I81" s="246"/>
      <c r="J81" s="246"/>
      <c r="K81" s="346"/>
      <c r="L81" s="246"/>
      <c r="M81" s="246"/>
      <c r="N81" s="246"/>
      <c r="O81" s="246"/>
    </row>
    <row r="82" spans="2:17" ht="16.2">
      <c r="B82" s="250"/>
      <c r="C82" s="246"/>
      <c r="D82" s="246"/>
      <c r="E82" s="246"/>
      <c r="F82" s="246"/>
      <c r="G82" s="246"/>
      <c r="H82" s="246"/>
      <c r="I82" s="246"/>
      <c r="J82" s="246"/>
      <c r="K82" s="345"/>
      <c r="L82" s="345"/>
      <c r="M82" s="345"/>
      <c r="N82" s="345"/>
      <c r="O82" s="345"/>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44"/>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PpniKRRCsnCc5MFwJpnDlZ5+LvQeSoQi8y+AOrqQnU8b+ND2N59vqmxaVBid5XoZjNxkzGysM4wMJTqhiC2fA==" saltValue="qnlE7tP95yRUd7wgvEDvXA=="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544</v>
      </c>
      <c r="G2" s="113"/>
      <c r="H2" s="114"/>
    </row>
    <row r="3" spans="1:8">
      <c r="A3" s="110" t="s">
        <v>537</v>
      </c>
      <c r="B3" s="115"/>
      <c r="C3" s="116"/>
      <c r="D3" s="117">
        <v>75616</v>
      </c>
      <c r="E3" s="118"/>
      <c r="F3" s="119">
        <v>47129</v>
      </c>
      <c r="G3" s="120"/>
      <c r="H3" s="121"/>
    </row>
    <row r="4" spans="1:8">
      <c r="A4" s="122"/>
      <c r="B4" s="123"/>
      <c r="C4" s="124"/>
      <c r="D4" s="125">
        <v>30051</v>
      </c>
      <c r="E4" s="126"/>
      <c r="F4" s="127">
        <v>23069</v>
      </c>
      <c r="G4" s="128"/>
      <c r="H4" s="129"/>
    </row>
    <row r="5" spans="1:8">
      <c r="A5" s="110" t="s">
        <v>539</v>
      </c>
      <c r="B5" s="115"/>
      <c r="C5" s="116"/>
      <c r="D5" s="117">
        <v>68591</v>
      </c>
      <c r="E5" s="118"/>
      <c r="F5" s="119">
        <v>50848</v>
      </c>
      <c r="G5" s="120"/>
      <c r="H5" s="121"/>
    </row>
    <row r="6" spans="1:8">
      <c r="A6" s="122"/>
      <c r="B6" s="123"/>
      <c r="C6" s="124"/>
      <c r="D6" s="125">
        <v>22040</v>
      </c>
      <c r="E6" s="126"/>
      <c r="F6" s="127">
        <v>22583</v>
      </c>
      <c r="G6" s="128"/>
      <c r="H6" s="129"/>
    </row>
    <row r="7" spans="1:8">
      <c r="A7" s="110" t="s">
        <v>540</v>
      </c>
      <c r="B7" s="115"/>
      <c r="C7" s="116"/>
      <c r="D7" s="117">
        <v>74417</v>
      </c>
      <c r="E7" s="118"/>
      <c r="F7" s="119">
        <v>53572</v>
      </c>
      <c r="G7" s="120"/>
      <c r="H7" s="121"/>
    </row>
    <row r="8" spans="1:8">
      <c r="A8" s="122"/>
      <c r="B8" s="123"/>
      <c r="C8" s="124"/>
      <c r="D8" s="125">
        <v>27081</v>
      </c>
      <c r="E8" s="126"/>
      <c r="F8" s="127">
        <v>25259</v>
      </c>
      <c r="G8" s="128"/>
      <c r="H8" s="129"/>
    </row>
    <row r="9" spans="1:8">
      <c r="A9" s="110" t="s">
        <v>541</v>
      </c>
      <c r="B9" s="115"/>
      <c r="C9" s="116"/>
      <c r="D9" s="117">
        <v>69027</v>
      </c>
      <c r="E9" s="118"/>
      <c r="F9" s="119">
        <v>51898</v>
      </c>
      <c r="G9" s="120"/>
      <c r="H9" s="121"/>
    </row>
    <row r="10" spans="1:8">
      <c r="A10" s="122"/>
      <c r="B10" s="123"/>
      <c r="C10" s="124"/>
      <c r="D10" s="125">
        <v>24847</v>
      </c>
      <c r="E10" s="126"/>
      <c r="F10" s="127">
        <v>25986</v>
      </c>
      <c r="G10" s="128"/>
      <c r="H10" s="129"/>
    </row>
    <row r="11" spans="1:8">
      <c r="A11" s="110" t="s">
        <v>542</v>
      </c>
      <c r="B11" s="115"/>
      <c r="C11" s="116"/>
      <c r="D11" s="117">
        <v>77991</v>
      </c>
      <c r="E11" s="118"/>
      <c r="F11" s="119">
        <v>51684</v>
      </c>
      <c r="G11" s="120"/>
      <c r="H11" s="121"/>
    </row>
    <row r="12" spans="1:8">
      <c r="A12" s="122"/>
      <c r="B12" s="123"/>
      <c r="C12" s="130"/>
      <c r="D12" s="125">
        <v>36289</v>
      </c>
      <c r="E12" s="126"/>
      <c r="F12" s="127">
        <v>26671</v>
      </c>
      <c r="G12" s="128"/>
      <c r="H12" s="129"/>
    </row>
    <row r="13" spans="1:8">
      <c r="A13" s="110"/>
      <c r="B13" s="115"/>
      <c r="C13" s="131"/>
      <c r="D13" s="132">
        <v>73128</v>
      </c>
      <c r="E13" s="133"/>
      <c r="F13" s="134">
        <v>51026</v>
      </c>
      <c r="G13" s="135"/>
      <c r="H13" s="121"/>
    </row>
    <row r="14" spans="1:8">
      <c r="A14" s="122"/>
      <c r="B14" s="123"/>
      <c r="C14" s="124"/>
      <c r="D14" s="125">
        <v>28062</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0.75</v>
      </c>
      <c r="C19" s="136">
        <f>ROUND(VALUE(SUBSTITUTE(実質収支比率等に係る経年分析!G$48,"▲","-")),2)</f>
        <v>0.87</v>
      </c>
      <c r="D19" s="136">
        <f>ROUND(VALUE(SUBSTITUTE(実質収支比率等に係る経年分析!H$48,"▲","-")),2)</f>
        <v>0.93</v>
      </c>
      <c r="E19" s="136">
        <f>ROUND(VALUE(SUBSTITUTE(実質収支比率等に係る経年分析!I$48,"▲","-")),2)</f>
        <v>0.75</v>
      </c>
      <c r="F19" s="136">
        <f>ROUND(VALUE(SUBSTITUTE(実質収支比率等に係る経年分析!J$48,"▲","-")),2)</f>
        <v>0.62</v>
      </c>
    </row>
    <row r="20" spans="1:11">
      <c r="A20" s="136" t="s">
        <v>43</v>
      </c>
      <c r="B20" s="136">
        <f>ROUND(VALUE(SUBSTITUTE(実質収支比率等に係る経年分析!F$47,"▲","-")),2)</f>
        <v>3.5</v>
      </c>
      <c r="C20" s="136">
        <f>ROUND(VALUE(SUBSTITUTE(実質収支比率等に係る経年分析!G$47,"▲","-")),2)</f>
        <v>3.76</v>
      </c>
      <c r="D20" s="136">
        <f>ROUND(VALUE(SUBSTITUTE(実質収支比率等に係る経年分析!H$47,"▲","-")),2)</f>
        <v>4.0599999999999996</v>
      </c>
      <c r="E20" s="136">
        <f>ROUND(VALUE(SUBSTITUTE(実質収支比率等に係る経年分析!I$47,"▲","-")),2)</f>
        <v>4.8099999999999996</v>
      </c>
      <c r="F20" s="136">
        <f>ROUND(VALUE(SUBSTITUTE(実質収支比率等に係る経年分析!J$47,"▲","-")),2)</f>
        <v>3.97</v>
      </c>
    </row>
    <row r="21" spans="1:11">
      <c r="A21" s="136" t="s">
        <v>44</v>
      </c>
      <c r="B21" s="136">
        <f>IF(ISNUMBER(VALUE(SUBSTITUTE(実質収支比率等に係る経年分析!F$49,"▲","-"))),ROUND(VALUE(SUBSTITUTE(実質収支比率等に係る経年分析!F$49,"▲","-")),2),NA())</f>
        <v>-1.51</v>
      </c>
      <c r="C21" s="136">
        <f>IF(ISNUMBER(VALUE(SUBSTITUTE(実質収支比率等に係る経年分析!G$49,"▲","-"))),ROUND(VALUE(SUBSTITUTE(実質収支比率等に係る経年分析!G$49,"▲","-")),2),NA())</f>
        <v>0.39</v>
      </c>
      <c r="D21" s="136">
        <f>IF(ISNUMBER(VALUE(SUBSTITUTE(実質収支比率等に係る経年分析!H$49,"▲","-"))),ROUND(VALUE(SUBSTITUTE(実質収支比率等に係る経年分析!H$49,"▲","-")),2),NA())</f>
        <v>0.35</v>
      </c>
      <c r="E21" s="136">
        <f>IF(ISNUMBER(VALUE(SUBSTITUTE(実質収支比率等に係る経年分析!I$49,"▲","-"))),ROUND(VALUE(SUBSTITUTE(実質収支比率等に係る経年分析!I$49,"▲","-")),2),NA())</f>
        <v>0.56000000000000005</v>
      </c>
      <c r="F21" s="136">
        <f>IF(ISNUMBER(VALUE(SUBSTITUTE(実質収支比率等に係る経年分析!J$49,"▲","-"))),ROUND(VALUE(SUBSTITUTE(実質収支比率等に係る経年分析!J$49,"▲","-")),2),NA())</f>
        <v>-1.03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1.89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2.42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2.79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2.93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1.67</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交通事業会計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0.66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0.68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0.65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0.66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0.63</v>
      </c>
    </row>
    <row r="30" spans="1:11">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0.72</v>
      </c>
    </row>
    <row r="31" spans="1:11">
      <c r="A31" s="137" t="str">
        <f>IF(連結実質赤字比率に係る赤字・黒字の構成分析!C$39="",NA(),連結実質赤字比率に係る赤字・黒字の構成分析!C$39)</f>
        <v>競輪、競艇特別会計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0.28999999999999998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0.98</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1.1200000000000001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1.07</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1.1499999999999999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1.19</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1.36</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1.52</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2.0299999999999998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62248</v>
      </c>
      <c r="E42" s="138"/>
      <c r="F42" s="138"/>
      <c r="G42" s="138">
        <f>'実質公債費比率（分子）の構造'!L$52</f>
        <v>62159</v>
      </c>
      <c r="H42" s="138"/>
      <c r="I42" s="138"/>
      <c r="J42" s="138">
        <f>'実質公債費比率（分子）の構造'!M$52</f>
        <v>61822</v>
      </c>
      <c r="K42" s="138"/>
      <c r="L42" s="138"/>
      <c r="M42" s="138">
        <f>'実質公債費比率（分子）の構造'!N$52</f>
        <v>59221</v>
      </c>
      <c r="N42" s="138"/>
      <c r="O42" s="138"/>
      <c r="P42" s="138">
        <f>'実質公債費比率（分子）の構造'!O$52</f>
        <v>57945</v>
      </c>
    </row>
    <row r="43" spans="1:16">
      <c r="A43" s="138" t="s">
        <v>52</v>
      </c>
      <c r="B43" s="138">
        <f>'実質公債費比率（分子）の構造'!K$51</f>
        <v>90</v>
      </c>
      <c r="C43" s="138"/>
      <c r="D43" s="138"/>
      <c r="E43" s="138">
        <f>'実質公債費比率（分子）の構造'!L$51</f>
        <v>48</v>
      </c>
      <c r="F43" s="138"/>
      <c r="G43" s="138"/>
      <c r="H43" s="138">
        <f>'実質公債費比率（分子）の構造'!M$51</f>
        <v>47</v>
      </c>
      <c r="I43" s="138"/>
      <c r="J43" s="138"/>
      <c r="K43" s="138">
        <f>'実質公債費比率（分子）の構造'!N$51</f>
        <v>5</v>
      </c>
      <c r="L43" s="138"/>
      <c r="M43" s="138"/>
      <c r="N43" s="138">
        <f>'実質公債費比率（分子）の構造'!O$51</f>
        <v>6</v>
      </c>
      <c r="O43" s="138"/>
      <c r="P43" s="138"/>
    </row>
    <row r="44" spans="1:16">
      <c r="A44" s="138" t="s">
        <v>53</v>
      </c>
      <c r="B44" s="138">
        <f>'実質公債費比率（分子）の構造'!K$50</f>
        <v>625</v>
      </c>
      <c r="C44" s="138"/>
      <c r="D44" s="138"/>
      <c r="E44" s="138">
        <f>'実質公債費比率（分子）の構造'!L$50</f>
        <v>447</v>
      </c>
      <c r="F44" s="138"/>
      <c r="G44" s="138"/>
      <c r="H44" s="138">
        <f>'実質公債費比率（分子）の構造'!M$50</f>
        <v>447</v>
      </c>
      <c r="I44" s="138"/>
      <c r="J44" s="138"/>
      <c r="K44" s="138">
        <f>'実質公債費比率（分子）の構造'!N$50</f>
        <v>448</v>
      </c>
      <c r="L44" s="138"/>
      <c r="M44" s="138"/>
      <c r="N44" s="138">
        <f>'実質公債費比率（分子）の構造'!O$50</f>
        <v>211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7891</v>
      </c>
      <c r="C46" s="138"/>
      <c r="D46" s="138"/>
      <c r="E46" s="138">
        <f>'実質公債費比率（分子）の構造'!L$48</f>
        <v>8372</v>
      </c>
      <c r="F46" s="138"/>
      <c r="G46" s="138"/>
      <c r="H46" s="138">
        <f>'実質公債費比率（分子）の構造'!M$48</f>
        <v>7580</v>
      </c>
      <c r="I46" s="138"/>
      <c r="J46" s="138"/>
      <c r="K46" s="138">
        <f>'実質公債費比率（分子）の構造'!N$48</f>
        <v>7297</v>
      </c>
      <c r="L46" s="138"/>
      <c r="M46" s="138"/>
      <c r="N46" s="138">
        <f>'実質公債費比率（分子）の構造'!O$48</f>
        <v>7231</v>
      </c>
      <c r="O46" s="138"/>
      <c r="P46" s="138"/>
    </row>
    <row r="47" spans="1:16">
      <c r="A47" s="138" t="s">
        <v>56</v>
      </c>
      <c r="B47" s="138">
        <f>'実質公債費比率（分子）の構造'!K$47</f>
        <v>28971</v>
      </c>
      <c r="C47" s="138"/>
      <c r="D47" s="138"/>
      <c r="E47" s="138">
        <f>'実質公債費比率（分子）の構造'!L$47</f>
        <v>30279</v>
      </c>
      <c r="F47" s="138"/>
      <c r="G47" s="138"/>
      <c r="H47" s="138">
        <f>'実質公債費比率（分子）の構造'!M$47</f>
        <v>32151</v>
      </c>
      <c r="I47" s="138"/>
      <c r="J47" s="138"/>
      <c r="K47" s="138">
        <f>'実質公債費比率（分子）の構造'!N$47</f>
        <v>33484</v>
      </c>
      <c r="L47" s="138"/>
      <c r="M47" s="138"/>
      <c r="N47" s="138">
        <f>'実質公債費比率（分子）の構造'!O$47</f>
        <v>34660</v>
      </c>
      <c r="O47" s="138"/>
      <c r="P47" s="138"/>
    </row>
    <row r="48" spans="1:16">
      <c r="A48" s="138" t="s">
        <v>57</v>
      </c>
      <c r="B48" s="138">
        <f>'実質公債費比率（分子）の構造'!K$46</f>
        <v>5750</v>
      </c>
      <c r="C48" s="138"/>
      <c r="D48" s="138"/>
      <c r="E48" s="138">
        <f>'実質公債費比率（分子）の構造'!L$46</f>
        <v>5402</v>
      </c>
      <c r="F48" s="138"/>
      <c r="G48" s="138"/>
      <c r="H48" s="138">
        <f>'実質公債費比率（分子）の構造'!M$46</f>
        <v>8866</v>
      </c>
      <c r="I48" s="138"/>
      <c r="J48" s="138"/>
      <c r="K48" s="138">
        <f>'実質公債費比率（分子）の構造'!N$46</f>
        <v>8507</v>
      </c>
      <c r="L48" s="138"/>
      <c r="M48" s="138"/>
      <c r="N48" s="138">
        <f>'実質公債費比率（分子）の構造'!O$46</f>
        <v>7016</v>
      </c>
      <c r="O48" s="138"/>
      <c r="P48" s="138"/>
    </row>
    <row r="49" spans="1:16">
      <c r="A49" s="138" t="s">
        <v>58</v>
      </c>
      <c r="B49" s="138">
        <f>'実質公債費比率（分子）の構造'!K$45</f>
        <v>41495</v>
      </c>
      <c r="C49" s="138"/>
      <c r="D49" s="138"/>
      <c r="E49" s="138">
        <f>'実質公債費比率（分子）の構造'!L$45</f>
        <v>40192</v>
      </c>
      <c r="F49" s="138"/>
      <c r="G49" s="138"/>
      <c r="H49" s="138">
        <f>'実質公債費比率（分子）の構造'!M$45</f>
        <v>40094</v>
      </c>
      <c r="I49" s="138"/>
      <c r="J49" s="138"/>
      <c r="K49" s="138">
        <f>'実質公債費比率（分子）の構造'!N$45</f>
        <v>37426</v>
      </c>
      <c r="L49" s="138"/>
      <c r="M49" s="138"/>
      <c r="N49" s="138">
        <f>'実質公債費比率（分子）の構造'!O$45</f>
        <v>37703</v>
      </c>
      <c r="O49" s="138"/>
      <c r="P49" s="138"/>
    </row>
    <row r="50" spans="1:16">
      <c r="A50" s="138" t="s">
        <v>59</v>
      </c>
      <c r="B50" s="138" t="e">
        <f>NA()</f>
        <v>#N/A</v>
      </c>
      <c r="C50" s="138">
        <f>IF(ISNUMBER('実質公債費比率（分子）の構造'!K$53),'実質公債費比率（分子）の構造'!K$53,NA())</f>
        <v>22574</v>
      </c>
      <c r="D50" s="138" t="e">
        <f>NA()</f>
        <v>#N/A</v>
      </c>
      <c r="E50" s="138" t="e">
        <f>NA()</f>
        <v>#N/A</v>
      </c>
      <c r="F50" s="138">
        <f>IF(ISNUMBER('実質公債費比率（分子）の構造'!L$53),'実質公債費比率（分子）の構造'!L$53,NA())</f>
        <v>22581</v>
      </c>
      <c r="G50" s="138" t="e">
        <f>NA()</f>
        <v>#N/A</v>
      </c>
      <c r="H50" s="138" t="e">
        <f>NA()</f>
        <v>#N/A</v>
      </c>
      <c r="I50" s="138">
        <f>IF(ISNUMBER('実質公債費比率（分子）の構造'!M$53),'実質公債費比率（分子）の構造'!M$53,NA())</f>
        <v>27363</v>
      </c>
      <c r="J50" s="138" t="e">
        <f>NA()</f>
        <v>#N/A</v>
      </c>
      <c r="K50" s="138" t="e">
        <f>NA()</f>
        <v>#N/A</v>
      </c>
      <c r="L50" s="138">
        <f>IF(ISNUMBER('実質公債費比率（分子）の構造'!N$53),'実質公債費比率（分子）の構造'!N$53,NA())</f>
        <v>27946</v>
      </c>
      <c r="M50" s="138" t="e">
        <f>NA()</f>
        <v>#N/A</v>
      </c>
      <c r="N50" s="138" t="e">
        <f>NA()</f>
        <v>#N/A</v>
      </c>
      <c r="O50" s="138">
        <f>IF(ISNUMBER('実質公債費比率（分子）の構造'!O$53),'実質公債費比率（分子）の構造'!O$53,NA())</f>
        <v>28882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493948</v>
      </c>
      <c r="E56" s="137"/>
      <c r="F56" s="137"/>
      <c r="G56" s="137">
        <f>'将来負担比率（分子）の構造'!J$52</f>
        <v>503307</v>
      </c>
      <c r="H56" s="137"/>
      <c r="I56" s="137"/>
      <c r="J56" s="137">
        <f>'将来負担比率（分子）の構造'!K$52</f>
        <v>507847</v>
      </c>
      <c r="K56" s="137"/>
      <c r="L56" s="137"/>
      <c r="M56" s="137">
        <f>'将来負担比率（分子）の構造'!L$52</f>
        <v>508757</v>
      </c>
      <c r="N56" s="137"/>
      <c r="O56" s="137"/>
      <c r="P56" s="137">
        <f>'将来負担比率（分子）の構造'!M$52</f>
        <v>513677</v>
      </c>
    </row>
    <row r="57" spans="1:16">
      <c r="A57" s="137" t="s">
        <v>36</v>
      </c>
      <c r="B57" s="137"/>
      <c r="C57" s="137"/>
      <c r="D57" s="137">
        <f>'将来負担比率（分子）の構造'!I$51</f>
        <v>192557</v>
      </c>
      <c r="E57" s="137"/>
      <c r="F57" s="137"/>
      <c r="G57" s="137">
        <f>'将来負担比率（分子）の構造'!J$51</f>
        <v>189888</v>
      </c>
      <c r="H57" s="137"/>
      <c r="I57" s="137"/>
      <c r="J57" s="137">
        <f>'将来負担比率（分子）の構造'!K$51</f>
        <v>190580</v>
      </c>
      <c r="K57" s="137"/>
      <c r="L57" s="137"/>
      <c r="M57" s="137">
        <f>'将来負担比率（分子）の構造'!L$51</f>
        <v>180866</v>
      </c>
      <c r="N57" s="137"/>
      <c r="O57" s="137"/>
      <c r="P57" s="137">
        <f>'将来負担比率（分子）の構造'!M$51</f>
        <v>177239</v>
      </c>
    </row>
    <row r="58" spans="1:16">
      <c r="A58" s="137" t="s">
        <v>35</v>
      </c>
      <c r="B58" s="137"/>
      <c r="C58" s="137"/>
      <c r="D58" s="137">
        <f>'将来負担比率（分子）の構造'!I$50</f>
        <v>124823</v>
      </c>
      <c r="E58" s="137"/>
      <c r="F58" s="137"/>
      <c r="G58" s="137">
        <f>'将来負担比率（分子）の構造'!J$50</f>
        <v>130511</v>
      </c>
      <c r="H58" s="137"/>
      <c r="I58" s="137"/>
      <c r="J58" s="137">
        <f>'将来負担比率（分子）の構造'!K$50</f>
        <v>130417</v>
      </c>
      <c r="K58" s="137"/>
      <c r="L58" s="137"/>
      <c r="M58" s="137">
        <f>'将来負担比率（分子）の構造'!L$50</f>
        <v>132632</v>
      </c>
      <c r="N58" s="137"/>
      <c r="O58" s="137"/>
      <c r="P58" s="137">
        <f>'将来負担比率（分子）の構造'!M$50</f>
        <v>157937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5924</v>
      </c>
      <c r="C61" s="137"/>
      <c r="D61" s="137"/>
      <c r="E61" s="137">
        <f>'将来負担比率（分子）の構造'!J$46</f>
        <v>1954</v>
      </c>
      <c r="F61" s="137"/>
      <c r="G61" s="137"/>
      <c r="H61" s="137">
        <f>'将来負担比率（分子）の構造'!K$46</f>
        <v>1899</v>
      </c>
      <c r="I61" s="137"/>
      <c r="J61" s="137"/>
      <c r="K61" s="137">
        <f>'将来負担比率（分子）の構造'!L$46</f>
        <v>2410</v>
      </c>
      <c r="L61" s="137"/>
      <c r="M61" s="137"/>
      <c r="N61" s="137">
        <f>'将来負担比率（分子）の構造'!M$46</f>
        <v>2752</v>
      </c>
      <c r="O61" s="137"/>
      <c r="P61" s="137"/>
    </row>
    <row r="62" spans="1:16">
      <c r="A62" s="137" t="s">
        <v>29</v>
      </c>
      <c r="B62" s="137">
        <f>'将来負担比率（分子）の構造'!I$45</f>
        <v>61702</v>
      </c>
      <c r="C62" s="137"/>
      <c r="D62" s="137"/>
      <c r="E62" s="137">
        <f>'将来負担比率（分子）の構造'!J$45</f>
        <v>60052</v>
      </c>
      <c r="F62" s="137"/>
      <c r="G62" s="137"/>
      <c r="H62" s="137">
        <f>'将来負担比率（分子）の構造'!K$45</f>
        <v>55962</v>
      </c>
      <c r="I62" s="137"/>
      <c r="J62" s="137"/>
      <c r="K62" s="137">
        <f>'将来負担比率（分子）の構造'!L$45</f>
        <v>53823</v>
      </c>
      <c r="L62" s="137"/>
      <c r="M62" s="137"/>
      <c r="N62" s="137">
        <f>'将来負担比率（分子）の構造'!M$45</f>
        <v>54449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104676</v>
      </c>
      <c r="C64" s="137"/>
      <c r="D64" s="137"/>
      <c r="E64" s="137">
        <f>'将来負担比率（分子）の構造'!J$43</f>
        <v>105941</v>
      </c>
      <c r="F64" s="137"/>
      <c r="G64" s="137"/>
      <c r="H64" s="137">
        <f>'将来負担比率（分子）の構造'!K$43</f>
        <v>101938</v>
      </c>
      <c r="I64" s="137"/>
      <c r="J64" s="137"/>
      <c r="K64" s="137">
        <f>'将来負担比率（分子）の構造'!L$43</f>
        <v>80574</v>
      </c>
      <c r="L64" s="137"/>
      <c r="M64" s="137"/>
      <c r="N64" s="137">
        <f>'将来負担比率（分子）の構造'!M$43</f>
        <v>77471</v>
      </c>
      <c r="O64" s="137"/>
      <c r="P64" s="137"/>
    </row>
    <row r="65" spans="1:16">
      <c r="A65" s="137" t="s">
        <v>26</v>
      </c>
      <c r="B65" s="137">
        <f>'将来負担比率（分子）の構造'!I$42</f>
        <v>5965</v>
      </c>
      <c r="C65" s="137"/>
      <c r="D65" s="137"/>
      <c r="E65" s="137">
        <f>'将来負担比率（分子）の構造'!J$42</f>
        <v>3125</v>
      </c>
      <c r="F65" s="137"/>
      <c r="G65" s="137"/>
      <c r="H65" s="137">
        <f>'将来負担比率（分子）の構造'!K$42</f>
        <v>11836</v>
      </c>
      <c r="I65" s="137"/>
      <c r="J65" s="137"/>
      <c r="K65" s="137">
        <f>'将来負担比率（分子）の構造'!L$42</f>
        <v>12194</v>
      </c>
      <c r="L65" s="137"/>
      <c r="M65" s="137"/>
      <c r="N65" s="137">
        <f>'将来負担比率（分子）の構造'!M$42</f>
        <v>1996</v>
      </c>
      <c r="O65" s="137"/>
      <c r="P65" s="137"/>
    </row>
    <row r="66" spans="1:16">
      <c r="A66" s="137" t="s">
        <v>25</v>
      </c>
      <c r="B66" s="137">
        <f>'将来負担比率（分子）の構造'!I$41</f>
        <v>980914</v>
      </c>
      <c r="C66" s="137"/>
      <c r="D66" s="137"/>
      <c r="E66" s="137">
        <f>'将来負担比率（分子）の構造'!J$41</f>
        <v>999511</v>
      </c>
      <c r="F66" s="137"/>
      <c r="G66" s="137"/>
      <c r="H66" s="137">
        <f>'将来負担比率（分子）の構造'!K$41</f>
        <v>1012875</v>
      </c>
      <c r="I66" s="137"/>
      <c r="J66" s="137"/>
      <c r="K66" s="137">
        <f>'将来負担比率（分子）の構造'!L$41</f>
        <v>1059067</v>
      </c>
      <c r="L66" s="137"/>
      <c r="M66" s="137"/>
      <c r="N66" s="137">
        <f>'将来負担比率（分子）の構造'!M$41</f>
        <v>1096357</v>
      </c>
      <c r="O66" s="137"/>
      <c r="P66" s="137"/>
    </row>
    <row r="67" spans="1:16">
      <c r="A67" s="137" t="s">
        <v>63</v>
      </c>
      <c r="B67" s="137" t="e">
        <f>NA()</f>
        <v>#N/A</v>
      </c>
      <c r="C67" s="137">
        <f>IF(ISNUMBER('将来負担比率（分子）の構造'!I$53), IF('将来負担比率（分子）の構造'!I$53 &lt; 0, 0, '将来負担比率（分子）の構造'!I$53), NA())</f>
        <v>347852</v>
      </c>
      <c r="D67" s="137" t="e">
        <f>NA()</f>
        <v>#N/A</v>
      </c>
      <c r="E67" s="137" t="e">
        <f>NA()</f>
        <v>#N/A</v>
      </c>
      <c r="F67" s="137">
        <f>IF(ISNUMBER('将来負担比率（分子）の構造'!J$53), IF('将来負担比率（分子）の構造'!J$53 &lt; 0, 0, '将来負担比率（分子）の構造'!J$53), NA())</f>
        <v>346877</v>
      </c>
      <c r="G67" s="137" t="e">
        <f>NA()</f>
        <v>#N/A</v>
      </c>
      <c r="H67" s="137" t="e">
        <f>NA()</f>
        <v>#N/A</v>
      </c>
      <c r="I67" s="137">
        <f>IF(ISNUMBER('将来負担比率（分子）の構造'!K$53), IF('将来負担比率（分子）の構造'!K$53 &lt; 0, 0, '将来負担比率（分子）の構造'!K$53), NA())</f>
        <v>355666</v>
      </c>
      <c r="J67" s="137" t="e">
        <f>NA()</f>
        <v>#N/A</v>
      </c>
      <c r="K67" s="137" t="e">
        <f>NA()</f>
        <v>#N/A</v>
      </c>
      <c r="L67" s="137">
        <f>IF(ISNUMBER('将来負担比率（分子）の構造'!L$53), IF('将来負担比率（分子）の構造'!L$53 &lt; 0, 0, '将来負担比率（分子）の構造'!L$53), NA())</f>
        <v>385813</v>
      </c>
      <c r="M67" s="137" t="e">
        <f>NA()</f>
        <v>#N/A</v>
      </c>
      <c r="N67" s="137" t="e">
        <f>NA()</f>
        <v>#N/A</v>
      </c>
      <c r="O67" s="137">
        <f>IF(ISNUMBER('将来負担比率（分子）の構造'!M$53), IF('将来負担比率（分子）の構造'!M$53 &lt; 0, 0, '将来負担比率（分子）の構造'!M$53), NA())</f>
        <v>384172</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156126761</v>
      </c>
      <c r="S5" s="671"/>
      <c r="T5" s="671"/>
      <c r="U5" s="671"/>
      <c r="V5" s="671"/>
      <c r="W5" s="671"/>
      <c r="X5" s="671"/>
      <c r="Y5" s="718"/>
      <c r="Z5" s="731">
        <v>30.1</v>
      </c>
      <c r="AA5" s="731"/>
      <c r="AB5" s="731"/>
      <c r="AC5" s="731"/>
      <c r="AD5" s="732">
        <v>142513976</v>
      </c>
      <c r="AE5" s="732"/>
      <c r="AF5" s="732"/>
      <c r="AG5" s="732"/>
      <c r="AH5" s="732"/>
      <c r="AI5" s="732"/>
      <c r="AJ5" s="732"/>
      <c r="AK5" s="732"/>
      <c r="AL5" s="719">
        <v>64.3</v>
      </c>
      <c r="AM5" s="688"/>
      <c r="AN5" s="688"/>
      <c r="AO5" s="720"/>
      <c r="AP5" s="707" t="s">
        <v>209</v>
      </c>
      <c r="AQ5" s="708"/>
      <c r="AR5" s="708"/>
      <c r="AS5" s="708"/>
      <c r="AT5" s="708"/>
      <c r="AU5" s="708"/>
      <c r="AV5" s="708"/>
      <c r="AW5" s="708"/>
      <c r="AX5" s="708"/>
      <c r="AY5" s="708"/>
      <c r="AZ5" s="708"/>
      <c r="BA5" s="708"/>
      <c r="BB5" s="708"/>
      <c r="BC5" s="708"/>
      <c r="BD5" s="708"/>
      <c r="BE5" s="708"/>
      <c r="BF5" s="709"/>
      <c r="BG5" s="620">
        <v>136720884</v>
      </c>
      <c r="BH5" s="621"/>
      <c r="BI5" s="621"/>
      <c r="BJ5" s="621"/>
      <c r="BK5" s="621"/>
      <c r="BL5" s="621"/>
      <c r="BM5" s="621"/>
      <c r="BN5" s="622"/>
      <c r="BO5" s="673">
        <v>87.6</v>
      </c>
      <c r="BP5" s="673"/>
      <c r="BQ5" s="673"/>
      <c r="BR5" s="673"/>
      <c r="BS5" s="674">
        <v>1434086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3122818</v>
      </c>
      <c r="S6" s="621"/>
      <c r="T6" s="621"/>
      <c r="U6" s="621"/>
      <c r="V6" s="621"/>
      <c r="W6" s="621"/>
      <c r="X6" s="621"/>
      <c r="Y6" s="622"/>
      <c r="Z6" s="673">
        <v>0.6</v>
      </c>
      <c r="AA6" s="673"/>
      <c r="AB6" s="673"/>
      <c r="AC6" s="673"/>
      <c r="AD6" s="674">
        <v>3122818</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136720884</v>
      </c>
      <c r="BH6" s="621"/>
      <c r="BI6" s="621"/>
      <c r="BJ6" s="621"/>
      <c r="BK6" s="621"/>
      <c r="BL6" s="621"/>
      <c r="BM6" s="621"/>
      <c r="BN6" s="622"/>
      <c r="BO6" s="673">
        <v>87.6</v>
      </c>
      <c r="BP6" s="673"/>
      <c r="BQ6" s="673"/>
      <c r="BR6" s="673"/>
      <c r="BS6" s="674">
        <v>1434086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1701991</v>
      </c>
      <c r="CS6" s="621"/>
      <c r="CT6" s="621"/>
      <c r="CU6" s="621"/>
      <c r="CV6" s="621"/>
      <c r="CW6" s="621"/>
      <c r="CX6" s="621"/>
      <c r="CY6" s="622"/>
      <c r="CZ6" s="673">
        <v>0.3</v>
      </c>
      <c r="DA6" s="673"/>
      <c r="DB6" s="673"/>
      <c r="DC6" s="673"/>
      <c r="DD6" s="626">
        <v>19224</v>
      </c>
      <c r="DE6" s="621"/>
      <c r="DF6" s="621"/>
      <c r="DG6" s="621"/>
      <c r="DH6" s="621"/>
      <c r="DI6" s="621"/>
      <c r="DJ6" s="621"/>
      <c r="DK6" s="621"/>
      <c r="DL6" s="621"/>
      <c r="DM6" s="621"/>
      <c r="DN6" s="621"/>
      <c r="DO6" s="621"/>
      <c r="DP6" s="622"/>
      <c r="DQ6" s="626">
        <v>1687664</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115329</v>
      </c>
      <c r="S7" s="621"/>
      <c r="T7" s="621"/>
      <c r="U7" s="621"/>
      <c r="V7" s="621"/>
      <c r="W7" s="621"/>
      <c r="X7" s="621"/>
      <c r="Y7" s="622"/>
      <c r="Z7" s="673">
        <v>0</v>
      </c>
      <c r="AA7" s="673"/>
      <c r="AB7" s="673"/>
      <c r="AC7" s="673"/>
      <c r="AD7" s="674">
        <v>115329</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58763041</v>
      </c>
      <c r="BH7" s="621"/>
      <c r="BI7" s="621"/>
      <c r="BJ7" s="621"/>
      <c r="BK7" s="621"/>
      <c r="BL7" s="621"/>
      <c r="BM7" s="621"/>
      <c r="BN7" s="622"/>
      <c r="BO7" s="673">
        <v>37.6</v>
      </c>
      <c r="BP7" s="673"/>
      <c r="BQ7" s="673"/>
      <c r="BR7" s="673"/>
      <c r="BS7" s="674">
        <v>1434086</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34380860</v>
      </c>
      <c r="CS7" s="621"/>
      <c r="CT7" s="621"/>
      <c r="CU7" s="621"/>
      <c r="CV7" s="621"/>
      <c r="CW7" s="621"/>
      <c r="CX7" s="621"/>
      <c r="CY7" s="622"/>
      <c r="CZ7" s="673">
        <v>6.7</v>
      </c>
      <c r="DA7" s="673"/>
      <c r="DB7" s="673"/>
      <c r="DC7" s="673"/>
      <c r="DD7" s="626">
        <v>850424</v>
      </c>
      <c r="DE7" s="621"/>
      <c r="DF7" s="621"/>
      <c r="DG7" s="621"/>
      <c r="DH7" s="621"/>
      <c r="DI7" s="621"/>
      <c r="DJ7" s="621"/>
      <c r="DK7" s="621"/>
      <c r="DL7" s="621"/>
      <c r="DM7" s="621"/>
      <c r="DN7" s="621"/>
      <c r="DO7" s="621"/>
      <c r="DP7" s="622"/>
      <c r="DQ7" s="626">
        <v>28520333</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376747</v>
      </c>
      <c r="S8" s="621"/>
      <c r="T8" s="621"/>
      <c r="U8" s="621"/>
      <c r="V8" s="621"/>
      <c r="W8" s="621"/>
      <c r="X8" s="621"/>
      <c r="Y8" s="622"/>
      <c r="Z8" s="673">
        <v>0.1</v>
      </c>
      <c r="AA8" s="673"/>
      <c r="AB8" s="673"/>
      <c r="AC8" s="673"/>
      <c r="AD8" s="674">
        <v>376747</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1484173</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196960570</v>
      </c>
      <c r="CS8" s="621"/>
      <c r="CT8" s="621"/>
      <c r="CU8" s="621"/>
      <c r="CV8" s="621"/>
      <c r="CW8" s="621"/>
      <c r="CX8" s="621"/>
      <c r="CY8" s="622"/>
      <c r="CZ8" s="673">
        <v>38.200000000000003</v>
      </c>
      <c r="DA8" s="673"/>
      <c r="DB8" s="673"/>
      <c r="DC8" s="673"/>
      <c r="DD8" s="626">
        <v>1764380</v>
      </c>
      <c r="DE8" s="621"/>
      <c r="DF8" s="621"/>
      <c r="DG8" s="621"/>
      <c r="DH8" s="621"/>
      <c r="DI8" s="621"/>
      <c r="DJ8" s="621"/>
      <c r="DK8" s="621"/>
      <c r="DL8" s="621"/>
      <c r="DM8" s="621"/>
      <c r="DN8" s="621"/>
      <c r="DO8" s="621"/>
      <c r="DP8" s="622"/>
      <c r="DQ8" s="626">
        <v>92873729</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250595</v>
      </c>
      <c r="S9" s="621"/>
      <c r="T9" s="621"/>
      <c r="U9" s="621"/>
      <c r="V9" s="621"/>
      <c r="W9" s="621"/>
      <c r="X9" s="621"/>
      <c r="Y9" s="622"/>
      <c r="Z9" s="673">
        <v>0</v>
      </c>
      <c r="AA9" s="673"/>
      <c r="AB9" s="673"/>
      <c r="AC9" s="673"/>
      <c r="AD9" s="674">
        <v>250595</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45275095</v>
      </c>
      <c r="BH9" s="621"/>
      <c r="BI9" s="621"/>
      <c r="BJ9" s="621"/>
      <c r="BK9" s="621"/>
      <c r="BL9" s="621"/>
      <c r="BM9" s="621"/>
      <c r="BN9" s="622"/>
      <c r="BO9" s="673">
        <v>29</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31835028</v>
      </c>
      <c r="CS9" s="621"/>
      <c r="CT9" s="621"/>
      <c r="CU9" s="621"/>
      <c r="CV9" s="621"/>
      <c r="CW9" s="621"/>
      <c r="CX9" s="621"/>
      <c r="CY9" s="622"/>
      <c r="CZ9" s="673">
        <v>6.2</v>
      </c>
      <c r="DA9" s="673"/>
      <c r="DB9" s="673"/>
      <c r="DC9" s="673"/>
      <c r="DD9" s="626">
        <v>1725867</v>
      </c>
      <c r="DE9" s="621"/>
      <c r="DF9" s="621"/>
      <c r="DG9" s="621"/>
      <c r="DH9" s="621"/>
      <c r="DI9" s="621"/>
      <c r="DJ9" s="621"/>
      <c r="DK9" s="621"/>
      <c r="DL9" s="621"/>
      <c r="DM9" s="621"/>
      <c r="DN9" s="621"/>
      <c r="DO9" s="621"/>
      <c r="DP9" s="622"/>
      <c r="DQ9" s="626">
        <v>19869525</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17289617</v>
      </c>
      <c r="S10" s="621"/>
      <c r="T10" s="621"/>
      <c r="U10" s="621"/>
      <c r="V10" s="621"/>
      <c r="W10" s="621"/>
      <c r="X10" s="621"/>
      <c r="Y10" s="622"/>
      <c r="Z10" s="673">
        <v>3.3</v>
      </c>
      <c r="AA10" s="673"/>
      <c r="AB10" s="673"/>
      <c r="AC10" s="673"/>
      <c r="AD10" s="674">
        <v>17289617</v>
      </c>
      <c r="AE10" s="674"/>
      <c r="AF10" s="674"/>
      <c r="AG10" s="674"/>
      <c r="AH10" s="674"/>
      <c r="AI10" s="674"/>
      <c r="AJ10" s="674"/>
      <c r="AK10" s="674"/>
      <c r="AL10" s="643">
        <v>7.8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3537881</v>
      </c>
      <c r="BH10" s="621"/>
      <c r="BI10" s="621"/>
      <c r="BJ10" s="621"/>
      <c r="BK10" s="621"/>
      <c r="BL10" s="621"/>
      <c r="BM10" s="621"/>
      <c r="BN10" s="622"/>
      <c r="BO10" s="673">
        <v>2.2999999999999998</v>
      </c>
      <c r="BP10" s="673"/>
      <c r="BQ10" s="673"/>
      <c r="BR10" s="673"/>
      <c r="BS10" s="626">
        <v>583743</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476325</v>
      </c>
      <c r="CS10" s="621"/>
      <c r="CT10" s="621"/>
      <c r="CU10" s="621"/>
      <c r="CV10" s="621"/>
      <c r="CW10" s="621"/>
      <c r="CX10" s="621"/>
      <c r="CY10" s="622"/>
      <c r="CZ10" s="673">
        <v>0.1</v>
      </c>
      <c r="DA10" s="673"/>
      <c r="DB10" s="673"/>
      <c r="DC10" s="673"/>
      <c r="DD10" s="626">
        <v>1112</v>
      </c>
      <c r="DE10" s="621"/>
      <c r="DF10" s="621"/>
      <c r="DG10" s="621"/>
      <c r="DH10" s="621"/>
      <c r="DI10" s="621"/>
      <c r="DJ10" s="621"/>
      <c r="DK10" s="621"/>
      <c r="DL10" s="621"/>
      <c r="DM10" s="621"/>
      <c r="DN10" s="621"/>
      <c r="DO10" s="621"/>
      <c r="DP10" s="622"/>
      <c r="DQ10" s="626">
        <v>416916</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46449</v>
      </c>
      <c r="S11" s="621"/>
      <c r="T11" s="621"/>
      <c r="U11" s="621"/>
      <c r="V11" s="621"/>
      <c r="W11" s="621"/>
      <c r="X11" s="621"/>
      <c r="Y11" s="622"/>
      <c r="Z11" s="673">
        <v>0</v>
      </c>
      <c r="AA11" s="673"/>
      <c r="AB11" s="673"/>
      <c r="AC11" s="673"/>
      <c r="AD11" s="674">
        <v>46449</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8465892</v>
      </c>
      <c r="BH11" s="621"/>
      <c r="BI11" s="621"/>
      <c r="BJ11" s="621"/>
      <c r="BK11" s="621"/>
      <c r="BL11" s="621"/>
      <c r="BM11" s="621"/>
      <c r="BN11" s="622"/>
      <c r="BO11" s="673">
        <v>5.4</v>
      </c>
      <c r="BP11" s="673"/>
      <c r="BQ11" s="673"/>
      <c r="BR11" s="673"/>
      <c r="BS11" s="626">
        <v>850343</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2047742</v>
      </c>
      <c r="CS11" s="621"/>
      <c r="CT11" s="621"/>
      <c r="CU11" s="621"/>
      <c r="CV11" s="621"/>
      <c r="CW11" s="621"/>
      <c r="CX11" s="621"/>
      <c r="CY11" s="622"/>
      <c r="CZ11" s="673">
        <v>0.4</v>
      </c>
      <c r="DA11" s="673"/>
      <c r="DB11" s="673"/>
      <c r="DC11" s="673"/>
      <c r="DD11" s="626">
        <v>796258</v>
      </c>
      <c r="DE11" s="621"/>
      <c r="DF11" s="621"/>
      <c r="DG11" s="621"/>
      <c r="DH11" s="621"/>
      <c r="DI11" s="621"/>
      <c r="DJ11" s="621"/>
      <c r="DK11" s="621"/>
      <c r="DL11" s="621"/>
      <c r="DM11" s="621"/>
      <c r="DN11" s="621"/>
      <c r="DO11" s="621"/>
      <c r="DP11" s="622"/>
      <c r="DQ11" s="626">
        <v>1231050</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68617912</v>
      </c>
      <c r="BH12" s="621"/>
      <c r="BI12" s="621"/>
      <c r="BJ12" s="621"/>
      <c r="BK12" s="621"/>
      <c r="BL12" s="621"/>
      <c r="BM12" s="621"/>
      <c r="BN12" s="622"/>
      <c r="BO12" s="673">
        <v>44</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43140083</v>
      </c>
      <c r="CS12" s="621"/>
      <c r="CT12" s="621"/>
      <c r="CU12" s="621"/>
      <c r="CV12" s="621"/>
      <c r="CW12" s="621"/>
      <c r="CX12" s="621"/>
      <c r="CY12" s="622"/>
      <c r="CZ12" s="673">
        <v>8.4</v>
      </c>
      <c r="DA12" s="673"/>
      <c r="DB12" s="673"/>
      <c r="DC12" s="673"/>
      <c r="DD12" s="626">
        <v>68026</v>
      </c>
      <c r="DE12" s="621"/>
      <c r="DF12" s="621"/>
      <c r="DG12" s="621"/>
      <c r="DH12" s="621"/>
      <c r="DI12" s="621"/>
      <c r="DJ12" s="621"/>
      <c r="DK12" s="621"/>
      <c r="DL12" s="621"/>
      <c r="DM12" s="621"/>
      <c r="DN12" s="621"/>
      <c r="DO12" s="621"/>
      <c r="DP12" s="622"/>
      <c r="DQ12" s="626">
        <v>7351071</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749393</v>
      </c>
      <c r="S13" s="621"/>
      <c r="T13" s="621"/>
      <c r="U13" s="621"/>
      <c r="V13" s="621"/>
      <c r="W13" s="621"/>
      <c r="X13" s="621"/>
      <c r="Y13" s="622"/>
      <c r="Z13" s="673">
        <v>0.1</v>
      </c>
      <c r="AA13" s="673"/>
      <c r="AB13" s="673"/>
      <c r="AC13" s="673"/>
      <c r="AD13" s="674">
        <v>749393</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66310334</v>
      </c>
      <c r="BH13" s="621"/>
      <c r="BI13" s="621"/>
      <c r="BJ13" s="621"/>
      <c r="BK13" s="621"/>
      <c r="BL13" s="621"/>
      <c r="BM13" s="621"/>
      <c r="BN13" s="622"/>
      <c r="BO13" s="673">
        <v>42.5</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70786779</v>
      </c>
      <c r="CS13" s="621"/>
      <c r="CT13" s="621"/>
      <c r="CU13" s="621"/>
      <c r="CV13" s="621"/>
      <c r="CW13" s="621"/>
      <c r="CX13" s="621"/>
      <c r="CY13" s="622"/>
      <c r="CZ13" s="673">
        <v>13.7</v>
      </c>
      <c r="DA13" s="673"/>
      <c r="DB13" s="673"/>
      <c r="DC13" s="673"/>
      <c r="DD13" s="626">
        <v>45497587</v>
      </c>
      <c r="DE13" s="621"/>
      <c r="DF13" s="621"/>
      <c r="DG13" s="621"/>
      <c r="DH13" s="621"/>
      <c r="DI13" s="621"/>
      <c r="DJ13" s="621"/>
      <c r="DK13" s="621"/>
      <c r="DL13" s="621"/>
      <c r="DM13" s="621"/>
      <c r="DN13" s="621"/>
      <c r="DO13" s="621"/>
      <c r="DP13" s="622"/>
      <c r="DQ13" s="626">
        <v>21912399</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v>6316779</v>
      </c>
      <c r="S14" s="621"/>
      <c r="T14" s="621"/>
      <c r="U14" s="621"/>
      <c r="V14" s="621"/>
      <c r="W14" s="621"/>
      <c r="X14" s="621"/>
      <c r="Y14" s="622"/>
      <c r="Z14" s="673">
        <v>1.2</v>
      </c>
      <c r="AA14" s="673"/>
      <c r="AB14" s="673"/>
      <c r="AC14" s="673"/>
      <c r="AD14" s="674">
        <v>6316779</v>
      </c>
      <c r="AE14" s="674"/>
      <c r="AF14" s="674"/>
      <c r="AG14" s="674"/>
      <c r="AH14" s="674"/>
      <c r="AI14" s="674"/>
      <c r="AJ14" s="674"/>
      <c r="AK14" s="674"/>
      <c r="AL14" s="643">
        <v>2.8</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1701825</v>
      </c>
      <c r="BH14" s="621"/>
      <c r="BI14" s="621"/>
      <c r="BJ14" s="621"/>
      <c r="BK14" s="621"/>
      <c r="BL14" s="621"/>
      <c r="BM14" s="621"/>
      <c r="BN14" s="622"/>
      <c r="BO14" s="673">
        <v>1.1000000000000001</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11621496</v>
      </c>
      <c r="CS14" s="621"/>
      <c r="CT14" s="621"/>
      <c r="CU14" s="621"/>
      <c r="CV14" s="621"/>
      <c r="CW14" s="621"/>
      <c r="CX14" s="621"/>
      <c r="CY14" s="622"/>
      <c r="CZ14" s="673">
        <v>2.2999999999999998</v>
      </c>
      <c r="DA14" s="673"/>
      <c r="DB14" s="673"/>
      <c r="DC14" s="673"/>
      <c r="DD14" s="626">
        <v>968408</v>
      </c>
      <c r="DE14" s="621"/>
      <c r="DF14" s="621"/>
      <c r="DG14" s="621"/>
      <c r="DH14" s="621"/>
      <c r="DI14" s="621"/>
      <c r="DJ14" s="621"/>
      <c r="DK14" s="621"/>
      <c r="DL14" s="621"/>
      <c r="DM14" s="621"/>
      <c r="DN14" s="621"/>
      <c r="DO14" s="621"/>
      <c r="DP14" s="622"/>
      <c r="DQ14" s="626">
        <v>10754793</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527712</v>
      </c>
      <c r="S15" s="621"/>
      <c r="T15" s="621"/>
      <c r="U15" s="621"/>
      <c r="V15" s="621"/>
      <c r="W15" s="621"/>
      <c r="X15" s="621"/>
      <c r="Y15" s="622"/>
      <c r="Z15" s="673">
        <v>0.1</v>
      </c>
      <c r="AA15" s="673"/>
      <c r="AB15" s="673"/>
      <c r="AC15" s="673"/>
      <c r="AD15" s="674">
        <v>527712</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7590664</v>
      </c>
      <c r="BH15" s="621"/>
      <c r="BI15" s="621"/>
      <c r="BJ15" s="621"/>
      <c r="BK15" s="621"/>
      <c r="BL15" s="621"/>
      <c r="BM15" s="621"/>
      <c r="BN15" s="622"/>
      <c r="BO15" s="673">
        <v>4.9000000000000004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53730149</v>
      </c>
      <c r="CS15" s="621"/>
      <c r="CT15" s="621"/>
      <c r="CU15" s="621"/>
      <c r="CV15" s="621"/>
      <c r="CW15" s="621"/>
      <c r="CX15" s="621"/>
      <c r="CY15" s="622"/>
      <c r="CZ15" s="673">
        <v>10.4</v>
      </c>
      <c r="DA15" s="673"/>
      <c r="DB15" s="673"/>
      <c r="DC15" s="673"/>
      <c r="DD15" s="626">
        <v>23697265</v>
      </c>
      <c r="DE15" s="621"/>
      <c r="DF15" s="621"/>
      <c r="DG15" s="621"/>
      <c r="DH15" s="621"/>
      <c r="DI15" s="621"/>
      <c r="DJ15" s="621"/>
      <c r="DK15" s="621"/>
      <c r="DL15" s="621"/>
      <c r="DM15" s="621"/>
      <c r="DN15" s="621"/>
      <c r="DO15" s="621"/>
      <c r="DP15" s="622"/>
      <c r="DQ15" s="626">
        <v>30710882</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50506798</v>
      </c>
      <c r="S16" s="621"/>
      <c r="T16" s="621"/>
      <c r="U16" s="621"/>
      <c r="V16" s="621"/>
      <c r="W16" s="621"/>
      <c r="X16" s="621"/>
      <c r="Y16" s="622"/>
      <c r="Z16" s="673">
        <v>9.6999999999999993</v>
      </c>
      <c r="AA16" s="673"/>
      <c r="AB16" s="673"/>
      <c r="AC16" s="673"/>
      <c r="AD16" s="674">
        <v>47977364</v>
      </c>
      <c r="AE16" s="674"/>
      <c r="AF16" s="674"/>
      <c r="AG16" s="674"/>
      <c r="AH16" s="674"/>
      <c r="AI16" s="674"/>
      <c r="AJ16" s="674"/>
      <c r="AK16" s="674"/>
      <c r="AL16" s="643">
        <v>21.6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28371</v>
      </c>
      <c r="BH16" s="621"/>
      <c r="BI16" s="621"/>
      <c r="BJ16" s="621"/>
      <c r="BK16" s="621"/>
      <c r="BL16" s="621"/>
      <c r="BM16" s="621"/>
      <c r="BN16" s="622"/>
      <c r="BO16" s="673">
        <v>0</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57827</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47977364</v>
      </c>
      <c r="S17" s="621"/>
      <c r="T17" s="621"/>
      <c r="U17" s="621"/>
      <c r="V17" s="621"/>
      <c r="W17" s="621"/>
      <c r="X17" s="621"/>
      <c r="Y17" s="622"/>
      <c r="Z17" s="673">
        <v>9.1999999999999993</v>
      </c>
      <c r="AA17" s="673"/>
      <c r="AB17" s="673"/>
      <c r="AC17" s="673"/>
      <c r="AD17" s="674">
        <v>47977364</v>
      </c>
      <c r="AE17" s="674"/>
      <c r="AF17" s="674"/>
      <c r="AG17" s="674"/>
      <c r="AH17" s="674"/>
      <c r="AI17" s="674"/>
      <c r="AJ17" s="674"/>
      <c r="AK17" s="674"/>
      <c r="AL17" s="643">
        <v>21.6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19071</v>
      </c>
      <c r="BH17" s="621"/>
      <c r="BI17" s="621"/>
      <c r="BJ17" s="621"/>
      <c r="BK17" s="621"/>
      <c r="BL17" s="621"/>
      <c r="BM17" s="621"/>
      <c r="BN17" s="622"/>
      <c r="BO17" s="673">
        <v>0</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68419604</v>
      </c>
      <c r="CS17" s="621"/>
      <c r="CT17" s="621"/>
      <c r="CU17" s="621"/>
      <c r="CV17" s="621"/>
      <c r="CW17" s="621"/>
      <c r="CX17" s="621"/>
      <c r="CY17" s="622"/>
      <c r="CZ17" s="673">
        <v>13.3</v>
      </c>
      <c r="DA17" s="673"/>
      <c r="DB17" s="673"/>
      <c r="DC17" s="673"/>
      <c r="DD17" s="626" t="s">
        <v>111</v>
      </c>
      <c r="DE17" s="621"/>
      <c r="DF17" s="621"/>
      <c r="DG17" s="621"/>
      <c r="DH17" s="621"/>
      <c r="DI17" s="621"/>
      <c r="DJ17" s="621"/>
      <c r="DK17" s="621"/>
      <c r="DL17" s="621"/>
      <c r="DM17" s="621"/>
      <c r="DN17" s="621"/>
      <c r="DO17" s="621"/>
      <c r="DP17" s="622"/>
      <c r="DQ17" s="626">
        <v>63159613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2529434</v>
      </c>
      <c r="S18" s="621"/>
      <c r="T18" s="621"/>
      <c r="U18" s="621"/>
      <c r="V18" s="621"/>
      <c r="W18" s="621"/>
      <c r="X18" s="621"/>
      <c r="Y18" s="622"/>
      <c r="Z18" s="673">
        <v>0.5</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361721</v>
      </c>
      <c r="CS18" s="621"/>
      <c r="CT18" s="621"/>
      <c r="CU18" s="621"/>
      <c r="CV18" s="621"/>
      <c r="CW18" s="621"/>
      <c r="CX18" s="621"/>
      <c r="CY18" s="622"/>
      <c r="CZ18" s="673">
        <v>0.1</v>
      </c>
      <c r="DA18" s="673"/>
      <c r="DB18" s="673"/>
      <c r="DC18" s="673"/>
      <c r="DD18" s="626" t="s">
        <v>111</v>
      </c>
      <c r="DE18" s="621"/>
      <c r="DF18" s="621"/>
      <c r="DG18" s="621"/>
      <c r="DH18" s="621"/>
      <c r="DI18" s="621"/>
      <c r="DJ18" s="621"/>
      <c r="DK18" s="621"/>
      <c r="DL18" s="621"/>
      <c r="DM18" s="621"/>
      <c r="DN18" s="621"/>
      <c r="DO18" s="621"/>
      <c r="DP18" s="622"/>
      <c r="DQ18" s="626">
        <v>361721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19405877</v>
      </c>
      <c r="BH19" s="621"/>
      <c r="BI19" s="621"/>
      <c r="BJ19" s="621"/>
      <c r="BK19" s="621"/>
      <c r="BL19" s="621"/>
      <c r="BM19" s="621"/>
      <c r="BN19" s="622"/>
      <c r="BO19" s="673">
        <v>12.4</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235428998</v>
      </c>
      <c r="S20" s="621"/>
      <c r="T20" s="621"/>
      <c r="U20" s="621"/>
      <c r="V20" s="621"/>
      <c r="W20" s="621"/>
      <c r="X20" s="621"/>
      <c r="Y20" s="622"/>
      <c r="Z20" s="673">
        <v>45.3</v>
      </c>
      <c r="AA20" s="673"/>
      <c r="AB20" s="673"/>
      <c r="AC20" s="673"/>
      <c r="AD20" s="674">
        <v>219286779</v>
      </c>
      <c r="AE20" s="674"/>
      <c r="AF20" s="674"/>
      <c r="AG20" s="674"/>
      <c r="AH20" s="674"/>
      <c r="AI20" s="674"/>
      <c r="AJ20" s="674"/>
      <c r="AK20" s="674"/>
      <c r="AL20" s="643">
        <v>98.9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18871921</v>
      </c>
      <c r="BH20" s="621"/>
      <c r="BI20" s="621"/>
      <c r="BJ20" s="621"/>
      <c r="BK20" s="621"/>
      <c r="BL20" s="621"/>
      <c r="BM20" s="621"/>
      <c r="BN20" s="622"/>
      <c r="BO20" s="673">
        <v>12.1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515520175</v>
      </c>
      <c r="CS20" s="621"/>
      <c r="CT20" s="621"/>
      <c r="CU20" s="621"/>
      <c r="CV20" s="621"/>
      <c r="CW20" s="621"/>
      <c r="CX20" s="621"/>
      <c r="CY20" s="622"/>
      <c r="CZ20" s="673">
        <v>100</v>
      </c>
      <c r="DA20" s="673"/>
      <c r="DB20" s="673"/>
      <c r="DC20" s="673"/>
      <c r="DD20" s="626">
        <v>75388551</v>
      </c>
      <c r="DE20" s="621"/>
      <c r="DF20" s="621"/>
      <c r="DG20" s="621"/>
      <c r="DH20" s="621"/>
      <c r="DI20" s="621"/>
      <c r="DJ20" s="621"/>
      <c r="DK20" s="621"/>
      <c r="DL20" s="621"/>
      <c r="DM20" s="621"/>
      <c r="DN20" s="621"/>
      <c r="DO20" s="621"/>
      <c r="DP20" s="622"/>
      <c r="DQ20" s="626">
        <v>278849696</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453945</v>
      </c>
      <c r="S21" s="621"/>
      <c r="T21" s="621"/>
      <c r="U21" s="621"/>
      <c r="V21" s="621"/>
      <c r="W21" s="621"/>
      <c r="X21" s="621"/>
      <c r="Y21" s="622"/>
      <c r="Z21" s="673">
        <v>0.1</v>
      </c>
      <c r="AA21" s="673"/>
      <c r="AB21" s="673"/>
      <c r="AC21" s="673"/>
      <c r="AD21" s="674">
        <v>453945</v>
      </c>
      <c r="AE21" s="674"/>
      <c r="AF21" s="674"/>
      <c r="AG21" s="674"/>
      <c r="AH21" s="674"/>
      <c r="AI21" s="674"/>
      <c r="AJ21" s="674"/>
      <c r="AK21" s="674"/>
      <c r="AL21" s="643">
        <v>0.2</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25556</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4882410</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v>7201622</v>
      </c>
      <c r="BH22" s="621"/>
      <c r="BI22" s="621"/>
      <c r="BJ22" s="621"/>
      <c r="BK22" s="621"/>
      <c r="BL22" s="621"/>
      <c r="BM22" s="621"/>
      <c r="BN22" s="622"/>
      <c r="BO22" s="673">
        <v>4.5999999999999996</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11972069</v>
      </c>
      <c r="S23" s="621"/>
      <c r="T23" s="621"/>
      <c r="U23" s="621"/>
      <c r="V23" s="621"/>
      <c r="W23" s="621"/>
      <c r="X23" s="621"/>
      <c r="Y23" s="622"/>
      <c r="Z23" s="673">
        <v>2.2999999999999998</v>
      </c>
      <c r="AA23" s="673"/>
      <c r="AB23" s="673"/>
      <c r="AC23" s="673"/>
      <c r="AD23" s="674">
        <v>1300035</v>
      </c>
      <c r="AE23" s="674"/>
      <c r="AF23" s="674"/>
      <c r="AG23" s="674"/>
      <c r="AH23" s="674"/>
      <c r="AI23" s="674"/>
      <c r="AJ23" s="674"/>
      <c r="AK23" s="674"/>
      <c r="AL23" s="643">
        <v>0.6</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11644743</v>
      </c>
      <c r="BH23" s="621"/>
      <c r="BI23" s="621"/>
      <c r="BJ23" s="621"/>
      <c r="BK23" s="621"/>
      <c r="BL23" s="621"/>
      <c r="BM23" s="621"/>
      <c r="BN23" s="622"/>
      <c r="BO23" s="673">
        <v>7.5</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4270476</v>
      </c>
      <c r="S24" s="621"/>
      <c r="T24" s="621"/>
      <c r="U24" s="621"/>
      <c r="V24" s="621"/>
      <c r="W24" s="621"/>
      <c r="X24" s="621"/>
      <c r="Y24" s="622"/>
      <c r="Z24" s="673">
        <v>0.8</v>
      </c>
      <c r="AA24" s="673"/>
      <c r="AB24" s="673"/>
      <c r="AC24" s="673"/>
      <c r="AD24" s="674">
        <v>6</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263501904</v>
      </c>
      <c r="CS24" s="671"/>
      <c r="CT24" s="671"/>
      <c r="CU24" s="671"/>
      <c r="CV24" s="671"/>
      <c r="CW24" s="671"/>
      <c r="CX24" s="671"/>
      <c r="CY24" s="718"/>
      <c r="CZ24" s="722">
        <v>51.1</v>
      </c>
      <c r="DA24" s="723"/>
      <c r="DB24" s="723"/>
      <c r="DC24" s="724"/>
      <c r="DD24" s="717">
        <v>160051784</v>
      </c>
      <c r="DE24" s="671"/>
      <c r="DF24" s="671"/>
      <c r="DG24" s="671"/>
      <c r="DH24" s="671"/>
      <c r="DI24" s="671"/>
      <c r="DJ24" s="671"/>
      <c r="DK24" s="718"/>
      <c r="DL24" s="717">
        <v>159366361</v>
      </c>
      <c r="DM24" s="671"/>
      <c r="DN24" s="671"/>
      <c r="DO24" s="671"/>
      <c r="DP24" s="671"/>
      <c r="DQ24" s="671"/>
      <c r="DR24" s="671"/>
      <c r="DS24" s="671"/>
      <c r="DT24" s="671"/>
      <c r="DU24" s="671"/>
      <c r="DV24" s="718"/>
      <c r="DW24" s="719">
        <v>64.3</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98697762</v>
      </c>
      <c r="S25" s="621"/>
      <c r="T25" s="621"/>
      <c r="U25" s="621"/>
      <c r="V25" s="621"/>
      <c r="W25" s="621"/>
      <c r="X25" s="621"/>
      <c r="Y25" s="622"/>
      <c r="Z25" s="673">
        <v>19</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v>533956</v>
      </c>
      <c r="BH25" s="621"/>
      <c r="BI25" s="621"/>
      <c r="BJ25" s="621"/>
      <c r="BK25" s="621"/>
      <c r="BL25" s="621"/>
      <c r="BM25" s="621"/>
      <c r="BN25" s="622"/>
      <c r="BO25" s="673">
        <v>0.3</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64365833</v>
      </c>
      <c r="CS25" s="639"/>
      <c r="CT25" s="639"/>
      <c r="CU25" s="639"/>
      <c r="CV25" s="639"/>
      <c r="CW25" s="639"/>
      <c r="CX25" s="639"/>
      <c r="CY25" s="640"/>
      <c r="CZ25" s="623">
        <v>12.5</v>
      </c>
      <c r="DA25" s="641"/>
      <c r="DB25" s="641"/>
      <c r="DC25" s="642"/>
      <c r="DD25" s="626">
        <v>58926884</v>
      </c>
      <c r="DE25" s="639"/>
      <c r="DF25" s="639"/>
      <c r="DG25" s="639"/>
      <c r="DH25" s="639"/>
      <c r="DI25" s="639"/>
      <c r="DJ25" s="639"/>
      <c r="DK25" s="640"/>
      <c r="DL25" s="626">
        <v>58402959</v>
      </c>
      <c r="DM25" s="639"/>
      <c r="DN25" s="639"/>
      <c r="DO25" s="639"/>
      <c r="DP25" s="639"/>
      <c r="DQ25" s="639"/>
      <c r="DR25" s="639"/>
      <c r="DS25" s="639"/>
      <c r="DT25" s="639"/>
      <c r="DU25" s="639"/>
      <c r="DV25" s="640"/>
      <c r="DW25" s="643">
        <v>23.6</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26161</v>
      </c>
      <c r="S26" s="621"/>
      <c r="T26" s="621"/>
      <c r="U26" s="621"/>
      <c r="V26" s="621"/>
      <c r="W26" s="621"/>
      <c r="X26" s="621"/>
      <c r="Y26" s="622"/>
      <c r="Z26" s="673">
        <v>0</v>
      </c>
      <c r="AA26" s="673"/>
      <c r="AB26" s="673"/>
      <c r="AC26" s="673"/>
      <c r="AD26" s="674">
        <v>26161</v>
      </c>
      <c r="AE26" s="674"/>
      <c r="AF26" s="674"/>
      <c r="AG26" s="674"/>
      <c r="AH26" s="674"/>
      <c r="AI26" s="674"/>
      <c r="AJ26" s="674"/>
      <c r="AK26" s="674"/>
      <c r="AL26" s="643">
        <v>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42812385</v>
      </c>
      <c r="CS26" s="621"/>
      <c r="CT26" s="621"/>
      <c r="CU26" s="621"/>
      <c r="CV26" s="621"/>
      <c r="CW26" s="621"/>
      <c r="CX26" s="621"/>
      <c r="CY26" s="622"/>
      <c r="CZ26" s="623">
        <v>8.3000000000000007</v>
      </c>
      <c r="DA26" s="641"/>
      <c r="DB26" s="641"/>
      <c r="DC26" s="642"/>
      <c r="DD26" s="626">
        <v>39207971</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24091065</v>
      </c>
      <c r="S27" s="621"/>
      <c r="T27" s="621"/>
      <c r="U27" s="621"/>
      <c r="V27" s="621"/>
      <c r="W27" s="621"/>
      <c r="X27" s="621"/>
      <c r="Y27" s="622"/>
      <c r="Z27" s="673">
        <v>4.5999999999999996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156126761</v>
      </c>
      <c r="BH27" s="621"/>
      <c r="BI27" s="621"/>
      <c r="BJ27" s="621"/>
      <c r="BK27" s="621"/>
      <c r="BL27" s="621"/>
      <c r="BM27" s="621"/>
      <c r="BN27" s="622"/>
      <c r="BO27" s="673">
        <v>100</v>
      </c>
      <c r="BP27" s="673"/>
      <c r="BQ27" s="673"/>
      <c r="BR27" s="673"/>
      <c r="BS27" s="626">
        <v>1434086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131131862</v>
      </c>
      <c r="CS27" s="639"/>
      <c r="CT27" s="639"/>
      <c r="CU27" s="639"/>
      <c r="CV27" s="639"/>
      <c r="CW27" s="639"/>
      <c r="CX27" s="639"/>
      <c r="CY27" s="640"/>
      <c r="CZ27" s="623">
        <v>25.4</v>
      </c>
      <c r="DA27" s="641"/>
      <c r="DB27" s="641"/>
      <c r="DC27" s="642"/>
      <c r="DD27" s="626">
        <v>38380682</v>
      </c>
      <c r="DE27" s="639"/>
      <c r="DF27" s="639"/>
      <c r="DG27" s="639"/>
      <c r="DH27" s="639"/>
      <c r="DI27" s="639"/>
      <c r="DJ27" s="639"/>
      <c r="DK27" s="640"/>
      <c r="DL27" s="626">
        <v>38377809</v>
      </c>
      <c r="DM27" s="639"/>
      <c r="DN27" s="639"/>
      <c r="DO27" s="639"/>
      <c r="DP27" s="639"/>
      <c r="DQ27" s="639"/>
      <c r="DR27" s="639"/>
      <c r="DS27" s="639"/>
      <c r="DT27" s="639"/>
      <c r="DU27" s="639"/>
      <c r="DV27" s="640"/>
      <c r="DW27" s="643">
        <v>15.5</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5728590</v>
      </c>
      <c r="S28" s="621"/>
      <c r="T28" s="621"/>
      <c r="U28" s="621"/>
      <c r="V28" s="621"/>
      <c r="W28" s="621"/>
      <c r="X28" s="621"/>
      <c r="Y28" s="622"/>
      <c r="Z28" s="673">
        <v>1.1000000000000001</v>
      </c>
      <c r="AA28" s="673"/>
      <c r="AB28" s="673"/>
      <c r="AC28" s="673"/>
      <c r="AD28" s="674">
        <v>519201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68004209</v>
      </c>
      <c r="CS28" s="621"/>
      <c r="CT28" s="621"/>
      <c r="CU28" s="621"/>
      <c r="CV28" s="621"/>
      <c r="CW28" s="621"/>
      <c r="CX28" s="621"/>
      <c r="CY28" s="622"/>
      <c r="CZ28" s="623">
        <v>13.2</v>
      </c>
      <c r="DA28" s="641"/>
      <c r="DB28" s="641"/>
      <c r="DC28" s="642"/>
      <c r="DD28" s="626">
        <v>62744218</v>
      </c>
      <c r="DE28" s="621"/>
      <c r="DF28" s="621"/>
      <c r="DG28" s="621"/>
      <c r="DH28" s="621"/>
      <c r="DI28" s="621"/>
      <c r="DJ28" s="621"/>
      <c r="DK28" s="622"/>
      <c r="DL28" s="626">
        <v>62585593</v>
      </c>
      <c r="DM28" s="621"/>
      <c r="DN28" s="621"/>
      <c r="DO28" s="621"/>
      <c r="DP28" s="621"/>
      <c r="DQ28" s="621"/>
      <c r="DR28" s="621"/>
      <c r="DS28" s="621"/>
      <c r="DT28" s="621"/>
      <c r="DU28" s="621"/>
      <c r="DV28" s="622"/>
      <c r="DW28" s="643">
        <v>25.3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524806</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67997506</v>
      </c>
      <c r="CS29" s="639"/>
      <c r="CT29" s="639"/>
      <c r="CU29" s="639"/>
      <c r="CV29" s="639"/>
      <c r="CW29" s="639"/>
      <c r="CX29" s="639"/>
      <c r="CY29" s="640"/>
      <c r="CZ29" s="623">
        <v>13.2</v>
      </c>
      <c r="DA29" s="641"/>
      <c r="DB29" s="641"/>
      <c r="DC29" s="642"/>
      <c r="DD29" s="626">
        <v>62737515</v>
      </c>
      <c r="DE29" s="639"/>
      <c r="DF29" s="639"/>
      <c r="DG29" s="639"/>
      <c r="DH29" s="639"/>
      <c r="DI29" s="639"/>
      <c r="DJ29" s="639"/>
      <c r="DK29" s="640"/>
      <c r="DL29" s="626">
        <v>62578890</v>
      </c>
      <c r="DM29" s="639"/>
      <c r="DN29" s="639"/>
      <c r="DO29" s="639"/>
      <c r="DP29" s="639"/>
      <c r="DQ29" s="639"/>
      <c r="DR29" s="639"/>
      <c r="DS29" s="639"/>
      <c r="DT29" s="639"/>
      <c r="DU29" s="639"/>
      <c r="DV29" s="640"/>
      <c r="DW29" s="643">
        <v>25.3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9322642</v>
      </c>
      <c r="S30" s="621"/>
      <c r="T30" s="621"/>
      <c r="U30" s="621"/>
      <c r="V30" s="621"/>
      <c r="W30" s="621"/>
      <c r="X30" s="621"/>
      <c r="Y30" s="622"/>
      <c r="Z30" s="673">
        <v>1.8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97.9</v>
      </c>
      <c r="BN30" s="687"/>
      <c r="BO30" s="687"/>
      <c r="BP30" s="687"/>
      <c r="BQ30" s="689"/>
      <c r="BR30" s="686">
        <v>99.3</v>
      </c>
      <c r="BS30" s="687"/>
      <c r="BT30" s="687"/>
      <c r="BU30" s="687"/>
      <c r="BV30" s="687"/>
      <c r="BW30" s="687"/>
      <c r="BX30" s="688">
        <v>97.8</v>
      </c>
      <c r="BY30" s="687"/>
      <c r="BZ30" s="687"/>
      <c r="CA30" s="687"/>
      <c r="CB30" s="689"/>
      <c r="CD30" s="692"/>
      <c r="CE30" s="693"/>
      <c r="CF30" s="657" t="s">
        <v>292</v>
      </c>
      <c r="CG30" s="654"/>
      <c r="CH30" s="654"/>
      <c r="CI30" s="654"/>
      <c r="CJ30" s="654"/>
      <c r="CK30" s="654"/>
      <c r="CL30" s="654"/>
      <c r="CM30" s="654"/>
      <c r="CN30" s="654"/>
      <c r="CO30" s="654"/>
      <c r="CP30" s="654"/>
      <c r="CQ30" s="655"/>
      <c r="CR30" s="620">
        <v>55789053</v>
      </c>
      <c r="CS30" s="621"/>
      <c r="CT30" s="621"/>
      <c r="CU30" s="621"/>
      <c r="CV30" s="621"/>
      <c r="CW30" s="621"/>
      <c r="CX30" s="621"/>
      <c r="CY30" s="622"/>
      <c r="CZ30" s="623">
        <v>10.8</v>
      </c>
      <c r="DA30" s="641"/>
      <c r="DB30" s="641"/>
      <c r="DC30" s="642"/>
      <c r="DD30" s="626">
        <v>51158321</v>
      </c>
      <c r="DE30" s="621"/>
      <c r="DF30" s="621"/>
      <c r="DG30" s="621"/>
      <c r="DH30" s="621"/>
      <c r="DI30" s="621"/>
      <c r="DJ30" s="621"/>
      <c r="DK30" s="622"/>
      <c r="DL30" s="626">
        <v>50999696</v>
      </c>
      <c r="DM30" s="621"/>
      <c r="DN30" s="621"/>
      <c r="DO30" s="621"/>
      <c r="DP30" s="621"/>
      <c r="DQ30" s="621"/>
      <c r="DR30" s="621"/>
      <c r="DS30" s="621"/>
      <c r="DT30" s="621"/>
      <c r="DU30" s="621"/>
      <c r="DV30" s="622"/>
      <c r="DW30" s="643">
        <v>20.6</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4639572</v>
      </c>
      <c r="S31" s="621"/>
      <c r="T31" s="621"/>
      <c r="U31" s="621"/>
      <c r="V31" s="621"/>
      <c r="W31" s="621"/>
      <c r="X31" s="621"/>
      <c r="Y31" s="622"/>
      <c r="Z31" s="673">
        <v>0.9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97.7</v>
      </c>
      <c r="BN31" s="685"/>
      <c r="BO31" s="685"/>
      <c r="BP31" s="685"/>
      <c r="BQ31" s="649"/>
      <c r="BR31" s="684">
        <v>99.1</v>
      </c>
      <c r="BS31" s="639"/>
      <c r="BT31" s="639"/>
      <c r="BU31" s="639"/>
      <c r="BV31" s="639"/>
      <c r="BW31" s="639"/>
      <c r="BX31" s="675">
        <v>97.5</v>
      </c>
      <c r="BY31" s="685"/>
      <c r="BZ31" s="685"/>
      <c r="CA31" s="685"/>
      <c r="CB31" s="649"/>
      <c r="CD31" s="692"/>
      <c r="CE31" s="693"/>
      <c r="CF31" s="657" t="s">
        <v>296</v>
      </c>
      <c r="CG31" s="654"/>
      <c r="CH31" s="654"/>
      <c r="CI31" s="654"/>
      <c r="CJ31" s="654"/>
      <c r="CK31" s="654"/>
      <c r="CL31" s="654"/>
      <c r="CM31" s="654"/>
      <c r="CN31" s="654"/>
      <c r="CO31" s="654"/>
      <c r="CP31" s="654"/>
      <c r="CQ31" s="655"/>
      <c r="CR31" s="620">
        <v>12208453</v>
      </c>
      <c r="CS31" s="639"/>
      <c r="CT31" s="639"/>
      <c r="CU31" s="639"/>
      <c r="CV31" s="639"/>
      <c r="CW31" s="639"/>
      <c r="CX31" s="639"/>
      <c r="CY31" s="640"/>
      <c r="CZ31" s="623">
        <v>2.4</v>
      </c>
      <c r="DA31" s="641"/>
      <c r="DB31" s="641"/>
      <c r="DC31" s="642"/>
      <c r="DD31" s="626">
        <v>11579194</v>
      </c>
      <c r="DE31" s="639"/>
      <c r="DF31" s="639"/>
      <c r="DG31" s="639"/>
      <c r="DH31" s="639"/>
      <c r="DI31" s="639"/>
      <c r="DJ31" s="639"/>
      <c r="DK31" s="640"/>
      <c r="DL31" s="626">
        <v>11579194</v>
      </c>
      <c r="DM31" s="639"/>
      <c r="DN31" s="639"/>
      <c r="DO31" s="639"/>
      <c r="DP31" s="639"/>
      <c r="DQ31" s="639"/>
      <c r="DR31" s="639"/>
      <c r="DS31" s="639"/>
      <c r="DT31" s="639"/>
      <c r="DU31" s="639"/>
      <c r="DV31" s="640"/>
      <c r="DW31" s="643">
        <v>4.7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52668922</v>
      </c>
      <c r="S32" s="621"/>
      <c r="T32" s="621"/>
      <c r="U32" s="621"/>
      <c r="V32" s="621"/>
      <c r="W32" s="621"/>
      <c r="X32" s="621"/>
      <c r="Y32" s="622"/>
      <c r="Z32" s="673">
        <v>10.1</v>
      </c>
      <c r="AA32" s="673"/>
      <c r="AB32" s="673"/>
      <c r="AC32" s="673"/>
      <c r="AD32" s="674">
        <v>215153</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98</v>
      </c>
      <c r="BN32" s="605"/>
      <c r="BO32" s="605"/>
      <c r="BP32" s="605"/>
      <c r="BQ32" s="662"/>
      <c r="BR32" s="683">
        <v>99.3</v>
      </c>
      <c r="BS32" s="605"/>
      <c r="BT32" s="605"/>
      <c r="BU32" s="605"/>
      <c r="BV32" s="605"/>
      <c r="BW32" s="605"/>
      <c r="BX32" s="668">
        <v>97.8</v>
      </c>
      <c r="BY32" s="605"/>
      <c r="BZ32" s="605"/>
      <c r="CA32" s="605"/>
      <c r="CB32" s="662"/>
      <c r="CD32" s="694"/>
      <c r="CE32" s="695"/>
      <c r="CF32" s="657" t="s">
        <v>299</v>
      </c>
      <c r="CG32" s="654"/>
      <c r="CH32" s="654"/>
      <c r="CI32" s="654"/>
      <c r="CJ32" s="654"/>
      <c r="CK32" s="654"/>
      <c r="CL32" s="654"/>
      <c r="CM32" s="654"/>
      <c r="CN32" s="654"/>
      <c r="CO32" s="654"/>
      <c r="CP32" s="654"/>
      <c r="CQ32" s="655"/>
      <c r="CR32" s="620">
        <v>6703</v>
      </c>
      <c r="CS32" s="621"/>
      <c r="CT32" s="621"/>
      <c r="CU32" s="621"/>
      <c r="CV32" s="621"/>
      <c r="CW32" s="621"/>
      <c r="CX32" s="621"/>
      <c r="CY32" s="622"/>
      <c r="CZ32" s="623">
        <v>0</v>
      </c>
      <c r="DA32" s="641"/>
      <c r="DB32" s="641"/>
      <c r="DC32" s="642"/>
      <c r="DD32" s="626">
        <v>6703</v>
      </c>
      <c r="DE32" s="621"/>
      <c r="DF32" s="621"/>
      <c r="DG32" s="621"/>
      <c r="DH32" s="621"/>
      <c r="DI32" s="621"/>
      <c r="DJ32" s="621"/>
      <c r="DK32" s="622"/>
      <c r="DL32" s="626">
        <v>6703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66746700</v>
      </c>
      <c r="S33" s="621"/>
      <c r="T33" s="621"/>
      <c r="U33" s="621"/>
      <c r="V33" s="621"/>
      <c r="W33" s="621"/>
      <c r="X33" s="621"/>
      <c r="Y33" s="622"/>
      <c r="Z33" s="673">
        <v>12.8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176571893</v>
      </c>
      <c r="CS33" s="639"/>
      <c r="CT33" s="639"/>
      <c r="CU33" s="639"/>
      <c r="CV33" s="639"/>
      <c r="CW33" s="639"/>
      <c r="CX33" s="639"/>
      <c r="CY33" s="640"/>
      <c r="CZ33" s="623">
        <v>34.299999999999997</v>
      </c>
      <c r="DA33" s="641"/>
      <c r="DB33" s="641"/>
      <c r="DC33" s="642"/>
      <c r="DD33" s="626">
        <v>109859423</v>
      </c>
      <c r="DE33" s="639"/>
      <c r="DF33" s="639"/>
      <c r="DG33" s="639"/>
      <c r="DH33" s="639"/>
      <c r="DI33" s="639"/>
      <c r="DJ33" s="639"/>
      <c r="DK33" s="640"/>
      <c r="DL33" s="626">
        <v>87375251</v>
      </c>
      <c r="DM33" s="639"/>
      <c r="DN33" s="639"/>
      <c r="DO33" s="639"/>
      <c r="DP33" s="639"/>
      <c r="DQ33" s="639"/>
      <c r="DR33" s="639"/>
      <c r="DS33" s="639"/>
      <c r="DT33" s="639"/>
      <c r="DU33" s="639"/>
      <c r="DV33" s="640"/>
      <c r="DW33" s="643">
        <v>35.299999999999997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53319425</v>
      </c>
      <c r="CS34" s="621"/>
      <c r="CT34" s="621"/>
      <c r="CU34" s="621"/>
      <c r="CV34" s="621"/>
      <c r="CW34" s="621"/>
      <c r="CX34" s="621"/>
      <c r="CY34" s="622"/>
      <c r="CZ34" s="623">
        <v>10.3</v>
      </c>
      <c r="DA34" s="641"/>
      <c r="DB34" s="641"/>
      <c r="DC34" s="642"/>
      <c r="DD34" s="626">
        <v>39521212</v>
      </c>
      <c r="DE34" s="621"/>
      <c r="DF34" s="621"/>
      <c r="DG34" s="621"/>
      <c r="DH34" s="621"/>
      <c r="DI34" s="621"/>
      <c r="DJ34" s="621"/>
      <c r="DK34" s="622"/>
      <c r="DL34" s="626">
        <v>33339915</v>
      </c>
      <c r="DM34" s="621"/>
      <c r="DN34" s="621"/>
      <c r="DO34" s="621"/>
      <c r="DP34" s="621"/>
      <c r="DQ34" s="621"/>
      <c r="DR34" s="621"/>
      <c r="DS34" s="621"/>
      <c r="DT34" s="621"/>
      <c r="DU34" s="621"/>
      <c r="DV34" s="622"/>
      <c r="DW34" s="643">
        <v>13.5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26019000</v>
      </c>
      <c r="S35" s="621"/>
      <c r="T35" s="621"/>
      <c r="U35" s="621"/>
      <c r="V35" s="621"/>
      <c r="W35" s="621"/>
      <c r="X35" s="621"/>
      <c r="Y35" s="622"/>
      <c r="Z35" s="673">
        <v>5</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56736931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3756819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7028463</v>
      </c>
      <c r="CS35" s="639"/>
      <c r="CT35" s="639"/>
      <c r="CU35" s="639"/>
      <c r="CV35" s="639"/>
      <c r="CW35" s="639"/>
      <c r="CX35" s="639"/>
      <c r="CY35" s="640"/>
      <c r="CZ35" s="623">
        <v>1.4</v>
      </c>
      <c r="DA35" s="641"/>
      <c r="DB35" s="641"/>
      <c r="DC35" s="642"/>
      <c r="DD35" s="626">
        <v>3781918</v>
      </c>
      <c r="DE35" s="639"/>
      <c r="DF35" s="639"/>
      <c r="DG35" s="639"/>
      <c r="DH35" s="639"/>
      <c r="DI35" s="639"/>
      <c r="DJ35" s="639"/>
      <c r="DK35" s="640"/>
      <c r="DL35" s="626">
        <v>3781918</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519454118</v>
      </c>
      <c r="S36" s="661"/>
      <c r="T36" s="661"/>
      <c r="U36" s="661"/>
      <c r="V36" s="661"/>
      <c r="W36" s="661"/>
      <c r="X36" s="661"/>
      <c r="Y36" s="664"/>
      <c r="Z36" s="665">
        <v>100</v>
      </c>
      <c r="AA36" s="665"/>
      <c r="AB36" s="665"/>
      <c r="AC36" s="665"/>
      <c r="AD36" s="666">
        <v>221801280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6726135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-4683630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27793296</v>
      </c>
      <c r="CS36" s="621"/>
      <c r="CT36" s="621"/>
      <c r="CU36" s="621"/>
      <c r="CV36" s="621"/>
      <c r="CW36" s="621"/>
      <c r="CX36" s="621"/>
      <c r="CY36" s="622"/>
      <c r="CZ36" s="623">
        <v>5.4</v>
      </c>
      <c r="DA36" s="641"/>
      <c r="DB36" s="641"/>
      <c r="DC36" s="642"/>
      <c r="DD36" s="626">
        <v>24593163</v>
      </c>
      <c r="DE36" s="621"/>
      <c r="DF36" s="621"/>
      <c r="DG36" s="621"/>
      <c r="DH36" s="621"/>
      <c r="DI36" s="621"/>
      <c r="DJ36" s="621"/>
      <c r="DK36" s="622"/>
      <c r="DL36" s="626">
        <v>20401007</v>
      </c>
      <c r="DM36" s="621"/>
      <c r="DN36" s="621"/>
      <c r="DO36" s="621"/>
      <c r="DP36" s="621"/>
      <c r="DQ36" s="621"/>
      <c r="DR36" s="621"/>
      <c r="DS36" s="621"/>
      <c r="DT36" s="621"/>
      <c r="DU36" s="621"/>
      <c r="DV36" s="622"/>
      <c r="DW36" s="643">
        <v>8.1999999999999993</v>
      </c>
      <c r="DX36" s="644"/>
      <c r="DY36" s="644"/>
      <c r="DZ36" s="644"/>
      <c r="EA36" s="644"/>
      <c r="EB36" s="644"/>
      <c r="EC36" s="645"/>
    </row>
    <row r="37" spans="2:133" ht="11.25" customHeight="1">
      <c r="AQ37" s="646" t="s">
        <v>314</v>
      </c>
      <c r="AR37" s="647"/>
      <c r="AS37" s="647"/>
      <c r="AT37" s="647"/>
      <c r="AU37" s="647"/>
      <c r="AV37" s="647"/>
      <c r="AW37" s="647"/>
      <c r="AX37" s="647"/>
      <c r="AY37" s="648"/>
      <c r="AZ37" s="620">
        <v>3604759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142458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11557</v>
      </c>
      <c r="CS37" s="639"/>
      <c r="CT37" s="639"/>
      <c r="CU37" s="639"/>
      <c r="CV37" s="639"/>
      <c r="CW37" s="639"/>
      <c r="CX37" s="639"/>
      <c r="CY37" s="640"/>
      <c r="CZ37" s="623">
        <v>0</v>
      </c>
      <c r="DA37" s="641"/>
      <c r="DB37" s="641"/>
      <c r="DC37" s="642"/>
      <c r="DD37" s="626">
        <v>11557</v>
      </c>
      <c r="DE37" s="639"/>
      <c r="DF37" s="639"/>
      <c r="DG37" s="639"/>
      <c r="DH37" s="639"/>
      <c r="DI37" s="639"/>
      <c r="DJ37" s="639"/>
      <c r="DK37" s="640"/>
      <c r="DL37" s="626">
        <v>11557</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317</v>
      </c>
      <c r="AR38" s="647"/>
      <c r="AS38" s="647"/>
      <c r="AT38" s="647"/>
      <c r="AU38" s="647"/>
      <c r="AV38" s="647"/>
      <c r="AW38" s="647"/>
      <c r="AX38" s="647"/>
      <c r="AY38" s="648"/>
      <c r="AZ38" s="620">
        <v>361721</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220682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46147736</v>
      </c>
      <c r="CS38" s="621"/>
      <c r="CT38" s="621"/>
      <c r="CU38" s="621"/>
      <c r="CV38" s="621"/>
      <c r="CW38" s="621"/>
      <c r="CX38" s="621"/>
      <c r="CY38" s="622"/>
      <c r="CZ38" s="623">
        <v>9</v>
      </c>
      <c r="DA38" s="641"/>
      <c r="DB38" s="641"/>
      <c r="DC38" s="642"/>
      <c r="DD38" s="626">
        <v>38609703</v>
      </c>
      <c r="DE38" s="621"/>
      <c r="DF38" s="621"/>
      <c r="DG38" s="621"/>
      <c r="DH38" s="621"/>
      <c r="DI38" s="621"/>
      <c r="DJ38" s="621"/>
      <c r="DK38" s="622"/>
      <c r="DL38" s="626">
        <v>29851895</v>
      </c>
      <c r="DM38" s="621"/>
      <c r="DN38" s="621"/>
      <c r="DO38" s="621"/>
      <c r="DP38" s="621"/>
      <c r="DQ38" s="621"/>
      <c r="DR38" s="621"/>
      <c r="DS38" s="621"/>
      <c r="DT38" s="621"/>
      <c r="DU38" s="621"/>
      <c r="DV38" s="622"/>
      <c r="DW38" s="643">
        <v>12</v>
      </c>
      <c r="DX38" s="644"/>
      <c r="DY38" s="644"/>
      <c r="DZ38" s="644"/>
      <c r="EA38" s="644"/>
      <c r="EB38" s="644"/>
      <c r="EC38" s="645"/>
    </row>
    <row r="39" spans="2:133" ht="11.25" customHeight="1">
      <c r="AQ39" s="646" t="s">
        <v>320</v>
      </c>
      <c r="AR39" s="647"/>
      <c r="AS39" s="647"/>
      <c r="AT39" s="647"/>
      <c r="AU39" s="647"/>
      <c r="AV39" s="647"/>
      <c r="AW39" s="647"/>
      <c r="AX39" s="647"/>
      <c r="AY39" s="648"/>
      <c r="AZ39" s="620">
        <v>357277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5197872</v>
      </c>
      <c r="CS39" s="639"/>
      <c r="CT39" s="639"/>
      <c r="CU39" s="639"/>
      <c r="CV39" s="639"/>
      <c r="CW39" s="639"/>
      <c r="CX39" s="639"/>
      <c r="CY39" s="640"/>
      <c r="CZ39" s="623">
        <v>1</v>
      </c>
      <c r="DA39" s="641"/>
      <c r="DB39" s="641"/>
      <c r="DC39" s="642"/>
      <c r="DD39" s="626">
        <v>2247026</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16189590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37085101</v>
      </c>
      <c r="CS40" s="621"/>
      <c r="CT40" s="621"/>
      <c r="CU40" s="621"/>
      <c r="CV40" s="621"/>
      <c r="CW40" s="621"/>
      <c r="CX40" s="621"/>
      <c r="CY40" s="622"/>
      <c r="CZ40" s="623">
        <v>7.2</v>
      </c>
      <c r="DA40" s="641"/>
      <c r="DB40" s="641"/>
      <c r="DC40" s="642"/>
      <c r="DD40" s="626">
        <v>1106401</v>
      </c>
      <c r="DE40" s="621"/>
      <c r="DF40" s="621"/>
      <c r="DG40" s="621"/>
      <c r="DH40" s="621"/>
      <c r="DI40" s="621"/>
      <c r="DJ40" s="621"/>
      <c r="DK40" s="622"/>
      <c r="DL40" s="626">
        <v>516</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29497449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349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75446378</v>
      </c>
      <c r="CS42" s="621"/>
      <c r="CT42" s="621"/>
      <c r="CU42" s="621"/>
      <c r="CV42" s="621"/>
      <c r="CW42" s="621"/>
      <c r="CX42" s="621"/>
      <c r="CY42" s="622"/>
      <c r="CZ42" s="623">
        <v>14.6</v>
      </c>
      <c r="DA42" s="624"/>
      <c r="DB42" s="624"/>
      <c r="DC42" s="625"/>
      <c r="DD42" s="626">
        <v>8938489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938405</v>
      </c>
      <c r="CS43" s="639"/>
      <c r="CT43" s="639"/>
      <c r="CU43" s="639"/>
      <c r="CV43" s="639"/>
      <c r="CW43" s="639"/>
      <c r="CX43" s="639"/>
      <c r="CY43" s="640"/>
      <c r="CZ43" s="623">
        <v>0.2</v>
      </c>
      <c r="DA43" s="641"/>
      <c r="DB43" s="641"/>
      <c r="DC43" s="642"/>
      <c r="DD43" s="626">
        <v>111177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75388551</v>
      </c>
      <c r="CS44" s="621"/>
      <c r="CT44" s="621"/>
      <c r="CU44" s="621"/>
      <c r="CV44" s="621"/>
      <c r="CW44" s="621"/>
      <c r="CX44" s="621"/>
      <c r="CY44" s="622"/>
      <c r="CZ44" s="623">
        <v>14.6</v>
      </c>
      <c r="DA44" s="624"/>
      <c r="DB44" s="624"/>
      <c r="DC44" s="625"/>
      <c r="DD44" s="626">
        <v>8938489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38524861</v>
      </c>
      <c r="CS45" s="639"/>
      <c r="CT45" s="639"/>
      <c r="CU45" s="639"/>
      <c r="CV45" s="639"/>
      <c r="CW45" s="639"/>
      <c r="CX45" s="639"/>
      <c r="CY45" s="640"/>
      <c r="CZ45" s="623">
        <v>7.5</v>
      </c>
      <c r="DA45" s="641"/>
      <c r="DB45" s="641"/>
      <c r="DC45" s="642"/>
      <c r="DD45" s="626">
        <v>1007181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35077646</v>
      </c>
      <c r="CS46" s="621"/>
      <c r="CT46" s="621"/>
      <c r="CU46" s="621"/>
      <c r="CV46" s="621"/>
      <c r="CW46" s="621"/>
      <c r="CX46" s="621"/>
      <c r="CY46" s="622"/>
      <c r="CZ46" s="623">
        <v>6.8</v>
      </c>
      <c r="DA46" s="624"/>
      <c r="DB46" s="624"/>
      <c r="DC46" s="625"/>
      <c r="DD46" s="626">
        <v>7830014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57827</v>
      </c>
      <c r="CS47" s="639"/>
      <c r="CT47" s="639"/>
      <c r="CU47" s="639"/>
      <c r="CV47" s="639"/>
      <c r="CW47" s="639"/>
      <c r="CX47" s="639"/>
      <c r="CY47" s="640"/>
      <c r="CZ47" s="623">
        <v>0</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515520175</v>
      </c>
      <c r="CS49" s="605"/>
      <c r="CT49" s="605"/>
      <c r="CU49" s="605"/>
      <c r="CV49" s="605"/>
      <c r="CW49" s="605"/>
      <c r="CX49" s="605"/>
      <c r="CY49" s="606"/>
      <c r="CZ49" s="607">
        <v>100</v>
      </c>
      <c r="DA49" s="608"/>
      <c r="DB49" s="608"/>
      <c r="DC49" s="609"/>
      <c r="DD49" s="610">
        <v>278849696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19685039370078741" bottom="0" header="0" footer="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54" t="s">
        <v>344</v>
      </c>
      <c r="DK2" s="1155"/>
      <c r="DL2" s="1155"/>
      <c r="DM2" s="1155"/>
      <c r="DN2" s="1155"/>
      <c r="DO2" s="1156"/>
      <c r="DP2" s="202"/>
      <c r="DQ2" s="1154" t="s">
        <v>345</v>
      </c>
      <c r="DR2" s="1155"/>
      <c r="DS2" s="1155"/>
      <c r="DT2" s="1155"/>
      <c r="DU2" s="1155"/>
      <c r="DV2" s="1155"/>
      <c r="DW2" s="1155"/>
      <c r="DX2" s="1155"/>
      <c r="DY2" s="1155"/>
      <c r="DZ2" s="115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105" t="s">
        <v>346</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57"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43" t="s">
        <v>362</v>
      </c>
      <c r="DH5" s="1144"/>
      <c r="DI5" s="1144"/>
      <c r="DJ5" s="1144"/>
      <c r="DK5" s="1145"/>
      <c r="DL5" s="1143" t="s">
        <v>363</v>
      </c>
      <c r="DM5" s="1144"/>
      <c r="DN5" s="1144"/>
      <c r="DO5" s="1144"/>
      <c r="DP5" s="1145"/>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58"/>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46"/>
      <c r="DH6" s="1147"/>
      <c r="DI6" s="1147"/>
      <c r="DJ6" s="1147"/>
      <c r="DK6" s="1148"/>
      <c r="DL6" s="1146"/>
      <c r="DM6" s="1147"/>
      <c r="DN6" s="1147"/>
      <c r="DO6" s="1147"/>
      <c r="DP6" s="1148"/>
      <c r="DQ6" s="1033"/>
      <c r="DR6" s="1034"/>
      <c r="DS6" s="1034"/>
      <c r="DT6" s="1034"/>
      <c r="DU6" s="1035"/>
      <c r="DV6" s="1033"/>
      <c r="DW6" s="1034"/>
      <c r="DX6" s="1034"/>
      <c r="DY6" s="1034"/>
      <c r="DZ6" s="1047"/>
      <c r="EA6" s="207"/>
    </row>
    <row r="7" spans="1:131" s="208" customFormat="1" ht="26.25" customHeight="1" thickTop="1">
      <c r="A7" s="211">
        <v>1</v>
      </c>
      <c r="B7" s="1089" t="s">
        <v>365</v>
      </c>
      <c r="C7" s="1090"/>
      <c r="D7" s="1090"/>
      <c r="E7" s="1090"/>
      <c r="F7" s="1090"/>
      <c r="G7" s="1090"/>
      <c r="H7" s="1090"/>
      <c r="I7" s="1090"/>
      <c r="J7" s="1090"/>
      <c r="K7" s="1090"/>
      <c r="L7" s="1090"/>
      <c r="M7" s="1090"/>
      <c r="N7" s="1090"/>
      <c r="O7" s="1090"/>
      <c r="P7" s="1091"/>
      <c r="Q7" s="1149">
        <v>514002</v>
      </c>
      <c r="R7" s="1150"/>
      <c r="S7" s="1150"/>
      <c r="T7" s="1150"/>
      <c r="U7" s="1150"/>
      <c r="V7" s="1150">
        <v>510973</v>
      </c>
      <c r="W7" s="1150"/>
      <c r="X7" s="1150"/>
      <c r="Y7" s="1150"/>
      <c r="Z7" s="1150"/>
      <c r="AA7" s="1150">
        <f>Q7-V7</f>
        <v>3029</v>
      </c>
      <c r="AB7" s="1150"/>
      <c r="AC7" s="1150"/>
      <c r="AD7" s="1150"/>
      <c r="AE7" s="1095"/>
      <c r="AF7" s="1151">
        <v>1279</v>
      </c>
      <c r="AG7" s="1152"/>
      <c r="AH7" s="1152"/>
      <c r="AI7" s="1152"/>
      <c r="AJ7" s="1153"/>
      <c r="AK7" s="1136">
        <v>8507</v>
      </c>
      <c r="AL7" s="1137"/>
      <c r="AM7" s="1137"/>
      <c r="AN7" s="1137"/>
      <c r="AO7" s="1137"/>
      <c r="AP7" s="1137">
        <v>1086280</v>
      </c>
      <c r="AQ7" s="1137"/>
      <c r="AR7" s="1137"/>
      <c r="AS7" s="1137"/>
      <c r="AT7" s="1137"/>
      <c r="AU7" s="1138"/>
      <c r="AV7" s="1138"/>
      <c r="AW7" s="1138"/>
      <c r="AX7" s="1138"/>
      <c r="AY7" s="1139"/>
      <c r="AZ7" s="205"/>
      <c r="BA7" s="205"/>
      <c r="BB7" s="205"/>
      <c r="BC7" s="205"/>
      <c r="BD7" s="205"/>
      <c r="BE7" s="206"/>
      <c r="BF7" s="206"/>
      <c r="BG7" s="206"/>
      <c r="BH7" s="206"/>
      <c r="BI7" s="206"/>
      <c r="BJ7" s="206"/>
      <c r="BK7" s="206"/>
      <c r="BL7" s="206"/>
      <c r="BM7" s="206"/>
      <c r="BN7" s="206"/>
      <c r="BO7" s="206"/>
      <c r="BP7" s="206"/>
      <c r="BQ7" s="212">
        <v>1</v>
      </c>
      <c r="BR7" s="213" t="s">
        <v>562</v>
      </c>
      <c r="BS7" s="1140" t="s">
        <v>563</v>
      </c>
      <c r="BT7" s="1141"/>
      <c r="BU7" s="1141"/>
      <c r="BV7" s="1141"/>
      <c r="BW7" s="1141"/>
      <c r="BX7" s="1141"/>
      <c r="BY7" s="1141"/>
      <c r="BZ7" s="1141"/>
      <c r="CA7" s="1141"/>
      <c r="CB7" s="1141"/>
      <c r="CC7" s="1141"/>
      <c r="CD7" s="1141"/>
      <c r="CE7" s="1141"/>
      <c r="CF7" s="1141"/>
      <c r="CG7" s="1142"/>
      <c r="CH7" s="1133">
        <v>0</v>
      </c>
      <c r="CI7" s="1134"/>
      <c r="CJ7" s="1134"/>
      <c r="CK7" s="1134"/>
      <c r="CL7" s="1135"/>
      <c r="CM7" s="1133">
        <v>742</v>
      </c>
      <c r="CN7" s="1134"/>
      <c r="CO7" s="1134"/>
      <c r="CP7" s="1134"/>
      <c r="CQ7" s="1135"/>
      <c r="CR7" s="1133">
        <v>742</v>
      </c>
      <c r="CS7" s="1134"/>
      <c r="CT7" s="1134"/>
      <c r="CU7" s="1134"/>
      <c r="CV7" s="1135"/>
      <c r="CW7" s="1133">
        <v>0</v>
      </c>
      <c r="CX7" s="1134"/>
      <c r="CY7" s="1134"/>
      <c r="CZ7" s="1134"/>
      <c r="DA7" s="1135"/>
      <c r="DB7" s="1133">
        <v>0</v>
      </c>
      <c r="DC7" s="1134"/>
      <c r="DD7" s="1134"/>
      <c r="DE7" s="1134"/>
      <c r="DF7" s="1135"/>
      <c r="DG7" s="1133">
        <v>5814</v>
      </c>
      <c r="DH7" s="1134"/>
      <c r="DI7" s="1134"/>
      <c r="DJ7" s="1134"/>
      <c r="DK7" s="1135"/>
      <c r="DL7" s="1133">
        <v>0</v>
      </c>
      <c r="DM7" s="1134"/>
      <c r="DN7" s="1134"/>
      <c r="DO7" s="1134"/>
      <c r="DP7" s="1135"/>
      <c r="DQ7" s="1133">
        <v>0</v>
      </c>
      <c r="DR7" s="1134"/>
      <c r="DS7" s="1134"/>
      <c r="DT7" s="1134"/>
      <c r="DU7" s="1135"/>
      <c r="DV7" s="1159"/>
      <c r="DW7" s="1160"/>
      <c r="DX7" s="1160"/>
      <c r="DY7" s="1160"/>
      <c r="DZ7" s="1161"/>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1849</v>
      </c>
      <c r="R8" s="1073"/>
      <c r="S8" s="1073"/>
      <c r="T8" s="1073"/>
      <c r="U8" s="1073"/>
      <c r="V8" s="1073">
        <v>1609</v>
      </c>
      <c r="W8" s="1073"/>
      <c r="X8" s="1073"/>
      <c r="Y8" s="1073"/>
      <c r="Z8" s="1073"/>
      <c r="AA8" s="1073">
        <f t="shared" ref="AA8:AA14" si="0">Q8-V8</f>
        <v>240</v>
      </c>
      <c r="AB8" s="1073"/>
      <c r="AC8" s="1073"/>
      <c r="AD8" s="1073"/>
      <c r="AE8" s="1074"/>
      <c r="AF8" s="1048">
        <v>205</v>
      </c>
      <c r="AG8" s="1049"/>
      <c r="AH8" s="1049"/>
      <c r="AI8" s="1049"/>
      <c r="AJ8" s="1050"/>
      <c r="AK8" s="1128">
        <v>587</v>
      </c>
      <c r="AL8" s="1129"/>
      <c r="AM8" s="1129"/>
      <c r="AN8" s="1129"/>
      <c r="AO8" s="1129"/>
      <c r="AP8" s="1129">
        <v>5255</v>
      </c>
      <c r="AQ8" s="1129"/>
      <c r="AR8" s="1129"/>
      <c r="AS8" s="1129"/>
      <c r="AT8" s="1129"/>
      <c r="AU8" s="1126"/>
      <c r="AV8" s="1126"/>
      <c r="AW8" s="1126"/>
      <c r="AX8" s="1126"/>
      <c r="AY8" s="1127"/>
      <c r="AZ8" s="205"/>
      <c r="BA8" s="205"/>
      <c r="BB8" s="205"/>
      <c r="BC8" s="205"/>
      <c r="BD8" s="205"/>
      <c r="BE8" s="206"/>
      <c r="BF8" s="206"/>
      <c r="BG8" s="206"/>
      <c r="BH8" s="206"/>
      <c r="BI8" s="206"/>
      <c r="BJ8" s="206"/>
      <c r="BK8" s="206"/>
      <c r="BL8" s="206"/>
      <c r="BM8" s="206"/>
      <c r="BN8" s="206"/>
      <c r="BO8" s="206"/>
      <c r="BP8" s="206"/>
      <c r="BQ8" s="215">
        <v>2</v>
      </c>
      <c r="BR8" s="216"/>
      <c r="BS8" s="1043" t="s">
        <v>564</v>
      </c>
      <c r="BT8" s="1044"/>
      <c r="BU8" s="1044"/>
      <c r="BV8" s="1044"/>
      <c r="BW8" s="1044"/>
      <c r="BX8" s="1044"/>
      <c r="BY8" s="1044"/>
      <c r="BZ8" s="1044"/>
      <c r="CA8" s="1044"/>
      <c r="CB8" s="1044"/>
      <c r="CC8" s="1044"/>
      <c r="CD8" s="1044"/>
      <c r="CE8" s="1044"/>
      <c r="CF8" s="1044"/>
      <c r="CG8" s="1045"/>
      <c r="CH8" s="1018">
        <v>138</v>
      </c>
      <c r="CI8" s="1019"/>
      <c r="CJ8" s="1019"/>
      <c r="CK8" s="1019"/>
      <c r="CL8" s="1020"/>
      <c r="CM8" s="1018">
        <v>7118</v>
      </c>
      <c r="CN8" s="1019"/>
      <c r="CO8" s="1019"/>
      <c r="CP8" s="1019"/>
      <c r="CQ8" s="1020"/>
      <c r="CR8" s="1018">
        <v>10</v>
      </c>
      <c r="CS8" s="1019"/>
      <c r="CT8" s="1019"/>
      <c r="CU8" s="1019"/>
      <c r="CV8" s="1020"/>
      <c r="CW8" s="1018">
        <v>12</v>
      </c>
      <c r="CX8" s="1019"/>
      <c r="CY8" s="1019"/>
      <c r="CZ8" s="1019"/>
      <c r="DA8" s="1020"/>
      <c r="DB8" s="1130">
        <v>2342</v>
      </c>
      <c r="DC8" s="1131"/>
      <c r="DD8" s="1131"/>
      <c r="DE8" s="1131"/>
      <c r="DF8" s="1132"/>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4</v>
      </c>
      <c r="R9" s="1073"/>
      <c r="S9" s="1073"/>
      <c r="T9" s="1073"/>
      <c r="U9" s="1073"/>
      <c r="V9" s="1073">
        <v>1</v>
      </c>
      <c r="W9" s="1073"/>
      <c r="X9" s="1073"/>
      <c r="Y9" s="1073"/>
      <c r="Z9" s="1073"/>
      <c r="AA9" s="1073">
        <f t="shared" si="0"/>
        <v>3</v>
      </c>
      <c r="AB9" s="1073"/>
      <c r="AC9" s="1073"/>
      <c r="AD9" s="1073"/>
      <c r="AE9" s="1074"/>
      <c r="AF9" s="1048">
        <v>3</v>
      </c>
      <c r="AG9" s="1049"/>
      <c r="AH9" s="1049"/>
      <c r="AI9" s="1049"/>
      <c r="AJ9" s="1050"/>
      <c r="AK9" s="1128">
        <v>0</v>
      </c>
      <c r="AL9" s="1129"/>
      <c r="AM9" s="1129"/>
      <c r="AN9" s="1129"/>
      <c r="AO9" s="1129"/>
      <c r="AP9" s="1129">
        <v>0</v>
      </c>
      <c r="AQ9" s="1129"/>
      <c r="AR9" s="1129"/>
      <c r="AS9" s="1129"/>
      <c r="AT9" s="1129"/>
      <c r="AU9" s="1126"/>
      <c r="AV9" s="1126"/>
      <c r="AW9" s="1126"/>
      <c r="AX9" s="1126"/>
      <c r="AY9" s="1127"/>
      <c r="AZ9" s="205"/>
      <c r="BA9" s="205"/>
      <c r="BB9" s="205"/>
      <c r="BC9" s="205"/>
      <c r="BD9" s="205"/>
      <c r="BE9" s="206"/>
      <c r="BF9" s="206"/>
      <c r="BG9" s="206"/>
      <c r="BH9" s="206"/>
      <c r="BI9" s="206"/>
      <c r="BJ9" s="206"/>
      <c r="BK9" s="206"/>
      <c r="BL9" s="206"/>
      <c r="BM9" s="206"/>
      <c r="BN9" s="206"/>
      <c r="BO9" s="206"/>
      <c r="BP9" s="206"/>
      <c r="BQ9" s="215">
        <v>3</v>
      </c>
      <c r="BR9" s="216" t="s">
        <v>562</v>
      </c>
      <c r="BS9" s="1043" t="s">
        <v>565</v>
      </c>
      <c r="BT9" s="1044"/>
      <c r="BU9" s="1044"/>
      <c r="BV9" s="1044"/>
      <c r="BW9" s="1044"/>
      <c r="BX9" s="1044"/>
      <c r="BY9" s="1044"/>
      <c r="BZ9" s="1044"/>
      <c r="CA9" s="1044"/>
      <c r="CB9" s="1044"/>
      <c r="CC9" s="1044"/>
      <c r="CD9" s="1044"/>
      <c r="CE9" s="1044"/>
      <c r="CF9" s="1044"/>
      <c r="CG9" s="1045"/>
      <c r="CH9" s="1018">
        <v>54</v>
      </c>
      <c r="CI9" s="1019"/>
      <c r="CJ9" s="1019"/>
      <c r="CK9" s="1019"/>
      <c r="CL9" s="1020"/>
      <c r="CM9" s="1018">
        <v>222551</v>
      </c>
      <c r="CN9" s="1019"/>
      <c r="CO9" s="1019"/>
      <c r="CP9" s="1019"/>
      <c r="CQ9" s="1020"/>
      <c r="CR9" s="1018">
        <v>28748</v>
      </c>
      <c r="CS9" s="1019"/>
      <c r="CT9" s="1019"/>
      <c r="CU9" s="1019"/>
      <c r="CV9" s="1020"/>
      <c r="CW9" s="1018">
        <v>0</v>
      </c>
      <c r="CX9" s="1019"/>
      <c r="CY9" s="1019"/>
      <c r="CZ9" s="1019"/>
      <c r="DA9" s="1020"/>
      <c r="DB9" s="1018">
        <v>19922</v>
      </c>
      <c r="DC9" s="1019"/>
      <c r="DD9" s="1019"/>
      <c r="DE9" s="1019"/>
      <c r="DF9" s="1020"/>
      <c r="DG9" s="1018">
        <v>96958</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190764</v>
      </c>
      <c r="R10" s="1073"/>
      <c r="S10" s="1073"/>
      <c r="T10" s="1073"/>
      <c r="U10" s="1073"/>
      <c r="V10" s="1073">
        <v>190764</v>
      </c>
      <c r="W10" s="1073"/>
      <c r="X10" s="1073"/>
      <c r="Y10" s="1073"/>
      <c r="Z10" s="1073"/>
      <c r="AA10" s="1073">
        <f t="shared" si="0"/>
        <v>0</v>
      </c>
      <c r="AB10" s="1073"/>
      <c r="AC10" s="1073"/>
      <c r="AD10" s="1073"/>
      <c r="AE10" s="1074"/>
      <c r="AF10" s="1048" t="s">
        <v>111</v>
      </c>
      <c r="AG10" s="1049"/>
      <c r="AH10" s="1049"/>
      <c r="AI10" s="1049"/>
      <c r="AJ10" s="1050"/>
      <c r="AK10" s="1128">
        <v>120316</v>
      </c>
      <c r="AL10" s="1129"/>
      <c r="AM10" s="1129"/>
      <c r="AN10" s="1129"/>
      <c r="AO10" s="1129"/>
      <c r="AP10" s="1129">
        <v>0</v>
      </c>
      <c r="AQ10" s="1129"/>
      <c r="AR10" s="1129"/>
      <c r="AS10" s="1129"/>
      <c r="AT10" s="1129"/>
      <c r="AU10" s="1126"/>
      <c r="AV10" s="1126"/>
      <c r="AW10" s="1126"/>
      <c r="AX10" s="1126"/>
      <c r="AY10" s="1127"/>
      <c r="AZ10" s="205"/>
      <c r="BA10" s="205"/>
      <c r="BB10" s="205"/>
      <c r="BC10" s="205"/>
      <c r="BD10" s="205"/>
      <c r="BE10" s="206"/>
      <c r="BF10" s="206"/>
      <c r="BG10" s="206"/>
      <c r="BH10" s="206"/>
      <c r="BI10" s="206"/>
      <c r="BJ10" s="206"/>
      <c r="BK10" s="206"/>
      <c r="BL10" s="206"/>
      <c r="BM10" s="206"/>
      <c r="BN10" s="206"/>
      <c r="BO10" s="206"/>
      <c r="BP10" s="206"/>
      <c r="BQ10" s="215">
        <v>4</v>
      </c>
      <c r="BR10" s="216"/>
      <c r="BS10" s="1043" t="s">
        <v>566</v>
      </c>
      <c r="BT10" s="1044"/>
      <c r="BU10" s="1044"/>
      <c r="BV10" s="1044"/>
      <c r="BW10" s="1044"/>
      <c r="BX10" s="1044"/>
      <c r="BY10" s="1044"/>
      <c r="BZ10" s="1044"/>
      <c r="CA10" s="1044"/>
      <c r="CB10" s="1044"/>
      <c r="CC10" s="1044"/>
      <c r="CD10" s="1044"/>
      <c r="CE10" s="1044"/>
      <c r="CF10" s="1044"/>
      <c r="CG10" s="1045"/>
      <c r="CH10" s="1018">
        <v>-87</v>
      </c>
      <c r="CI10" s="1019"/>
      <c r="CJ10" s="1019"/>
      <c r="CK10" s="1019"/>
      <c r="CL10" s="1020"/>
      <c r="CM10" s="1018">
        <v>14901</v>
      </c>
      <c r="CN10" s="1019"/>
      <c r="CO10" s="1019"/>
      <c r="CP10" s="1019"/>
      <c r="CQ10" s="1020"/>
      <c r="CR10" s="1018">
        <v>18300</v>
      </c>
      <c r="CS10" s="1019"/>
      <c r="CT10" s="1019"/>
      <c r="CU10" s="1019"/>
      <c r="CV10" s="1020"/>
      <c r="CW10" s="1018">
        <v>2450</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07"/>
    </row>
    <row r="11" spans="1:131" s="208" customFormat="1" ht="26.25" customHeight="1">
      <c r="A11" s="214">
        <v>5</v>
      </c>
      <c r="B11" s="1066" t="s">
        <v>369</v>
      </c>
      <c r="C11" s="1067"/>
      <c r="D11" s="1067"/>
      <c r="E11" s="1067"/>
      <c r="F11" s="1067"/>
      <c r="G11" s="1067"/>
      <c r="H11" s="1067"/>
      <c r="I11" s="1067"/>
      <c r="J11" s="1067"/>
      <c r="K11" s="1067"/>
      <c r="L11" s="1067"/>
      <c r="M11" s="1067"/>
      <c r="N11" s="1067"/>
      <c r="O11" s="1067"/>
      <c r="P11" s="1068"/>
      <c r="Q11" s="1072">
        <v>264</v>
      </c>
      <c r="R11" s="1073"/>
      <c r="S11" s="1073"/>
      <c r="T11" s="1073"/>
      <c r="U11" s="1073"/>
      <c r="V11" s="1073">
        <v>22</v>
      </c>
      <c r="W11" s="1073"/>
      <c r="X11" s="1073"/>
      <c r="Y11" s="1073"/>
      <c r="Z11" s="1073"/>
      <c r="AA11" s="1073">
        <f t="shared" si="0"/>
        <v>242</v>
      </c>
      <c r="AB11" s="1073"/>
      <c r="AC11" s="1073"/>
      <c r="AD11" s="1073"/>
      <c r="AE11" s="1074"/>
      <c r="AF11" s="1048">
        <v>242</v>
      </c>
      <c r="AG11" s="1049"/>
      <c r="AH11" s="1049"/>
      <c r="AI11" s="1049"/>
      <c r="AJ11" s="1050"/>
      <c r="AK11" s="1128">
        <v>0</v>
      </c>
      <c r="AL11" s="1129"/>
      <c r="AM11" s="1129"/>
      <c r="AN11" s="1129"/>
      <c r="AO11" s="1129"/>
      <c r="AP11" s="1129">
        <v>26</v>
      </c>
      <c r="AQ11" s="1129"/>
      <c r="AR11" s="1129"/>
      <c r="AS11" s="1129"/>
      <c r="AT11" s="1129"/>
      <c r="AU11" s="1126"/>
      <c r="AV11" s="1126"/>
      <c r="AW11" s="1126"/>
      <c r="AX11" s="1126"/>
      <c r="AY11" s="1127"/>
      <c r="AZ11" s="205"/>
      <c r="BA11" s="205"/>
      <c r="BB11" s="205"/>
      <c r="BC11" s="205"/>
      <c r="BD11" s="205"/>
      <c r="BE11" s="206"/>
      <c r="BF11" s="206"/>
      <c r="BG11" s="206"/>
      <c r="BH11" s="206"/>
      <c r="BI11" s="206"/>
      <c r="BJ11" s="206"/>
      <c r="BK11" s="206"/>
      <c r="BL11" s="206"/>
      <c r="BM11" s="206"/>
      <c r="BN11" s="206"/>
      <c r="BO11" s="206"/>
      <c r="BP11" s="206"/>
      <c r="BQ11" s="215">
        <v>5</v>
      </c>
      <c r="BR11" s="216"/>
      <c r="BS11" s="1043" t="s">
        <v>567</v>
      </c>
      <c r="BT11" s="1044"/>
      <c r="BU11" s="1044"/>
      <c r="BV11" s="1044"/>
      <c r="BW11" s="1044"/>
      <c r="BX11" s="1044"/>
      <c r="BY11" s="1044"/>
      <c r="BZ11" s="1044"/>
      <c r="CA11" s="1044"/>
      <c r="CB11" s="1044"/>
      <c r="CC11" s="1044"/>
      <c r="CD11" s="1044"/>
      <c r="CE11" s="1044"/>
      <c r="CF11" s="1044"/>
      <c r="CG11" s="1045"/>
      <c r="CH11" s="1018">
        <v>29</v>
      </c>
      <c r="CI11" s="1019"/>
      <c r="CJ11" s="1019"/>
      <c r="CK11" s="1019"/>
      <c r="CL11" s="1020"/>
      <c r="CM11" s="1018">
        <v>777</v>
      </c>
      <c r="CN11" s="1019"/>
      <c r="CO11" s="1019"/>
      <c r="CP11" s="1019"/>
      <c r="CQ11" s="1020"/>
      <c r="CR11" s="1018">
        <v>200</v>
      </c>
      <c r="CS11" s="1019"/>
      <c r="CT11" s="1019"/>
      <c r="CU11" s="1019"/>
      <c r="CV11" s="1020"/>
      <c r="CW11" s="1018">
        <v>468</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07"/>
    </row>
    <row r="12" spans="1:131" s="208" customFormat="1" ht="26.25" customHeight="1">
      <c r="A12" s="214">
        <v>6</v>
      </c>
      <c r="B12" s="1066" t="s">
        <v>370</v>
      </c>
      <c r="C12" s="1067"/>
      <c r="D12" s="1067"/>
      <c r="E12" s="1067"/>
      <c r="F12" s="1067"/>
      <c r="G12" s="1067"/>
      <c r="H12" s="1067"/>
      <c r="I12" s="1067"/>
      <c r="J12" s="1067"/>
      <c r="K12" s="1067"/>
      <c r="L12" s="1067"/>
      <c r="M12" s="1067"/>
      <c r="N12" s="1067"/>
      <c r="O12" s="1067"/>
      <c r="P12" s="1068"/>
      <c r="Q12" s="1072">
        <v>2363</v>
      </c>
      <c r="R12" s="1073"/>
      <c r="S12" s="1073"/>
      <c r="T12" s="1073"/>
      <c r="U12" s="1073"/>
      <c r="V12" s="1073">
        <v>2363</v>
      </c>
      <c r="W12" s="1073"/>
      <c r="X12" s="1073"/>
      <c r="Y12" s="1073"/>
      <c r="Z12" s="1073"/>
      <c r="AA12" s="1073">
        <f t="shared" si="0"/>
        <v>0</v>
      </c>
      <c r="AB12" s="1073"/>
      <c r="AC12" s="1073"/>
      <c r="AD12" s="1073"/>
      <c r="AE12" s="1074"/>
      <c r="AF12" s="1048" t="s">
        <v>111</v>
      </c>
      <c r="AG12" s="1049"/>
      <c r="AH12" s="1049"/>
      <c r="AI12" s="1049"/>
      <c r="AJ12" s="1050"/>
      <c r="AK12" s="1128">
        <v>16</v>
      </c>
      <c r="AL12" s="1129"/>
      <c r="AM12" s="1129"/>
      <c r="AN12" s="1129"/>
      <c r="AO12" s="1129"/>
      <c r="AP12" s="1129">
        <v>2707</v>
      </c>
      <c r="AQ12" s="1129"/>
      <c r="AR12" s="1129"/>
      <c r="AS12" s="1129"/>
      <c r="AT12" s="1129"/>
      <c r="AU12" s="1126"/>
      <c r="AV12" s="1126"/>
      <c r="AW12" s="1126"/>
      <c r="AX12" s="1126"/>
      <c r="AY12" s="1127"/>
      <c r="AZ12" s="205"/>
      <c r="BA12" s="205"/>
      <c r="BB12" s="205"/>
      <c r="BC12" s="205"/>
      <c r="BD12" s="205"/>
      <c r="BE12" s="206"/>
      <c r="BF12" s="206"/>
      <c r="BG12" s="206"/>
      <c r="BH12" s="206"/>
      <c r="BI12" s="206"/>
      <c r="BJ12" s="206"/>
      <c r="BK12" s="206"/>
      <c r="BL12" s="206"/>
      <c r="BM12" s="206"/>
      <c r="BN12" s="206"/>
      <c r="BO12" s="206"/>
      <c r="BP12" s="206"/>
      <c r="BQ12" s="215">
        <v>6</v>
      </c>
      <c r="BR12" s="216"/>
      <c r="BS12" s="1043" t="s">
        <v>568</v>
      </c>
      <c r="BT12" s="1044"/>
      <c r="BU12" s="1044"/>
      <c r="BV12" s="1044"/>
      <c r="BW12" s="1044"/>
      <c r="BX12" s="1044"/>
      <c r="BY12" s="1044"/>
      <c r="BZ12" s="1044"/>
      <c r="CA12" s="1044"/>
      <c r="CB12" s="1044"/>
      <c r="CC12" s="1044"/>
      <c r="CD12" s="1044"/>
      <c r="CE12" s="1044"/>
      <c r="CF12" s="1044"/>
      <c r="CG12" s="1045"/>
      <c r="CH12" s="1018">
        <v>5</v>
      </c>
      <c r="CI12" s="1019"/>
      <c r="CJ12" s="1019"/>
      <c r="CK12" s="1019"/>
      <c r="CL12" s="1020"/>
      <c r="CM12" s="1018">
        <v>376</v>
      </c>
      <c r="CN12" s="1019"/>
      <c r="CO12" s="1019"/>
      <c r="CP12" s="1019"/>
      <c r="CQ12" s="1020"/>
      <c r="CR12" s="1018">
        <v>300</v>
      </c>
      <c r="CS12" s="1019"/>
      <c r="CT12" s="1019"/>
      <c r="CU12" s="1019"/>
      <c r="CV12" s="1020"/>
      <c r="CW12" s="1018">
        <v>63</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07"/>
    </row>
    <row r="13" spans="1:131" s="208" customFormat="1" ht="26.25" customHeight="1">
      <c r="A13" s="214">
        <v>7</v>
      </c>
      <c r="B13" s="1066" t="s">
        <v>371</v>
      </c>
      <c r="C13" s="1067"/>
      <c r="D13" s="1067"/>
      <c r="E13" s="1067"/>
      <c r="F13" s="1067"/>
      <c r="G13" s="1067"/>
      <c r="H13" s="1067"/>
      <c r="I13" s="1067"/>
      <c r="J13" s="1067"/>
      <c r="K13" s="1067"/>
      <c r="L13" s="1067"/>
      <c r="M13" s="1067"/>
      <c r="N13" s="1067"/>
      <c r="O13" s="1067"/>
      <c r="P13" s="1068"/>
      <c r="Q13" s="1072">
        <v>932</v>
      </c>
      <c r="R13" s="1073"/>
      <c r="S13" s="1073"/>
      <c r="T13" s="1073"/>
      <c r="U13" s="1073"/>
      <c r="V13" s="1073">
        <v>572</v>
      </c>
      <c r="W13" s="1073"/>
      <c r="X13" s="1073"/>
      <c r="Y13" s="1073"/>
      <c r="Z13" s="1073"/>
      <c r="AA13" s="1073">
        <f t="shared" si="0"/>
        <v>360</v>
      </c>
      <c r="AB13" s="1073"/>
      <c r="AC13" s="1073"/>
      <c r="AD13" s="1073"/>
      <c r="AE13" s="1074"/>
      <c r="AF13" s="1048">
        <v>39</v>
      </c>
      <c r="AG13" s="1049"/>
      <c r="AH13" s="1049"/>
      <c r="AI13" s="1049"/>
      <c r="AJ13" s="1050"/>
      <c r="AK13" s="1128">
        <v>25</v>
      </c>
      <c r="AL13" s="1129"/>
      <c r="AM13" s="1129"/>
      <c r="AN13" s="1129"/>
      <c r="AO13" s="1129"/>
      <c r="AP13" s="1129">
        <v>2089</v>
      </c>
      <c r="AQ13" s="1129"/>
      <c r="AR13" s="1129"/>
      <c r="AS13" s="1129"/>
      <c r="AT13" s="1129"/>
      <c r="AU13" s="1126"/>
      <c r="AV13" s="1126"/>
      <c r="AW13" s="1126"/>
      <c r="AX13" s="1126"/>
      <c r="AY13" s="1127"/>
      <c r="AZ13" s="205"/>
      <c r="BA13" s="205"/>
      <c r="BB13" s="205"/>
      <c r="BC13" s="205"/>
      <c r="BD13" s="205"/>
      <c r="BE13" s="206"/>
      <c r="BF13" s="206"/>
      <c r="BG13" s="206"/>
      <c r="BH13" s="206"/>
      <c r="BI13" s="206"/>
      <c r="BJ13" s="206"/>
      <c r="BK13" s="206"/>
      <c r="BL13" s="206"/>
      <c r="BM13" s="206"/>
      <c r="BN13" s="206"/>
      <c r="BO13" s="206"/>
      <c r="BP13" s="206"/>
      <c r="BQ13" s="215">
        <v>7</v>
      </c>
      <c r="BR13" s="216"/>
      <c r="BS13" s="1043" t="s">
        <v>569</v>
      </c>
      <c r="BT13" s="1044"/>
      <c r="BU13" s="1044"/>
      <c r="BV13" s="1044"/>
      <c r="BW13" s="1044"/>
      <c r="BX13" s="1044"/>
      <c r="BY13" s="1044"/>
      <c r="BZ13" s="1044"/>
      <c r="CA13" s="1044"/>
      <c r="CB13" s="1044"/>
      <c r="CC13" s="1044"/>
      <c r="CD13" s="1044"/>
      <c r="CE13" s="1044"/>
      <c r="CF13" s="1044"/>
      <c r="CG13" s="1045"/>
      <c r="CH13" s="1018">
        <v>-8</v>
      </c>
      <c r="CI13" s="1019"/>
      <c r="CJ13" s="1019"/>
      <c r="CK13" s="1019"/>
      <c r="CL13" s="1020"/>
      <c r="CM13" s="1018">
        <v>674</v>
      </c>
      <c r="CN13" s="1019"/>
      <c r="CO13" s="1019"/>
      <c r="CP13" s="1019"/>
      <c r="CQ13" s="1020"/>
      <c r="CR13" s="1018">
        <v>200</v>
      </c>
      <c r="CS13" s="1019"/>
      <c r="CT13" s="1019"/>
      <c r="CU13" s="1019"/>
      <c r="CV13" s="1020"/>
      <c r="CW13" s="1018">
        <v>0</v>
      </c>
      <c r="CX13" s="1019"/>
      <c r="CY13" s="1019"/>
      <c r="CZ13" s="1019"/>
      <c r="DA13" s="1020"/>
      <c r="DB13" s="1018">
        <v>0</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1021"/>
      <c r="DW13" s="1022"/>
      <c r="DX13" s="1022"/>
      <c r="DY13" s="1022"/>
      <c r="DZ13" s="1023"/>
      <c r="EA13" s="207"/>
    </row>
    <row r="14" spans="1:131" s="208" customFormat="1" ht="26.25" customHeight="1">
      <c r="A14" s="214">
        <v>8</v>
      </c>
      <c r="B14" s="1066" t="s">
        <v>372</v>
      </c>
      <c r="C14" s="1067"/>
      <c r="D14" s="1067"/>
      <c r="E14" s="1067"/>
      <c r="F14" s="1067"/>
      <c r="G14" s="1067"/>
      <c r="H14" s="1067"/>
      <c r="I14" s="1067"/>
      <c r="J14" s="1067"/>
      <c r="K14" s="1067"/>
      <c r="L14" s="1067"/>
      <c r="M14" s="1067"/>
      <c r="N14" s="1067"/>
      <c r="O14" s="1067"/>
      <c r="P14" s="1068"/>
      <c r="Q14" s="1072">
        <v>446</v>
      </c>
      <c r="R14" s="1073"/>
      <c r="S14" s="1073"/>
      <c r="T14" s="1073"/>
      <c r="U14" s="1073"/>
      <c r="V14" s="1073">
        <v>446</v>
      </c>
      <c r="W14" s="1073"/>
      <c r="X14" s="1073"/>
      <c r="Y14" s="1073"/>
      <c r="Z14" s="1073"/>
      <c r="AA14" s="1073">
        <f t="shared" si="0"/>
        <v>0</v>
      </c>
      <c r="AB14" s="1073"/>
      <c r="AC14" s="1073"/>
      <c r="AD14" s="1073"/>
      <c r="AE14" s="1074"/>
      <c r="AF14" s="1048">
        <v>0</v>
      </c>
      <c r="AG14" s="1049"/>
      <c r="AH14" s="1049"/>
      <c r="AI14" s="1049"/>
      <c r="AJ14" s="1050"/>
      <c r="AK14" s="1128">
        <v>0</v>
      </c>
      <c r="AL14" s="1129"/>
      <c r="AM14" s="1129"/>
      <c r="AN14" s="1129"/>
      <c r="AO14" s="1129"/>
      <c r="AP14" s="1129">
        <v>0</v>
      </c>
      <c r="AQ14" s="1129"/>
      <c r="AR14" s="1129"/>
      <c r="AS14" s="1129"/>
      <c r="AT14" s="1129"/>
      <c r="AU14" s="1126"/>
      <c r="AV14" s="1126"/>
      <c r="AW14" s="1126"/>
      <c r="AX14" s="1126"/>
      <c r="AY14" s="1127"/>
      <c r="AZ14" s="205"/>
      <c r="BA14" s="205"/>
      <c r="BB14" s="205"/>
      <c r="BC14" s="205"/>
      <c r="BD14" s="205"/>
      <c r="BE14" s="206"/>
      <c r="BF14" s="206"/>
      <c r="BG14" s="206"/>
      <c r="BH14" s="206"/>
      <c r="BI14" s="206"/>
      <c r="BJ14" s="206"/>
      <c r="BK14" s="206"/>
      <c r="BL14" s="206"/>
      <c r="BM14" s="206"/>
      <c r="BN14" s="206"/>
      <c r="BO14" s="206"/>
      <c r="BP14" s="206"/>
      <c r="BQ14" s="215">
        <v>8</v>
      </c>
      <c r="BR14" s="216"/>
      <c r="BS14" s="1043" t="s">
        <v>570</v>
      </c>
      <c r="BT14" s="1044"/>
      <c r="BU14" s="1044"/>
      <c r="BV14" s="1044"/>
      <c r="BW14" s="1044"/>
      <c r="BX14" s="1044"/>
      <c r="BY14" s="1044"/>
      <c r="BZ14" s="1044"/>
      <c r="CA14" s="1044"/>
      <c r="CB14" s="1044"/>
      <c r="CC14" s="1044"/>
      <c r="CD14" s="1044"/>
      <c r="CE14" s="1044"/>
      <c r="CF14" s="1044"/>
      <c r="CG14" s="1045"/>
      <c r="CH14" s="1018">
        <v>-11</v>
      </c>
      <c r="CI14" s="1019"/>
      <c r="CJ14" s="1019"/>
      <c r="CK14" s="1019"/>
      <c r="CL14" s="1020"/>
      <c r="CM14" s="1018">
        <v>-3</v>
      </c>
      <c r="CN14" s="1019"/>
      <c r="CO14" s="1019"/>
      <c r="CP14" s="1019"/>
      <c r="CQ14" s="1020"/>
      <c r="CR14" s="1018">
        <v>5</v>
      </c>
      <c r="CS14" s="1019"/>
      <c r="CT14" s="1019"/>
      <c r="CU14" s="1019"/>
      <c r="CV14" s="1020"/>
      <c r="CW14" s="1018">
        <v>29</v>
      </c>
      <c r="CX14" s="1019"/>
      <c r="CY14" s="1019"/>
      <c r="CZ14" s="1019"/>
      <c r="DA14" s="1020"/>
      <c r="DB14" s="1018">
        <v>0</v>
      </c>
      <c r="DC14" s="1019"/>
      <c r="DD14" s="1019"/>
      <c r="DE14" s="1019"/>
      <c r="DF14" s="1020"/>
      <c r="DG14" s="1018">
        <v>0</v>
      </c>
      <c r="DH14" s="1019"/>
      <c r="DI14" s="1019"/>
      <c r="DJ14" s="1019"/>
      <c r="DK14" s="1020"/>
      <c r="DL14" s="1018">
        <v>0</v>
      </c>
      <c r="DM14" s="1019"/>
      <c r="DN14" s="1019"/>
      <c r="DO14" s="1019"/>
      <c r="DP14" s="1020"/>
      <c r="DQ14" s="1018">
        <v>0</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28"/>
      <c r="AL15" s="1129"/>
      <c r="AM15" s="1129"/>
      <c r="AN15" s="1129"/>
      <c r="AO15" s="1129"/>
      <c r="AP15" s="1129"/>
      <c r="AQ15" s="1129"/>
      <c r="AR15" s="1129"/>
      <c r="AS15" s="1129"/>
      <c r="AT15" s="1129"/>
      <c r="AU15" s="1126"/>
      <c r="AV15" s="1126"/>
      <c r="AW15" s="1126"/>
      <c r="AX15" s="1126"/>
      <c r="AY15" s="1127"/>
      <c r="AZ15" s="205"/>
      <c r="BA15" s="205"/>
      <c r="BB15" s="205"/>
      <c r="BC15" s="205"/>
      <c r="BD15" s="205"/>
      <c r="BE15" s="206"/>
      <c r="BF15" s="206"/>
      <c r="BG15" s="206"/>
      <c r="BH15" s="206"/>
      <c r="BI15" s="206"/>
      <c r="BJ15" s="206"/>
      <c r="BK15" s="206"/>
      <c r="BL15" s="206"/>
      <c r="BM15" s="206"/>
      <c r="BN15" s="206"/>
      <c r="BO15" s="206"/>
      <c r="BP15" s="206"/>
      <c r="BQ15" s="215">
        <v>9</v>
      </c>
      <c r="BR15" s="216"/>
      <c r="BS15" s="1043" t="s">
        <v>571</v>
      </c>
      <c r="BT15" s="1044"/>
      <c r="BU15" s="1044"/>
      <c r="BV15" s="1044"/>
      <c r="BW15" s="1044"/>
      <c r="BX15" s="1044"/>
      <c r="BY15" s="1044"/>
      <c r="BZ15" s="1044"/>
      <c r="CA15" s="1044"/>
      <c r="CB15" s="1044"/>
      <c r="CC15" s="1044"/>
      <c r="CD15" s="1044"/>
      <c r="CE15" s="1044"/>
      <c r="CF15" s="1044"/>
      <c r="CG15" s="1045"/>
      <c r="CH15" s="1018">
        <v>-9</v>
      </c>
      <c r="CI15" s="1019"/>
      <c r="CJ15" s="1019"/>
      <c r="CK15" s="1019"/>
      <c r="CL15" s="1020"/>
      <c r="CM15" s="1018">
        <v>95</v>
      </c>
      <c r="CN15" s="1019"/>
      <c r="CO15" s="1019"/>
      <c r="CP15" s="1019"/>
      <c r="CQ15" s="1020"/>
      <c r="CR15" s="1018">
        <v>5</v>
      </c>
      <c r="CS15" s="1019"/>
      <c r="CT15" s="1019"/>
      <c r="CU15" s="1019"/>
      <c r="CV15" s="1020"/>
      <c r="CW15" s="1018">
        <v>121</v>
      </c>
      <c r="CX15" s="1019"/>
      <c r="CY15" s="1019"/>
      <c r="CZ15" s="1019"/>
      <c r="DA15" s="1020"/>
      <c r="DB15" s="1018">
        <v>0</v>
      </c>
      <c r="DC15" s="1019"/>
      <c r="DD15" s="1019"/>
      <c r="DE15" s="1019"/>
      <c r="DF15" s="1020"/>
      <c r="DG15" s="1018">
        <v>0</v>
      </c>
      <c r="DH15" s="1019"/>
      <c r="DI15" s="1019"/>
      <c r="DJ15" s="1019"/>
      <c r="DK15" s="1020"/>
      <c r="DL15" s="1018">
        <v>0</v>
      </c>
      <c r="DM15" s="1019"/>
      <c r="DN15" s="1019"/>
      <c r="DO15" s="1019"/>
      <c r="DP15" s="1020"/>
      <c r="DQ15" s="1018">
        <v>0</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28"/>
      <c r="AL16" s="1129"/>
      <c r="AM16" s="1129"/>
      <c r="AN16" s="1129"/>
      <c r="AO16" s="1129"/>
      <c r="AP16" s="1129"/>
      <c r="AQ16" s="1129"/>
      <c r="AR16" s="1129"/>
      <c r="AS16" s="1129"/>
      <c r="AT16" s="1129"/>
      <c r="AU16" s="1126"/>
      <c r="AV16" s="1126"/>
      <c r="AW16" s="1126"/>
      <c r="AX16" s="1126"/>
      <c r="AY16" s="1127"/>
      <c r="AZ16" s="205"/>
      <c r="BA16" s="205"/>
      <c r="BB16" s="205"/>
      <c r="BC16" s="205"/>
      <c r="BD16" s="205"/>
      <c r="BE16" s="206"/>
      <c r="BF16" s="206"/>
      <c r="BG16" s="206"/>
      <c r="BH16" s="206"/>
      <c r="BI16" s="206"/>
      <c r="BJ16" s="206"/>
      <c r="BK16" s="206"/>
      <c r="BL16" s="206"/>
      <c r="BM16" s="206"/>
      <c r="BN16" s="206"/>
      <c r="BO16" s="206"/>
      <c r="BP16" s="206"/>
      <c r="BQ16" s="215">
        <v>10</v>
      </c>
      <c r="BR16" s="216"/>
      <c r="BS16" s="1043" t="s">
        <v>572</v>
      </c>
      <c r="BT16" s="1044"/>
      <c r="BU16" s="1044"/>
      <c r="BV16" s="1044"/>
      <c r="BW16" s="1044"/>
      <c r="BX16" s="1044"/>
      <c r="BY16" s="1044"/>
      <c r="BZ16" s="1044"/>
      <c r="CA16" s="1044"/>
      <c r="CB16" s="1044"/>
      <c r="CC16" s="1044"/>
      <c r="CD16" s="1044"/>
      <c r="CE16" s="1044"/>
      <c r="CF16" s="1044"/>
      <c r="CG16" s="1045"/>
      <c r="CH16" s="1018">
        <v>6</v>
      </c>
      <c r="CI16" s="1019"/>
      <c r="CJ16" s="1019"/>
      <c r="CK16" s="1019"/>
      <c r="CL16" s="1020"/>
      <c r="CM16" s="1018">
        <v>383</v>
      </c>
      <c r="CN16" s="1019"/>
      <c r="CO16" s="1019"/>
      <c r="CP16" s="1019"/>
      <c r="CQ16" s="1020"/>
      <c r="CR16" s="1018">
        <v>300</v>
      </c>
      <c r="CS16" s="1019"/>
      <c r="CT16" s="1019"/>
      <c r="CU16" s="1019"/>
      <c r="CV16" s="1020"/>
      <c r="CW16" s="1018">
        <v>57</v>
      </c>
      <c r="CX16" s="1019"/>
      <c r="CY16" s="1019"/>
      <c r="CZ16" s="1019"/>
      <c r="DA16" s="1020"/>
      <c r="DB16" s="1018">
        <v>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28"/>
      <c r="AL17" s="1129"/>
      <c r="AM17" s="1129"/>
      <c r="AN17" s="1129"/>
      <c r="AO17" s="1129"/>
      <c r="AP17" s="1129"/>
      <c r="AQ17" s="1129"/>
      <c r="AR17" s="1129"/>
      <c r="AS17" s="1129"/>
      <c r="AT17" s="1129"/>
      <c r="AU17" s="1126"/>
      <c r="AV17" s="1126"/>
      <c r="AW17" s="1126"/>
      <c r="AX17" s="1126"/>
      <c r="AY17" s="1127"/>
      <c r="AZ17" s="205"/>
      <c r="BA17" s="205"/>
      <c r="BB17" s="205"/>
      <c r="BC17" s="205"/>
      <c r="BD17" s="205"/>
      <c r="BE17" s="206"/>
      <c r="BF17" s="206"/>
      <c r="BG17" s="206"/>
      <c r="BH17" s="206"/>
      <c r="BI17" s="206"/>
      <c r="BJ17" s="206"/>
      <c r="BK17" s="206"/>
      <c r="BL17" s="206"/>
      <c r="BM17" s="206"/>
      <c r="BN17" s="206"/>
      <c r="BO17" s="206"/>
      <c r="BP17" s="206"/>
      <c r="BQ17" s="215">
        <v>11</v>
      </c>
      <c r="BR17" s="216"/>
      <c r="BS17" s="1043" t="s">
        <v>573</v>
      </c>
      <c r="BT17" s="1044"/>
      <c r="BU17" s="1044"/>
      <c r="BV17" s="1044"/>
      <c r="BW17" s="1044"/>
      <c r="BX17" s="1044"/>
      <c r="BY17" s="1044"/>
      <c r="BZ17" s="1044"/>
      <c r="CA17" s="1044"/>
      <c r="CB17" s="1044"/>
      <c r="CC17" s="1044"/>
      <c r="CD17" s="1044"/>
      <c r="CE17" s="1044"/>
      <c r="CF17" s="1044"/>
      <c r="CG17" s="1045"/>
      <c r="CH17" s="1018">
        <v>-37</v>
      </c>
      <c r="CI17" s="1019"/>
      <c r="CJ17" s="1019"/>
      <c r="CK17" s="1019"/>
      <c r="CL17" s="1020"/>
      <c r="CM17" s="1018">
        <v>1022</v>
      </c>
      <c r="CN17" s="1019"/>
      <c r="CO17" s="1019"/>
      <c r="CP17" s="1019"/>
      <c r="CQ17" s="1020"/>
      <c r="CR17" s="1018">
        <v>760</v>
      </c>
      <c r="CS17" s="1019"/>
      <c r="CT17" s="1019"/>
      <c r="CU17" s="1019"/>
      <c r="CV17" s="1020"/>
      <c r="CW17" s="1018">
        <v>149</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28"/>
      <c r="AL18" s="1129"/>
      <c r="AM18" s="1129"/>
      <c r="AN18" s="1129"/>
      <c r="AO18" s="1129"/>
      <c r="AP18" s="1129"/>
      <c r="AQ18" s="1129"/>
      <c r="AR18" s="1129"/>
      <c r="AS18" s="1129"/>
      <c r="AT18" s="1129"/>
      <c r="AU18" s="1126"/>
      <c r="AV18" s="1126"/>
      <c r="AW18" s="1126"/>
      <c r="AX18" s="1126"/>
      <c r="AY18" s="1127"/>
      <c r="AZ18" s="205"/>
      <c r="BA18" s="205"/>
      <c r="BB18" s="205"/>
      <c r="BC18" s="205"/>
      <c r="BD18" s="205"/>
      <c r="BE18" s="206"/>
      <c r="BF18" s="206"/>
      <c r="BG18" s="206"/>
      <c r="BH18" s="206"/>
      <c r="BI18" s="206"/>
      <c r="BJ18" s="206"/>
      <c r="BK18" s="206"/>
      <c r="BL18" s="206"/>
      <c r="BM18" s="206"/>
      <c r="BN18" s="206"/>
      <c r="BO18" s="206"/>
      <c r="BP18" s="206"/>
      <c r="BQ18" s="215">
        <v>12</v>
      </c>
      <c r="BR18" s="216"/>
      <c r="BS18" s="1043" t="s">
        <v>574</v>
      </c>
      <c r="BT18" s="1044"/>
      <c r="BU18" s="1044"/>
      <c r="BV18" s="1044"/>
      <c r="BW18" s="1044"/>
      <c r="BX18" s="1044"/>
      <c r="BY18" s="1044"/>
      <c r="BZ18" s="1044"/>
      <c r="CA18" s="1044"/>
      <c r="CB18" s="1044"/>
      <c r="CC18" s="1044"/>
      <c r="CD18" s="1044"/>
      <c r="CE18" s="1044"/>
      <c r="CF18" s="1044"/>
      <c r="CG18" s="1045"/>
      <c r="CH18" s="1018">
        <v>107</v>
      </c>
      <c r="CI18" s="1019"/>
      <c r="CJ18" s="1019"/>
      <c r="CK18" s="1019"/>
      <c r="CL18" s="1020"/>
      <c r="CM18" s="1018">
        <v>3405</v>
      </c>
      <c r="CN18" s="1019"/>
      <c r="CO18" s="1019"/>
      <c r="CP18" s="1019"/>
      <c r="CQ18" s="1020"/>
      <c r="CR18" s="1018">
        <v>1650</v>
      </c>
      <c r="CS18" s="1019"/>
      <c r="CT18" s="1019"/>
      <c r="CU18" s="1019"/>
      <c r="CV18" s="1020"/>
      <c r="CW18" s="1018">
        <v>0</v>
      </c>
      <c r="CX18" s="1019"/>
      <c r="CY18" s="1019"/>
      <c r="CZ18" s="1019"/>
      <c r="DA18" s="1020"/>
      <c r="DB18" s="1018">
        <v>0</v>
      </c>
      <c r="DC18" s="1019"/>
      <c r="DD18" s="1019"/>
      <c r="DE18" s="1019"/>
      <c r="DF18" s="1020"/>
      <c r="DG18" s="1018">
        <v>0</v>
      </c>
      <c r="DH18" s="1019"/>
      <c r="DI18" s="1019"/>
      <c r="DJ18" s="1019"/>
      <c r="DK18" s="1020"/>
      <c r="DL18" s="1018">
        <v>0</v>
      </c>
      <c r="DM18" s="1019"/>
      <c r="DN18" s="1019"/>
      <c r="DO18" s="1019"/>
      <c r="DP18" s="1020"/>
      <c r="DQ18" s="1018">
        <v>0</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28"/>
      <c r="AL19" s="1129"/>
      <c r="AM19" s="1129"/>
      <c r="AN19" s="1129"/>
      <c r="AO19" s="1129"/>
      <c r="AP19" s="1129"/>
      <c r="AQ19" s="1129"/>
      <c r="AR19" s="1129"/>
      <c r="AS19" s="1129"/>
      <c r="AT19" s="1129"/>
      <c r="AU19" s="1126"/>
      <c r="AV19" s="1126"/>
      <c r="AW19" s="1126"/>
      <c r="AX19" s="1126"/>
      <c r="AY19" s="1127"/>
      <c r="AZ19" s="205"/>
      <c r="BA19" s="205"/>
      <c r="BB19" s="205"/>
      <c r="BC19" s="205"/>
      <c r="BD19" s="205"/>
      <c r="BE19" s="206"/>
      <c r="BF19" s="206"/>
      <c r="BG19" s="206"/>
      <c r="BH19" s="206"/>
      <c r="BI19" s="206"/>
      <c r="BJ19" s="206"/>
      <c r="BK19" s="206"/>
      <c r="BL19" s="206"/>
      <c r="BM19" s="206"/>
      <c r="BN19" s="206"/>
      <c r="BO19" s="206"/>
      <c r="BP19" s="206"/>
      <c r="BQ19" s="215">
        <v>13</v>
      </c>
      <c r="BR19" s="216"/>
      <c r="BS19" s="1043" t="s">
        <v>575</v>
      </c>
      <c r="BT19" s="1044"/>
      <c r="BU19" s="1044"/>
      <c r="BV19" s="1044"/>
      <c r="BW19" s="1044"/>
      <c r="BX19" s="1044"/>
      <c r="BY19" s="1044"/>
      <c r="BZ19" s="1044"/>
      <c r="CA19" s="1044"/>
      <c r="CB19" s="1044"/>
      <c r="CC19" s="1044"/>
      <c r="CD19" s="1044"/>
      <c r="CE19" s="1044"/>
      <c r="CF19" s="1044"/>
      <c r="CG19" s="1045"/>
      <c r="CH19" s="1018">
        <v>-2</v>
      </c>
      <c r="CI19" s="1019"/>
      <c r="CJ19" s="1019"/>
      <c r="CK19" s="1019"/>
      <c r="CL19" s="1020"/>
      <c r="CM19" s="1018">
        <v>1371</v>
      </c>
      <c r="CN19" s="1019"/>
      <c r="CO19" s="1019"/>
      <c r="CP19" s="1019"/>
      <c r="CQ19" s="1020"/>
      <c r="CR19" s="1018">
        <v>100</v>
      </c>
      <c r="CS19" s="1019"/>
      <c r="CT19" s="1019"/>
      <c r="CU19" s="1019"/>
      <c r="CV19" s="1020"/>
      <c r="CW19" s="1018">
        <v>89</v>
      </c>
      <c r="CX19" s="1019"/>
      <c r="CY19" s="1019"/>
      <c r="CZ19" s="1019"/>
      <c r="DA19" s="1020"/>
      <c r="DB19" s="1018">
        <v>0</v>
      </c>
      <c r="DC19" s="1019"/>
      <c r="DD19" s="1019"/>
      <c r="DE19" s="1019"/>
      <c r="DF19" s="1020"/>
      <c r="DG19" s="1018">
        <v>0</v>
      </c>
      <c r="DH19" s="1019"/>
      <c r="DI19" s="1019"/>
      <c r="DJ19" s="1019"/>
      <c r="DK19" s="1020"/>
      <c r="DL19" s="1018">
        <v>0</v>
      </c>
      <c r="DM19" s="1019"/>
      <c r="DN19" s="1019"/>
      <c r="DO19" s="1019"/>
      <c r="DP19" s="1020"/>
      <c r="DQ19" s="1018">
        <v>0</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28"/>
      <c r="AL20" s="1129"/>
      <c r="AM20" s="1129"/>
      <c r="AN20" s="1129"/>
      <c r="AO20" s="1129"/>
      <c r="AP20" s="1129"/>
      <c r="AQ20" s="1129"/>
      <c r="AR20" s="1129"/>
      <c r="AS20" s="1129"/>
      <c r="AT20" s="1129"/>
      <c r="AU20" s="1126"/>
      <c r="AV20" s="1126"/>
      <c r="AW20" s="1126"/>
      <c r="AX20" s="1126"/>
      <c r="AY20" s="1127"/>
      <c r="AZ20" s="205"/>
      <c r="BA20" s="205"/>
      <c r="BB20" s="205"/>
      <c r="BC20" s="205"/>
      <c r="BD20" s="205"/>
      <c r="BE20" s="206"/>
      <c r="BF20" s="206"/>
      <c r="BG20" s="206"/>
      <c r="BH20" s="206"/>
      <c r="BI20" s="206"/>
      <c r="BJ20" s="206"/>
      <c r="BK20" s="206"/>
      <c r="BL20" s="206"/>
      <c r="BM20" s="206"/>
      <c r="BN20" s="206"/>
      <c r="BO20" s="206"/>
      <c r="BP20" s="206"/>
      <c r="BQ20" s="215">
        <v>14</v>
      </c>
      <c r="BR20" s="216"/>
      <c r="BS20" s="1043" t="s">
        <v>576</v>
      </c>
      <c r="BT20" s="1044"/>
      <c r="BU20" s="1044"/>
      <c r="BV20" s="1044"/>
      <c r="BW20" s="1044"/>
      <c r="BX20" s="1044"/>
      <c r="BY20" s="1044"/>
      <c r="BZ20" s="1044"/>
      <c r="CA20" s="1044"/>
      <c r="CB20" s="1044"/>
      <c r="CC20" s="1044"/>
      <c r="CD20" s="1044"/>
      <c r="CE20" s="1044"/>
      <c r="CF20" s="1044"/>
      <c r="CG20" s="1045"/>
      <c r="CH20" s="1018">
        <v>51</v>
      </c>
      <c r="CI20" s="1019"/>
      <c r="CJ20" s="1019"/>
      <c r="CK20" s="1019"/>
      <c r="CL20" s="1020"/>
      <c r="CM20" s="1018">
        <v>659</v>
      </c>
      <c r="CN20" s="1019"/>
      <c r="CO20" s="1019"/>
      <c r="CP20" s="1019"/>
      <c r="CQ20" s="1020"/>
      <c r="CR20" s="1018">
        <v>210</v>
      </c>
      <c r="CS20" s="1019"/>
      <c r="CT20" s="1019"/>
      <c r="CU20" s="1019"/>
      <c r="CV20" s="1020"/>
      <c r="CW20" s="1018">
        <v>33</v>
      </c>
      <c r="CX20" s="1019"/>
      <c r="CY20" s="1019"/>
      <c r="CZ20" s="1019"/>
      <c r="DA20" s="1020"/>
      <c r="DB20" s="1018">
        <v>0</v>
      </c>
      <c r="DC20" s="1019"/>
      <c r="DD20" s="1019"/>
      <c r="DE20" s="1019"/>
      <c r="DF20" s="1020"/>
      <c r="DG20" s="1018">
        <v>0</v>
      </c>
      <c r="DH20" s="1019"/>
      <c r="DI20" s="1019"/>
      <c r="DJ20" s="1019"/>
      <c r="DK20" s="1020"/>
      <c r="DL20" s="1018">
        <v>0</v>
      </c>
      <c r="DM20" s="1019"/>
      <c r="DN20" s="1019"/>
      <c r="DO20" s="1019"/>
      <c r="DP20" s="1020"/>
      <c r="DQ20" s="1018">
        <v>0</v>
      </c>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28"/>
      <c r="AL21" s="1129"/>
      <c r="AM21" s="1129"/>
      <c r="AN21" s="1129"/>
      <c r="AO21" s="1129"/>
      <c r="AP21" s="1129"/>
      <c r="AQ21" s="1129"/>
      <c r="AR21" s="1129"/>
      <c r="AS21" s="1129"/>
      <c r="AT21" s="1129"/>
      <c r="AU21" s="1126"/>
      <c r="AV21" s="1126"/>
      <c r="AW21" s="1126"/>
      <c r="AX21" s="1126"/>
      <c r="AY21" s="1127"/>
      <c r="AZ21" s="205"/>
      <c r="BA21" s="205"/>
      <c r="BB21" s="205"/>
      <c r="BC21" s="205"/>
      <c r="BD21" s="205"/>
      <c r="BE21" s="206"/>
      <c r="BF21" s="206"/>
      <c r="BG21" s="206"/>
      <c r="BH21" s="206"/>
      <c r="BI21" s="206"/>
      <c r="BJ21" s="206"/>
      <c r="BK21" s="206"/>
      <c r="BL21" s="206"/>
      <c r="BM21" s="206"/>
      <c r="BN21" s="206"/>
      <c r="BO21" s="206"/>
      <c r="BP21" s="206"/>
      <c r="BQ21" s="215">
        <v>15</v>
      </c>
      <c r="BR21" s="216"/>
      <c r="BS21" s="1043" t="s">
        <v>577</v>
      </c>
      <c r="BT21" s="1044"/>
      <c r="BU21" s="1044"/>
      <c r="BV21" s="1044"/>
      <c r="BW21" s="1044"/>
      <c r="BX21" s="1044"/>
      <c r="BY21" s="1044"/>
      <c r="BZ21" s="1044"/>
      <c r="CA21" s="1044"/>
      <c r="CB21" s="1044"/>
      <c r="CC21" s="1044"/>
      <c r="CD21" s="1044"/>
      <c r="CE21" s="1044"/>
      <c r="CF21" s="1044"/>
      <c r="CG21" s="1045"/>
      <c r="CH21" s="1018">
        <v>15</v>
      </c>
      <c r="CI21" s="1019"/>
      <c r="CJ21" s="1019"/>
      <c r="CK21" s="1019"/>
      <c r="CL21" s="1020"/>
      <c r="CM21" s="1018">
        <v>826</v>
      </c>
      <c r="CN21" s="1019"/>
      <c r="CO21" s="1019"/>
      <c r="CP21" s="1019"/>
      <c r="CQ21" s="1020"/>
      <c r="CR21" s="1018">
        <v>3</v>
      </c>
      <c r="CS21" s="1019"/>
      <c r="CT21" s="1019"/>
      <c r="CU21" s="1019"/>
      <c r="CV21" s="1020"/>
      <c r="CW21" s="1018">
        <v>0</v>
      </c>
      <c r="CX21" s="1019"/>
      <c r="CY21" s="1019"/>
      <c r="CZ21" s="1019"/>
      <c r="DA21" s="1020"/>
      <c r="DB21" s="1018">
        <v>0</v>
      </c>
      <c r="DC21" s="1019"/>
      <c r="DD21" s="1019"/>
      <c r="DE21" s="1019"/>
      <c r="DF21" s="1020"/>
      <c r="DG21" s="1018">
        <v>0</v>
      </c>
      <c r="DH21" s="1019"/>
      <c r="DI21" s="1019"/>
      <c r="DJ21" s="1019"/>
      <c r="DK21" s="1020"/>
      <c r="DL21" s="1018">
        <v>0</v>
      </c>
      <c r="DM21" s="1019"/>
      <c r="DN21" s="1019"/>
      <c r="DO21" s="1019"/>
      <c r="DP21" s="1020"/>
      <c r="DQ21" s="1018">
        <v>0</v>
      </c>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23"/>
      <c r="R22" s="1124"/>
      <c r="S22" s="1124"/>
      <c r="T22" s="1124"/>
      <c r="U22" s="1124"/>
      <c r="V22" s="1124"/>
      <c r="W22" s="1124"/>
      <c r="X22" s="1124"/>
      <c r="Y22" s="1124"/>
      <c r="Z22" s="1124"/>
      <c r="AA22" s="1124"/>
      <c r="AB22" s="1124"/>
      <c r="AC22" s="1124"/>
      <c r="AD22" s="1124"/>
      <c r="AE22" s="1125"/>
      <c r="AF22" s="1048"/>
      <c r="AG22" s="1049"/>
      <c r="AH22" s="1049"/>
      <c r="AI22" s="1049"/>
      <c r="AJ22" s="1050"/>
      <c r="AK22" s="1119"/>
      <c r="AL22" s="1120"/>
      <c r="AM22" s="1120"/>
      <c r="AN22" s="1120"/>
      <c r="AO22" s="1120"/>
      <c r="AP22" s="1120"/>
      <c r="AQ22" s="1120"/>
      <c r="AR22" s="1120"/>
      <c r="AS22" s="1120"/>
      <c r="AT22" s="1120"/>
      <c r="AU22" s="1121"/>
      <c r="AV22" s="1121"/>
      <c r="AW22" s="1121"/>
      <c r="AX22" s="1121"/>
      <c r="AY22" s="1122"/>
      <c r="AZ22" s="1064" t="s">
        <v>373</v>
      </c>
      <c r="BA22" s="1064"/>
      <c r="BB22" s="1064"/>
      <c r="BC22" s="1064"/>
      <c r="BD22" s="1065"/>
      <c r="BE22" s="206"/>
      <c r="BF22" s="206"/>
      <c r="BG22" s="206"/>
      <c r="BH22" s="206"/>
      <c r="BI22" s="206"/>
      <c r="BJ22" s="206"/>
      <c r="BK22" s="206"/>
      <c r="BL22" s="206"/>
      <c r="BM22" s="206"/>
      <c r="BN22" s="206"/>
      <c r="BO22" s="206"/>
      <c r="BP22" s="206"/>
      <c r="BQ22" s="215">
        <v>16</v>
      </c>
      <c r="BR22" s="216"/>
      <c r="BS22" s="1043" t="s">
        <v>578</v>
      </c>
      <c r="BT22" s="1044"/>
      <c r="BU22" s="1044"/>
      <c r="BV22" s="1044"/>
      <c r="BW22" s="1044"/>
      <c r="BX22" s="1044"/>
      <c r="BY22" s="1044"/>
      <c r="BZ22" s="1044"/>
      <c r="CA22" s="1044"/>
      <c r="CB22" s="1044"/>
      <c r="CC22" s="1044"/>
      <c r="CD22" s="1044"/>
      <c r="CE22" s="1044"/>
      <c r="CF22" s="1044"/>
      <c r="CG22" s="1045"/>
      <c r="CH22" s="1018">
        <v>22</v>
      </c>
      <c r="CI22" s="1019"/>
      <c r="CJ22" s="1019"/>
      <c r="CK22" s="1019"/>
      <c r="CL22" s="1020"/>
      <c r="CM22" s="1018">
        <v>2230</v>
      </c>
      <c r="CN22" s="1019"/>
      <c r="CO22" s="1019"/>
      <c r="CP22" s="1019"/>
      <c r="CQ22" s="1020"/>
      <c r="CR22" s="1018">
        <v>570</v>
      </c>
      <c r="CS22" s="1019"/>
      <c r="CT22" s="1019"/>
      <c r="CU22" s="1019"/>
      <c r="CV22" s="1020"/>
      <c r="CW22" s="1018">
        <v>4</v>
      </c>
      <c r="CX22" s="1019"/>
      <c r="CY22" s="1019"/>
      <c r="CZ22" s="1019"/>
      <c r="DA22" s="1020"/>
      <c r="DB22" s="1018">
        <v>0</v>
      </c>
      <c r="DC22" s="1019"/>
      <c r="DD22" s="1019"/>
      <c r="DE22" s="1019"/>
      <c r="DF22" s="1020"/>
      <c r="DG22" s="1018">
        <v>0</v>
      </c>
      <c r="DH22" s="1019"/>
      <c r="DI22" s="1019"/>
      <c r="DJ22" s="1019"/>
      <c r="DK22" s="1020"/>
      <c r="DL22" s="1018">
        <v>0</v>
      </c>
      <c r="DM22" s="1019"/>
      <c r="DN22" s="1019"/>
      <c r="DO22" s="1019"/>
      <c r="DP22" s="1020"/>
      <c r="DQ22" s="1018">
        <v>0</v>
      </c>
      <c r="DR22" s="1019"/>
      <c r="DS22" s="1019"/>
      <c r="DT22" s="1019"/>
      <c r="DU22" s="1020"/>
      <c r="DV22" s="1021"/>
      <c r="DW22" s="1022"/>
      <c r="DX22" s="1022"/>
      <c r="DY22" s="1022"/>
      <c r="DZ22" s="1023"/>
      <c r="EA22" s="207"/>
    </row>
    <row r="23" spans="1:131" s="208" customFormat="1" ht="26.25" customHeight="1" thickBot="1">
      <c r="A23" s="217" t="s">
        <v>374</v>
      </c>
      <c r="B23" s="973" t="s">
        <v>375</v>
      </c>
      <c r="C23" s="974"/>
      <c r="D23" s="974"/>
      <c r="E23" s="974"/>
      <c r="F23" s="974"/>
      <c r="G23" s="974"/>
      <c r="H23" s="974"/>
      <c r="I23" s="974"/>
      <c r="J23" s="974"/>
      <c r="K23" s="974"/>
      <c r="L23" s="974"/>
      <c r="M23" s="974"/>
      <c r="N23" s="974"/>
      <c r="O23" s="974"/>
      <c r="P23" s="975"/>
      <c r="Q23" s="1110">
        <v>640528</v>
      </c>
      <c r="R23" s="1111"/>
      <c r="S23" s="1111"/>
      <c r="T23" s="1111"/>
      <c r="U23" s="1111"/>
      <c r="V23" s="1111">
        <v>636654</v>
      </c>
      <c r="W23" s="1111"/>
      <c r="X23" s="1111"/>
      <c r="Y23" s="1111"/>
      <c r="Z23" s="1111"/>
      <c r="AA23" s="1111">
        <v>3874</v>
      </c>
      <c r="AB23" s="1111"/>
      <c r="AC23" s="1111"/>
      <c r="AD23" s="1111"/>
      <c r="AE23" s="1112"/>
      <c r="AF23" s="1113">
        <v>1768</v>
      </c>
      <c r="AG23" s="1111"/>
      <c r="AH23" s="1111"/>
      <c r="AI23" s="1111"/>
      <c r="AJ23" s="1114"/>
      <c r="AK23" s="1115"/>
      <c r="AL23" s="1116"/>
      <c r="AM23" s="1116"/>
      <c r="AN23" s="1116"/>
      <c r="AO23" s="1116"/>
      <c r="AP23" s="1111">
        <v>1096357</v>
      </c>
      <c r="AQ23" s="1111"/>
      <c r="AR23" s="1111"/>
      <c r="AS23" s="1111"/>
      <c r="AT23" s="1111"/>
      <c r="AU23" s="1117"/>
      <c r="AV23" s="1117"/>
      <c r="AW23" s="1117"/>
      <c r="AX23" s="1117"/>
      <c r="AY23" s="1118"/>
      <c r="AZ23" s="1107" t="s">
        <v>111</v>
      </c>
      <c r="BA23" s="1108"/>
      <c r="BB23" s="1108"/>
      <c r="BC23" s="1108"/>
      <c r="BD23" s="1109"/>
      <c r="BE23" s="206"/>
      <c r="BF23" s="206"/>
      <c r="BG23" s="206"/>
      <c r="BH23" s="206"/>
      <c r="BI23" s="206"/>
      <c r="BJ23" s="206"/>
      <c r="BK23" s="206"/>
      <c r="BL23" s="206"/>
      <c r="BM23" s="206"/>
      <c r="BN23" s="206"/>
      <c r="BO23" s="206"/>
      <c r="BP23" s="206"/>
      <c r="BQ23" s="215">
        <v>17</v>
      </c>
      <c r="BR23" s="216"/>
      <c r="BS23" s="1043" t="s">
        <v>579</v>
      </c>
      <c r="BT23" s="1044"/>
      <c r="BU23" s="1044"/>
      <c r="BV23" s="1044"/>
      <c r="BW23" s="1044"/>
      <c r="BX23" s="1044"/>
      <c r="BY23" s="1044"/>
      <c r="BZ23" s="1044"/>
      <c r="CA23" s="1044"/>
      <c r="CB23" s="1044"/>
      <c r="CC23" s="1044"/>
      <c r="CD23" s="1044"/>
      <c r="CE23" s="1044"/>
      <c r="CF23" s="1044"/>
      <c r="CG23" s="1045"/>
      <c r="CH23" s="1018">
        <v>-68</v>
      </c>
      <c r="CI23" s="1019"/>
      <c r="CJ23" s="1019"/>
      <c r="CK23" s="1019"/>
      <c r="CL23" s="1020"/>
      <c r="CM23" s="1018">
        <v>1889</v>
      </c>
      <c r="CN23" s="1019"/>
      <c r="CO23" s="1019"/>
      <c r="CP23" s="1019"/>
      <c r="CQ23" s="1020"/>
      <c r="CR23" s="1018">
        <v>78</v>
      </c>
      <c r="CS23" s="1019"/>
      <c r="CT23" s="1019"/>
      <c r="CU23" s="1019"/>
      <c r="CV23" s="1020"/>
      <c r="CW23" s="1018">
        <v>1</v>
      </c>
      <c r="CX23" s="1019"/>
      <c r="CY23" s="1019"/>
      <c r="CZ23" s="1019"/>
      <c r="DA23" s="1020"/>
      <c r="DB23" s="1018">
        <v>0</v>
      </c>
      <c r="DC23" s="1019"/>
      <c r="DD23" s="1019"/>
      <c r="DE23" s="1019"/>
      <c r="DF23" s="1020"/>
      <c r="DG23" s="1018">
        <v>0</v>
      </c>
      <c r="DH23" s="1019"/>
      <c r="DI23" s="1019"/>
      <c r="DJ23" s="1019"/>
      <c r="DK23" s="1020"/>
      <c r="DL23" s="1018">
        <v>0</v>
      </c>
      <c r="DM23" s="1019"/>
      <c r="DN23" s="1019"/>
      <c r="DO23" s="1019"/>
      <c r="DP23" s="1020"/>
      <c r="DQ23" s="1018">
        <v>0</v>
      </c>
      <c r="DR23" s="1019"/>
      <c r="DS23" s="1019"/>
      <c r="DT23" s="1019"/>
      <c r="DU23" s="1020"/>
      <c r="DV23" s="1021"/>
      <c r="DW23" s="1022"/>
      <c r="DX23" s="1022"/>
      <c r="DY23" s="1022"/>
      <c r="DZ23" s="1023"/>
      <c r="EA23" s="207"/>
    </row>
    <row r="24" spans="1:131" s="208" customFormat="1" ht="26.25" customHeight="1">
      <c r="A24" s="1106" t="s">
        <v>376</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205"/>
      <c r="BA24" s="205"/>
      <c r="BB24" s="205"/>
      <c r="BC24" s="205"/>
      <c r="BD24" s="205"/>
      <c r="BE24" s="206"/>
      <c r="BF24" s="206"/>
      <c r="BG24" s="206"/>
      <c r="BH24" s="206"/>
      <c r="BI24" s="206"/>
      <c r="BJ24" s="206"/>
      <c r="BK24" s="206"/>
      <c r="BL24" s="206"/>
      <c r="BM24" s="206"/>
      <c r="BN24" s="206"/>
      <c r="BO24" s="206"/>
      <c r="BP24" s="206"/>
      <c r="BQ24" s="215">
        <v>18</v>
      </c>
      <c r="BR24" s="216"/>
      <c r="BS24" s="1043" t="s">
        <v>580</v>
      </c>
      <c r="BT24" s="1044"/>
      <c r="BU24" s="1044"/>
      <c r="BV24" s="1044"/>
      <c r="BW24" s="1044"/>
      <c r="BX24" s="1044"/>
      <c r="BY24" s="1044"/>
      <c r="BZ24" s="1044"/>
      <c r="CA24" s="1044"/>
      <c r="CB24" s="1044"/>
      <c r="CC24" s="1044"/>
      <c r="CD24" s="1044"/>
      <c r="CE24" s="1044"/>
      <c r="CF24" s="1044"/>
      <c r="CG24" s="1045"/>
      <c r="CH24" s="1018">
        <v>-41</v>
      </c>
      <c r="CI24" s="1019"/>
      <c r="CJ24" s="1019"/>
      <c r="CK24" s="1019"/>
      <c r="CL24" s="1020"/>
      <c r="CM24" s="1018">
        <v>12915</v>
      </c>
      <c r="CN24" s="1019"/>
      <c r="CO24" s="1019"/>
      <c r="CP24" s="1019"/>
      <c r="CQ24" s="1020"/>
      <c r="CR24" s="1018">
        <v>3000</v>
      </c>
      <c r="CS24" s="1019"/>
      <c r="CT24" s="1019"/>
      <c r="CU24" s="1019"/>
      <c r="CV24" s="1020"/>
      <c r="CW24" s="1018">
        <v>0</v>
      </c>
      <c r="CX24" s="1019"/>
      <c r="CY24" s="1019"/>
      <c r="CZ24" s="1019"/>
      <c r="DA24" s="1020"/>
      <c r="DB24" s="1018">
        <v>1300</v>
      </c>
      <c r="DC24" s="1019"/>
      <c r="DD24" s="1019"/>
      <c r="DE24" s="1019"/>
      <c r="DF24" s="1020"/>
      <c r="DG24" s="1018">
        <v>0</v>
      </c>
      <c r="DH24" s="1019"/>
      <c r="DI24" s="1019"/>
      <c r="DJ24" s="1019"/>
      <c r="DK24" s="1020"/>
      <c r="DL24" s="1018">
        <v>0</v>
      </c>
      <c r="DM24" s="1019"/>
      <c r="DN24" s="1019"/>
      <c r="DO24" s="1019"/>
      <c r="DP24" s="1020"/>
      <c r="DQ24" s="1018">
        <v>0</v>
      </c>
      <c r="DR24" s="1019"/>
      <c r="DS24" s="1019"/>
      <c r="DT24" s="1019"/>
      <c r="DU24" s="1020"/>
      <c r="DV24" s="1021"/>
      <c r="DW24" s="1022"/>
      <c r="DX24" s="1022"/>
      <c r="DY24" s="1022"/>
      <c r="DZ24" s="1023"/>
      <c r="EA24" s="207"/>
    </row>
    <row r="25" spans="1:131" s="200" customFormat="1" ht="26.25" customHeight="1" thickBot="1">
      <c r="A25" s="1105" t="s">
        <v>377</v>
      </c>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1105"/>
      <c r="BD25" s="1105"/>
      <c r="BE25" s="1105"/>
      <c r="BF25" s="1105"/>
      <c r="BG25" s="1105"/>
      <c r="BH25" s="1105"/>
      <c r="BI25" s="1105"/>
      <c r="BJ25" s="205"/>
      <c r="BK25" s="205"/>
      <c r="BL25" s="205"/>
      <c r="BM25" s="205"/>
      <c r="BN25" s="205"/>
      <c r="BO25" s="218"/>
      <c r="BP25" s="218"/>
      <c r="BQ25" s="215">
        <v>19</v>
      </c>
      <c r="BR25" s="216"/>
      <c r="BS25" s="1043" t="s">
        <v>581</v>
      </c>
      <c r="BT25" s="1044"/>
      <c r="BU25" s="1044"/>
      <c r="BV25" s="1044"/>
      <c r="BW25" s="1044"/>
      <c r="BX25" s="1044"/>
      <c r="BY25" s="1044"/>
      <c r="BZ25" s="1044"/>
      <c r="CA25" s="1044"/>
      <c r="CB25" s="1044"/>
      <c r="CC25" s="1044"/>
      <c r="CD25" s="1044"/>
      <c r="CE25" s="1044"/>
      <c r="CF25" s="1044"/>
      <c r="CG25" s="1045"/>
      <c r="CH25" s="1018">
        <v>20</v>
      </c>
      <c r="CI25" s="1019"/>
      <c r="CJ25" s="1019"/>
      <c r="CK25" s="1019"/>
      <c r="CL25" s="1020"/>
      <c r="CM25" s="1018">
        <v>41</v>
      </c>
      <c r="CN25" s="1019"/>
      <c r="CO25" s="1019"/>
      <c r="CP25" s="1019"/>
      <c r="CQ25" s="1020"/>
      <c r="CR25" s="1018">
        <v>10</v>
      </c>
      <c r="CS25" s="1019"/>
      <c r="CT25" s="1019"/>
      <c r="CU25" s="1019"/>
      <c r="CV25" s="1020"/>
      <c r="CW25" s="1018">
        <v>0</v>
      </c>
      <c r="CX25" s="1019"/>
      <c r="CY25" s="1019"/>
      <c r="CZ25" s="1019"/>
      <c r="DA25" s="1020"/>
      <c r="DB25" s="1018">
        <v>67</v>
      </c>
      <c r="DC25" s="1019"/>
      <c r="DD25" s="1019"/>
      <c r="DE25" s="1019"/>
      <c r="DF25" s="1020"/>
      <c r="DG25" s="1018">
        <v>0</v>
      </c>
      <c r="DH25" s="1019"/>
      <c r="DI25" s="1019"/>
      <c r="DJ25" s="1019"/>
      <c r="DK25" s="1020"/>
      <c r="DL25" s="1018">
        <v>0</v>
      </c>
      <c r="DM25" s="1019"/>
      <c r="DN25" s="1019"/>
      <c r="DO25" s="1019"/>
      <c r="DP25" s="1020"/>
      <c r="DQ25" s="1018">
        <v>0</v>
      </c>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378</v>
      </c>
      <c r="R26" s="1031"/>
      <c r="S26" s="1031"/>
      <c r="T26" s="1031"/>
      <c r="U26" s="1032"/>
      <c r="V26" s="1030" t="s">
        <v>379</v>
      </c>
      <c r="W26" s="1031"/>
      <c r="X26" s="1031"/>
      <c r="Y26" s="1031"/>
      <c r="Z26" s="1032"/>
      <c r="AA26" s="1030" t="s">
        <v>380</v>
      </c>
      <c r="AB26" s="1031"/>
      <c r="AC26" s="1031"/>
      <c r="AD26" s="1031"/>
      <c r="AE26" s="1031"/>
      <c r="AF26" s="1101" t="s">
        <v>381</v>
      </c>
      <c r="AG26" s="1037"/>
      <c r="AH26" s="1037"/>
      <c r="AI26" s="1037"/>
      <c r="AJ26" s="1102"/>
      <c r="AK26" s="1031" t="s">
        <v>382</v>
      </c>
      <c r="AL26" s="1031"/>
      <c r="AM26" s="1031"/>
      <c r="AN26" s="1031"/>
      <c r="AO26" s="1032"/>
      <c r="AP26" s="1030" t="s">
        <v>383</v>
      </c>
      <c r="AQ26" s="1031"/>
      <c r="AR26" s="1031"/>
      <c r="AS26" s="1031"/>
      <c r="AT26" s="1032"/>
      <c r="AU26" s="1030" t="s">
        <v>384</v>
      </c>
      <c r="AV26" s="1031"/>
      <c r="AW26" s="1031"/>
      <c r="AX26" s="1031"/>
      <c r="AY26" s="1032"/>
      <c r="AZ26" s="1030" t="s">
        <v>385</v>
      </c>
      <c r="BA26" s="1031"/>
      <c r="BB26" s="1031"/>
      <c r="BC26" s="1031"/>
      <c r="BD26" s="1032"/>
      <c r="BE26" s="1030" t="s">
        <v>355</v>
      </c>
      <c r="BF26" s="1031"/>
      <c r="BG26" s="1031"/>
      <c r="BH26" s="1031"/>
      <c r="BI26" s="1046"/>
      <c r="BJ26" s="205"/>
      <c r="BK26" s="205"/>
      <c r="BL26" s="205"/>
      <c r="BM26" s="205"/>
      <c r="BN26" s="205"/>
      <c r="BO26" s="218"/>
      <c r="BP26" s="218"/>
      <c r="BQ26" s="215">
        <v>20</v>
      </c>
      <c r="BR26" s="216"/>
      <c r="BS26" s="1043" t="s">
        <v>582</v>
      </c>
      <c r="BT26" s="1044"/>
      <c r="BU26" s="1044"/>
      <c r="BV26" s="1044"/>
      <c r="BW26" s="1044"/>
      <c r="BX26" s="1044"/>
      <c r="BY26" s="1044"/>
      <c r="BZ26" s="1044"/>
      <c r="CA26" s="1044"/>
      <c r="CB26" s="1044"/>
      <c r="CC26" s="1044"/>
      <c r="CD26" s="1044"/>
      <c r="CE26" s="1044"/>
      <c r="CF26" s="1044"/>
      <c r="CG26" s="1045"/>
      <c r="CH26" s="1018">
        <v>20</v>
      </c>
      <c r="CI26" s="1019"/>
      <c r="CJ26" s="1019"/>
      <c r="CK26" s="1019"/>
      <c r="CL26" s="1020"/>
      <c r="CM26" s="1018">
        <v>336</v>
      </c>
      <c r="CN26" s="1019"/>
      <c r="CO26" s="1019"/>
      <c r="CP26" s="1019"/>
      <c r="CQ26" s="1020"/>
      <c r="CR26" s="1018">
        <v>5</v>
      </c>
      <c r="CS26" s="1019"/>
      <c r="CT26" s="1019"/>
      <c r="CU26" s="1019"/>
      <c r="CV26" s="1020"/>
      <c r="CW26" s="1018">
        <v>0</v>
      </c>
      <c r="CX26" s="1019"/>
      <c r="CY26" s="1019"/>
      <c r="CZ26" s="1019"/>
      <c r="DA26" s="1020"/>
      <c r="DB26" s="1018">
        <v>0</v>
      </c>
      <c r="DC26" s="1019"/>
      <c r="DD26" s="1019"/>
      <c r="DE26" s="1019"/>
      <c r="DF26" s="1020"/>
      <c r="DG26" s="1018">
        <v>0</v>
      </c>
      <c r="DH26" s="1019"/>
      <c r="DI26" s="1019"/>
      <c r="DJ26" s="1019"/>
      <c r="DK26" s="1020"/>
      <c r="DL26" s="1018">
        <v>0</v>
      </c>
      <c r="DM26" s="1019"/>
      <c r="DN26" s="1019"/>
      <c r="DO26" s="1019"/>
      <c r="DP26" s="1020"/>
      <c r="DQ26" s="1018">
        <v>0</v>
      </c>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103"/>
      <c r="AG27" s="1040"/>
      <c r="AH27" s="1040"/>
      <c r="AI27" s="1040"/>
      <c r="AJ27" s="1104"/>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t="s">
        <v>583</v>
      </c>
      <c r="BT27" s="1044"/>
      <c r="BU27" s="1044"/>
      <c r="BV27" s="1044"/>
      <c r="BW27" s="1044"/>
      <c r="BX27" s="1044"/>
      <c r="BY27" s="1044"/>
      <c r="BZ27" s="1044"/>
      <c r="CA27" s="1044"/>
      <c r="CB27" s="1044"/>
      <c r="CC27" s="1044"/>
      <c r="CD27" s="1044"/>
      <c r="CE27" s="1044"/>
      <c r="CF27" s="1044"/>
      <c r="CG27" s="1045"/>
      <c r="CH27" s="1018">
        <v>973</v>
      </c>
      <c r="CI27" s="1019"/>
      <c r="CJ27" s="1019"/>
      <c r="CK27" s="1019"/>
      <c r="CL27" s="1020"/>
      <c r="CM27" s="1018">
        <v>11050</v>
      </c>
      <c r="CN27" s="1019"/>
      <c r="CO27" s="1019"/>
      <c r="CP27" s="1019"/>
      <c r="CQ27" s="1020"/>
      <c r="CR27" s="1018">
        <v>670</v>
      </c>
      <c r="CS27" s="1019"/>
      <c r="CT27" s="1019"/>
      <c r="CU27" s="1019"/>
      <c r="CV27" s="1020"/>
      <c r="CW27" s="1018">
        <v>0</v>
      </c>
      <c r="CX27" s="1019"/>
      <c r="CY27" s="1019"/>
      <c r="CZ27" s="1019"/>
      <c r="DA27" s="1020"/>
      <c r="DB27" s="1018">
        <v>0</v>
      </c>
      <c r="DC27" s="1019"/>
      <c r="DD27" s="1019"/>
      <c r="DE27" s="1019"/>
      <c r="DF27" s="1020"/>
      <c r="DG27" s="1018">
        <v>0</v>
      </c>
      <c r="DH27" s="1019"/>
      <c r="DI27" s="1019"/>
      <c r="DJ27" s="1019"/>
      <c r="DK27" s="1020"/>
      <c r="DL27" s="1018">
        <v>0</v>
      </c>
      <c r="DM27" s="1019"/>
      <c r="DN27" s="1019"/>
      <c r="DO27" s="1019"/>
      <c r="DP27" s="1020"/>
      <c r="DQ27" s="1018">
        <v>0</v>
      </c>
      <c r="DR27" s="1019"/>
      <c r="DS27" s="1019"/>
      <c r="DT27" s="1019"/>
      <c r="DU27" s="1020"/>
      <c r="DV27" s="1021"/>
      <c r="DW27" s="1022"/>
      <c r="DX27" s="1022"/>
      <c r="DY27" s="1022"/>
      <c r="DZ27" s="1023"/>
      <c r="EA27" s="199"/>
    </row>
    <row r="28" spans="1:131" s="200" customFormat="1" ht="26.25" customHeight="1" thickTop="1">
      <c r="A28" s="219">
        <v>1</v>
      </c>
      <c r="B28" s="1089" t="s">
        <v>386</v>
      </c>
      <c r="C28" s="1090"/>
      <c r="D28" s="1090"/>
      <c r="E28" s="1090"/>
      <c r="F28" s="1090"/>
      <c r="G28" s="1090"/>
      <c r="H28" s="1090"/>
      <c r="I28" s="1090"/>
      <c r="J28" s="1090"/>
      <c r="K28" s="1090"/>
      <c r="L28" s="1090"/>
      <c r="M28" s="1090"/>
      <c r="N28" s="1090"/>
      <c r="O28" s="1090"/>
      <c r="P28" s="1091"/>
      <c r="Q28" s="1092">
        <v>131304</v>
      </c>
      <c r="R28" s="1093"/>
      <c r="S28" s="1093"/>
      <c r="T28" s="1093"/>
      <c r="U28" s="1094"/>
      <c r="V28" s="1095">
        <v>127547</v>
      </c>
      <c r="W28" s="1093"/>
      <c r="X28" s="1093"/>
      <c r="Y28" s="1093"/>
      <c r="Z28" s="1094"/>
      <c r="AA28" s="1095">
        <f t="shared" ref="AA28:AA47" si="1">Q28-V28</f>
        <v>3757</v>
      </c>
      <c r="AB28" s="1093"/>
      <c r="AC28" s="1093"/>
      <c r="AD28" s="1093"/>
      <c r="AE28" s="1096"/>
      <c r="AF28" s="1097">
        <v>3757</v>
      </c>
      <c r="AG28" s="1098"/>
      <c r="AH28" s="1098"/>
      <c r="AI28" s="1098"/>
      <c r="AJ28" s="1099"/>
      <c r="AK28" s="1100">
        <v>16190</v>
      </c>
      <c r="AL28" s="1082"/>
      <c r="AM28" s="1082"/>
      <c r="AN28" s="1082"/>
      <c r="AO28" s="1083"/>
      <c r="AP28" s="1081">
        <v>397</v>
      </c>
      <c r="AQ28" s="1082"/>
      <c r="AR28" s="1082"/>
      <c r="AS28" s="1082"/>
      <c r="AT28" s="1083"/>
      <c r="AU28" s="1081">
        <v>0</v>
      </c>
      <c r="AV28" s="1082"/>
      <c r="AW28" s="1082"/>
      <c r="AX28" s="1082"/>
      <c r="AY28" s="1083"/>
      <c r="AZ28" s="1084" t="s">
        <v>506</v>
      </c>
      <c r="BA28" s="1085"/>
      <c r="BB28" s="1085"/>
      <c r="BC28" s="1085"/>
      <c r="BD28" s="1086"/>
      <c r="BE28" s="1087"/>
      <c r="BF28" s="1087"/>
      <c r="BG28" s="1087"/>
      <c r="BH28" s="1087"/>
      <c r="BI28" s="1088"/>
      <c r="BJ28" s="205"/>
      <c r="BK28" s="205"/>
      <c r="BL28" s="205"/>
      <c r="BM28" s="205"/>
      <c r="BN28" s="205"/>
      <c r="BO28" s="218"/>
      <c r="BP28" s="218"/>
      <c r="BQ28" s="215">
        <v>22</v>
      </c>
      <c r="BR28" s="216"/>
      <c r="BS28" s="1043" t="s">
        <v>584</v>
      </c>
      <c r="BT28" s="1044"/>
      <c r="BU28" s="1044"/>
      <c r="BV28" s="1044"/>
      <c r="BW28" s="1044"/>
      <c r="BX28" s="1044"/>
      <c r="BY28" s="1044"/>
      <c r="BZ28" s="1044"/>
      <c r="CA28" s="1044"/>
      <c r="CB28" s="1044"/>
      <c r="CC28" s="1044"/>
      <c r="CD28" s="1044"/>
      <c r="CE28" s="1044"/>
      <c r="CF28" s="1044"/>
      <c r="CG28" s="1045"/>
      <c r="CH28" s="1018">
        <v>4</v>
      </c>
      <c r="CI28" s="1019"/>
      <c r="CJ28" s="1019"/>
      <c r="CK28" s="1019"/>
      <c r="CL28" s="1020"/>
      <c r="CM28" s="1018">
        <v>398</v>
      </c>
      <c r="CN28" s="1019"/>
      <c r="CO28" s="1019"/>
      <c r="CP28" s="1019"/>
      <c r="CQ28" s="1020"/>
      <c r="CR28" s="1018">
        <v>196</v>
      </c>
      <c r="CS28" s="1019"/>
      <c r="CT28" s="1019"/>
      <c r="CU28" s="1019"/>
      <c r="CV28" s="1020"/>
      <c r="CW28" s="1018">
        <v>0</v>
      </c>
      <c r="CX28" s="1019"/>
      <c r="CY28" s="1019"/>
      <c r="CZ28" s="1019"/>
      <c r="DA28" s="1020"/>
      <c r="DB28" s="1018">
        <v>0</v>
      </c>
      <c r="DC28" s="1019"/>
      <c r="DD28" s="1019"/>
      <c r="DE28" s="1019"/>
      <c r="DF28" s="1020"/>
      <c r="DG28" s="1018">
        <v>0</v>
      </c>
      <c r="DH28" s="1019"/>
      <c r="DI28" s="1019"/>
      <c r="DJ28" s="1019"/>
      <c r="DK28" s="1020"/>
      <c r="DL28" s="1018">
        <v>0</v>
      </c>
      <c r="DM28" s="1019"/>
      <c r="DN28" s="1019"/>
      <c r="DO28" s="1019"/>
      <c r="DP28" s="1020"/>
      <c r="DQ28" s="1018">
        <v>0</v>
      </c>
      <c r="DR28" s="1019"/>
      <c r="DS28" s="1019"/>
      <c r="DT28" s="1019"/>
      <c r="DU28" s="1020"/>
      <c r="DV28" s="1021"/>
      <c r="DW28" s="1022"/>
      <c r="DX28" s="1022"/>
      <c r="DY28" s="1022"/>
      <c r="DZ28" s="1023"/>
      <c r="EA28" s="199"/>
    </row>
    <row r="29" spans="1:131" s="200" customFormat="1" ht="26.25" customHeight="1">
      <c r="A29" s="219">
        <v>2</v>
      </c>
      <c r="B29" s="1066" t="s">
        <v>387</v>
      </c>
      <c r="C29" s="1067"/>
      <c r="D29" s="1067"/>
      <c r="E29" s="1067"/>
      <c r="F29" s="1067"/>
      <c r="G29" s="1067"/>
      <c r="H29" s="1067"/>
      <c r="I29" s="1067"/>
      <c r="J29" s="1067"/>
      <c r="K29" s="1067"/>
      <c r="L29" s="1067"/>
      <c r="M29" s="1067"/>
      <c r="N29" s="1067"/>
      <c r="O29" s="1067"/>
      <c r="P29" s="1068"/>
      <c r="Q29" s="1075">
        <v>91456</v>
      </c>
      <c r="R29" s="1049"/>
      <c r="S29" s="1049"/>
      <c r="T29" s="1049"/>
      <c r="U29" s="1076"/>
      <c r="V29" s="1074">
        <v>88807</v>
      </c>
      <c r="W29" s="1049"/>
      <c r="X29" s="1049"/>
      <c r="Y29" s="1049"/>
      <c r="Z29" s="1076"/>
      <c r="AA29" s="1074">
        <f t="shared" si="1"/>
        <v>2649</v>
      </c>
      <c r="AB29" s="1049"/>
      <c r="AC29" s="1049"/>
      <c r="AD29" s="1049"/>
      <c r="AE29" s="1050"/>
      <c r="AF29" s="1048">
        <v>2649</v>
      </c>
      <c r="AG29" s="1049"/>
      <c r="AH29" s="1049"/>
      <c r="AI29" s="1049"/>
      <c r="AJ29" s="1050"/>
      <c r="AK29" s="1077">
        <v>12709</v>
      </c>
      <c r="AL29" s="1008"/>
      <c r="AM29" s="1008"/>
      <c r="AN29" s="1008"/>
      <c r="AO29" s="1009"/>
      <c r="AP29" s="1010">
        <v>0</v>
      </c>
      <c r="AQ29" s="1008"/>
      <c r="AR29" s="1008"/>
      <c r="AS29" s="1008"/>
      <c r="AT29" s="1009"/>
      <c r="AU29" s="1010">
        <v>0</v>
      </c>
      <c r="AV29" s="1008"/>
      <c r="AW29" s="1008"/>
      <c r="AX29" s="1008"/>
      <c r="AY29" s="1009"/>
      <c r="AZ29" s="1078" t="s">
        <v>506</v>
      </c>
      <c r="BA29" s="1079"/>
      <c r="BB29" s="1079"/>
      <c r="BC29" s="1079"/>
      <c r="BD29" s="1080"/>
      <c r="BE29" s="1061"/>
      <c r="BF29" s="1061"/>
      <c r="BG29" s="1061"/>
      <c r="BH29" s="1061"/>
      <c r="BI29" s="1062"/>
      <c r="BJ29" s="205"/>
      <c r="BK29" s="205"/>
      <c r="BL29" s="205"/>
      <c r="BM29" s="205"/>
      <c r="BN29" s="205"/>
      <c r="BO29" s="218"/>
      <c r="BP29" s="218"/>
      <c r="BQ29" s="215">
        <v>23</v>
      </c>
      <c r="BR29" s="216"/>
      <c r="BS29" s="1043" t="s">
        <v>585</v>
      </c>
      <c r="BT29" s="1044"/>
      <c r="BU29" s="1044"/>
      <c r="BV29" s="1044"/>
      <c r="BW29" s="1044"/>
      <c r="BX29" s="1044"/>
      <c r="BY29" s="1044"/>
      <c r="BZ29" s="1044"/>
      <c r="CA29" s="1044"/>
      <c r="CB29" s="1044"/>
      <c r="CC29" s="1044"/>
      <c r="CD29" s="1044"/>
      <c r="CE29" s="1044"/>
      <c r="CF29" s="1044"/>
      <c r="CG29" s="1045"/>
      <c r="CH29" s="1018">
        <v>86</v>
      </c>
      <c r="CI29" s="1019"/>
      <c r="CJ29" s="1019"/>
      <c r="CK29" s="1019"/>
      <c r="CL29" s="1020"/>
      <c r="CM29" s="1018">
        <v>4133</v>
      </c>
      <c r="CN29" s="1019"/>
      <c r="CO29" s="1019"/>
      <c r="CP29" s="1019"/>
      <c r="CQ29" s="1020"/>
      <c r="CR29" s="1018">
        <v>1000</v>
      </c>
      <c r="CS29" s="1019"/>
      <c r="CT29" s="1019"/>
      <c r="CU29" s="1019"/>
      <c r="CV29" s="1020"/>
      <c r="CW29" s="1018">
        <v>0</v>
      </c>
      <c r="CX29" s="1019"/>
      <c r="CY29" s="1019"/>
      <c r="CZ29" s="1019"/>
      <c r="DA29" s="1020"/>
      <c r="DB29" s="1018">
        <v>0</v>
      </c>
      <c r="DC29" s="1019"/>
      <c r="DD29" s="1019"/>
      <c r="DE29" s="1019"/>
      <c r="DF29" s="1020"/>
      <c r="DG29" s="1018">
        <v>0</v>
      </c>
      <c r="DH29" s="1019"/>
      <c r="DI29" s="1019"/>
      <c r="DJ29" s="1019"/>
      <c r="DK29" s="1020"/>
      <c r="DL29" s="1018">
        <v>0</v>
      </c>
      <c r="DM29" s="1019"/>
      <c r="DN29" s="1019"/>
      <c r="DO29" s="1019"/>
      <c r="DP29" s="1020"/>
      <c r="DQ29" s="1018">
        <v>0</v>
      </c>
      <c r="DR29" s="1019"/>
      <c r="DS29" s="1019"/>
      <c r="DT29" s="1019"/>
      <c r="DU29" s="1020"/>
      <c r="DV29" s="1021"/>
      <c r="DW29" s="1022"/>
      <c r="DX29" s="1022"/>
      <c r="DY29" s="1022"/>
      <c r="DZ29" s="1023"/>
      <c r="EA29" s="199"/>
    </row>
    <row r="30" spans="1:131" s="200" customFormat="1" ht="26.25" customHeight="1">
      <c r="A30" s="219">
        <v>3</v>
      </c>
      <c r="B30" s="1066" t="s">
        <v>388</v>
      </c>
      <c r="C30" s="1067"/>
      <c r="D30" s="1067"/>
      <c r="E30" s="1067"/>
      <c r="F30" s="1067"/>
      <c r="G30" s="1067"/>
      <c r="H30" s="1067"/>
      <c r="I30" s="1067"/>
      <c r="J30" s="1067"/>
      <c r="K30" s="1067"/>
      <c r="L30" s="1067"/>
      <c r="M30" s="1067"/>
      <c r="N30" s="1067"/>
      <c r="O30" s="1067"/>
      <c r="P30" s="1068"/>
      <c r="Q30" s="1075">
        <v>15097</v>
      </c>
      <c r="R30" s="1049"/>
      <c r="S30" s="1049"/>
      <c r="T30" s="1049"/>
      <c r="U30" s="1076"/>
      <c r="V30" s="1074">
        <v>14509</v>
      </c>
      <c r="W30" s="1049"/>
      <c r="X30" s="1049"/>
      <c r="Y30" s="1049"/>
      <c r="Z30" s="1076"/>
      <c r="AA30" s="1074">
        <f t="shared" si="1"/>
        <v>588</v>
      </c>
      <c r="AB30" s="1049"/>
      <c r="AC30" s="1049"/>
      <c r="AD30" s="1049"/>
      <c r="AE30" s="1050"/>
      <c r="AF30" s="1048">
        <v>588</v>
      </c>
      <c r="AG30" s="1049"/>
      <c r="AH30" s="1049"/>
      <c r="AI30" s="1049"/>
      <c r="AJ30" s="1050"/>
      <c r="AK30" s="1077">
        <v>3572</v>
      </c>
      <c r="AL30" s="1008"/>
      <c r="AM30" s="1008"/>
      <c r="AN30" s="1008"/>
      <c r="AO30" s="1009"/>
      <c r="AP30" s="1010">
        <v>0</v>
      </c>
      <c r="AQ30" s="1008"/>
      <c r="AR30" s="1008"/>
      <c r="AS30" s="1008"/>
      <c r="AT30" s="1009"/>
      <c r="AU30" s="1010">
        <v>0</v>
      </c>
      <c r="AV30" s="1008"/>
      <c r="AW30" s="1008"/>
      <c r="AX30" s="1008"/>
      <c r="AY30" s="1009"/>
      <c r="AZ30" s="1078" t="s">
        <v>506</v>
      </c>
      <c r="BA30" s="1079"/>
      <c r="BB30" s="1079"/>
      <c r="BC30" s="1079"/>
      <c r="BD30" s="1080"/>
      <c r="BE30" s="1061"/>
      <c r="BF30" s="1061"/>
      <c r="BG30" s="1061"/>
      <c r="BH30" s="1061"/>
      <c r="BI30" s="1062"/>
      <c r="BJ30" s="205"/>
      <c r="BK30" s="205"/>
      <c r="BL30" s="205"/>
      <c r="BM30" s="205"/>
      <c r="BN30" s="205"/>
      <c r="BO30" s="218"/>
      <c r="BP30" s="218"/>
      <c r="BQ30" s="215">
        <v>24</v>
      </c>
      <c r="BR30" s="216"/>
      <c r="BS30" s="1043" t="s">
        <v>586</v>
      </c>
      <c r="BT30" s="1044"/>
      <c r="BU30" s="1044"/>
      <c r="BV30" s="1044"/>
      <c r="BW30" s="1044"/>
      <c r="BX30" s="1044"/>
      <c r="BY30" s="1044"/>
      <c r="BZ30" s="1044"/>
      <c r="CA30" s="1044"/>
      <c r="CB30" s="1044"/>
      <c r="CC30" s="1044"/>
      <c r="CD30" s="1044"/>
      <c r="CE30" s="1044"/>
      <c r="CF30" s="1044"/>
      <c r="CG30" s="1045"/>
      <c r="CH30" s="1018">
        <v>302</v>
      </c>
      <c r="CI30" s="1019"/>
      <c r="CJ30" s="1019"/>
      <c r="CK30" s="1019"/>
      <c r="CL30" s="1020"/>
      <c r="CM30" s="1018">
        <v>5337</v>
      </c>
      <c r="CN30" s="1019"/>
      <c r="CO30" s="1019"/>
      <c r="CP30" s="1019"/>
      <c r="CQ30" s="1020"/>
      <c r="CR30" s="1018">
        <v>1869</v>
      </c>
      <c r="CS30" s="1019"/>
      <c r="CT30" s="1019"/>
      <c r="CU30" s="1019"/>
      <c r="CV30" s="1020"/>
      <c r="CW30" s="1018">
        <v>0</v>
      </c>
      <c r="CX30" s="1019"/>
      <c r="CY30" s="1019"/>
      <c r="CZ30" s="1019"/>
      <c r="DA30" s="1020"/>
      <c r="DB30" s="1018">
        <v>0</v>
      </c>
      <c r="DC30" s="1019"/>
      <c r="DD30" s="1019"/>
      <c r="DE30" s="1019"/>
      <c r="DF30" s="1020"/>
      <c r="DG30" s="1018">
        <v>0</v>
      </c>
      <c r="DH30" s="1019"/>
      <c r="DI30" s="1019"/>
      <c r="DJ30" s="1019"/>
      <c r="DK30" s="1020"/>
      <c r="DL30" s="1018">
        <v>0</v>
      </c>
      <c r="DM30" s="1019"/>
      <c r="DN30" s="1019"/>
      <c r="DO30" s="1019"/>
      <c r="DP30" s="1020"/>
      <c r="DQ30" s="1018">
        <v>0</v>
      </c>
      <c r="DR30" s="1019"/>
      <c r="DS30" s="1019"/>
      <c r="DT30" s="1019"/>
      <c r="DU30" s="1020"/>
      <c r="DV30" s="1021"/>
      <c r="DW30" s="1022"/>
      <c r="DX30" s="1022"/>
      <c r="DY30" s="1022"/>
      <c r="DZ30" s="1023"/>
      <c r="EA30" s="199"/>
    </row>
    <row r="31" spans="1:131" s="200" customFormat="1" ht="26.25" customHeight="1">
      <c r="A31" s="219">
        <v>4</v>
      </c>
      <c r="B31" s="1066" t="s">
        <v>389</v>
      </c>
      <c r="C31" s="1067"/>
      <c r="D31" s="1067"/>
      <c r="E31" s="1067"/>
      <c r="F31" s="1067"/>
      <c r="G31" s="1067"/>
      <c r="H31" s="1067"/>
      <c r="I31" s="1067"/>
      <c r="J31" s="1067"/>
      <c r="K31" s="1067"/>
      <c r="L31" s="1067"/>
      <c r="M31" s="1067"/>
      <c r="N31" s="1067"/>
      <c r="O31" s="1067"/>
      <c r="P31" s="1068"/>
      <c r="Q31" s="1075">
        <v>520</v>
      </c>
      <c r="R31" s="1049"/>
      <c r="S31" s="1049"/>
      <c r="T31" s="1049"/>
      <c r="U31" s="1076"/>
      <c r="V31" s="1074">
        <v>353</v>
      </c>
      <c r="W31" s="1049"/>
      <c r="X31" s="1049"/>
      <c r="Y31" s="1049"/>
      <c r="Z31" s="1076"/>
      <c r="AA31" s="1074">
        <f t="shared" si="1"/>
        <v>167</v>
      </c>
      <c r="AB31" s="1049"/>
      <c r="AC31" s="1049"/>
      <c r="AD31" s="1049"/>
      <c r="AE31" s="1050"/>
      <c r="AF31" s="1048">
        <v>167</v>
      </c>
      <c r="AG31" s="1049"/>
      <c r="AH31" s="1049"/>
      <c r="AI31" s="1049"/>
      <c r="AJ31" s="1050"/>
      <c r="AK31" s="1077">
        <v>0</v>
      </c>
      <c r="AL31" s="1008"/>
      <c r="AM31" s="1008"/>
      <c r="AN31" s="1008"/>
      <c r="AO31" s="1009"/>
      <c r="AP31" s="1010">
        <v>525</v>
      </c>
      <c r="AQ31" s="1008"/>
      <c r="AR31" s="1008"/>
      <c r="AS31" s="1008"/>
      <c r="AT31" s="1009"/>
      <c r="AU31" s="1010">
        <v>0</v>
      </c>
      <c r="AV31" s="1008"/>
      <c r="AW31" s="1008"/>
      <c r="AX31" s="1008"/>
      <c r="AY31" s="1009"/>
      <c r="AZ31" s="1078" t="s">
        <v>506</v>
      </c>
      <c r="BA31" s="1079"/>
      <c r="BB31" s="1079"/>
      <c r="BC31" s="1079"/>
      <c r="BD31" s="1080"/>
      <c r="BE31" s="1061"/>
      <c r="BF31" s="1061"/>
      <c r="BG31" s="1061"/>
      <c r="BH31" s="1061"/>
      <c r="BI31" s="1062"/>
      <c r="BJ31" s="205"/>
      <c r="BK31" s="205"/>
      <c r="BL31" s="205"/>
      <c r="BM31" s="205"/>
      <c r="BN31" s="205"/>
      <c r="BO31" s="218"/>
      <c r="BP31" s="218"/>
      <c r="BQ31" s="215">
        <v>25</v>
      </c>
      <c r="BR31" s="216"/>
      <c r="BS31" s="1043" t="s">
        <v>587</v>
      </c>
      <c r="BT31" s="1044"/>
      <c r="BU31" s="1044"/>
      <c r="BV31" s="1044"/>
      <c r="BW31" s="1044"/>
      <c r="BX31" s="1044"/>
      <c r="BY31" s="1044"/>
      <c r="BZ31" s="1044"/>
      <c r="CA31" s="1044"/>
      <c r="CB31" s="1044"/>
      <c r="CC31" s="1044"/>
      <c r="CD31" s="1044"/>
      <c r="CE31" s="1044"/>
      <c r="CF31" s="1044"/>
      <c r="CG31" s="1045"/>
      <c r="CH31" s="1018">
        <v>13</v>
      </c>
      <c r="CI31" s="1019"/>
      <c r="CJ31" s="1019"/>
      <c r="CK31" s="1019"/>
      <c r="CL31" s="1020"/>
      <c r="CM31" s="1018">
        <v>1999</v>
      </c>
      <c r="CN31" s="1019"/>
      <c r="CO31" s="1019"/>
      <c r="CP31" s="1019"/>
      <c r="CQ31" s="1020"/>
      <c r="CR31" s="1018">
        <v>610</v>
      </c>
      <c r="CS31" s="1019"/>
      <c r="CT31" s="1019"/>
      <c r="CU31" s="1019"/>
      <c r="CV31" s="1020"/>
      <c r="CW31" s="1018">
        <v>0</v>
      </c>
      <c r="CX31" s="1019"/>
      <c r="CY31" s="1019"/>
      <c r="CZ31" s="1019"/>
      <c r="DA31" s="1020"/>
      <c r="DB31" s="1018">
        <v>0</v>
      </c>
      <c r="DC31" s="1019"/>
      <c r="DD31" s="1019"/>
      <c r="DE31" s="1019"/>
      <c r="DF31" s="1020"/>
      <c r="DG31" s="1018">
        <v>0</v>
      </c>
      <c r="DH31" s="1019"/>
      <c r="DI31" s="1019"/>
      <c r="DJ31" s="1019"/>
      <c r="DK31" s="1020"/>
      <c r="DL31" s="1018">
        <v>0</v>
      </c>
      <c r="DM31" s="1019"/>
      <c r="DN31" s="1019"/>
      <c r="DO31" s="1019"/>
      <c r="DP31" s="1020"/>
      <c r="DQ31" s="1018">
        <v>0</v>
      </c>
      <c r="DR31" s="1019"/>
      <c r="DS31" s="1019"/>
      <c r="DT31" s="1019"/>
      <c r="DU31" s="1020"/>
      <c r="DV31" s="1021"/>
      <c r="DW31" s="1022"/>
      <c r="DX31" s="1022"/>
      <c r="DY31" s="1022"/>
      <c r="DZ31" s="1023"/>
      <c r="EA31" s="199"/>
    </row>
    <row r="32" spans="1:131" s="200" customFormat="1" ht="26.25" customHeight="1">
      <c r="A32" s="219">
        <v>5</v>
      </c>
      <c r="B32" s="1066" t="s">
        <v>390</v>
      </c>
      <c r="C32" s="1067"/>
      <c r="D32" s="1067"/>
      <c r="E32" s="1067"/>
      <c r="F32" s="1067"/>
      <c r="G32" s="1067"/>
      <c r="H32" s="1067"/>
      <c r="I32" s="1067"/>
      <c r="J32" s="1067"/>
      <c r="K32" s="1067"/>
      <c r="L32" s="1067"/>
      <c r="M32" s="1067"/>
      <c r="N32" s="1067"/>
      <c r="O32" s="1067"/>
      <c r="P32" s="1068"/>
      <c r="Q32" s="1075">
        <v>115996</v>
      </c>
      <c r="R32" s="1049"/>
      <c r="S32" s="1049"/>
      <c r="T32" s="1049"/>
      <c r="U32" s="1076"/>
      <c r="V32" s="1074">
        <v>113135</v>
      </c>
      <c r="W32" s="1049"/>
      <c r="X32" s="1049"/>
      <c r="Y32" s="1049"/>
      <c r="Z32" s="1076"/>
      <c r="AA32" s="1074">
        <f t="shared" si="1"/>
        <v>2861</v>
      </c>
      <c r="AB32" s="1049"/>
      <c r="AC32" s="1049"/>
      <c r="AD32" s="1049"/>
      <c r="AE32" s="1050"/>
      <c r="AF32" s="1048">
        <v>2417</v>
      </c>
      <c r="AG32" s="1049"/>
      <c r="AH32" s="1049"/>
      <c r="AI32" s="1049"/>
      <c r="AJ32" s="1050"/>
      <c r="AK32" s="1077">
        <v>0</v>
      </c>
      <c r="AL32" s="1008"/>
      <c r="AM32" s="1008"/>
      <c r="AN32" s="1008"/>
      <c r="AO32" s="1009"/>
      <c r="AP32" s="1010">
        <v>16725</v>
      </c>
      <c r="AQ32" s="1008"/>
      <c r="AR32" s="1008"/>
      <c r="AS32" s="1008"/>
      <c r="AT32" s="1009"/>
      <c r="AU32" s="1010">
        <v>0</v>
      </c>
      <c r="AV32" s="1008"/>
      <c r="AW32" s="1008"/>
      <c r="AX32" s="1008"/>
      <c r="AY32" s="1009"/>
      <c r="AZ32" s="1078" t="s">
        <v>506</v>
      </c>
      <c r="BA32" s="1079"/>
      <c r="BB32" s="1079"/>
      <c r="BC32" s="1079"/>
      <c r="BD32" s="1080"/>
      <c r="BE32" s="1061"/>
      <c r="BF32" s="1061"/>
      <c r="BG32" s="1061"/>
      <c r="BH32" s="1061"/>
      <c r="BI32" s="1062"/>
      <c r="BJ32" s="205"/>
      <c r="BK32" s="205"/>
      <c r="BL32" s="205"/>
      <c r="BM32" s="205"/>
      <c r="BN32" s="205"/>
      <c r="BO32" s="218"/>
      <c r="BP32" s="218"/>
      <c r="BQ32" s="215">
        <v>26</v>
      </c>
      <c r="BR32" s="216"/>
      <c r="BS32" s="1043" t="s">
        <v>588</v>
      </c>
      <c r="BT32" s="1044"/>
      <c r="BU32" s="1044"/>
      <c r="BV32" s="1044"/>
      <c r="BW32" s="1044"/>
      <c r="BX32" s="1044"/>
      <c r="BY32" s="1044"/>
      <c r="BZ32" s="1044"/>
      <c r="CA32" s="1044"/>
      <c r="CB32" s="1044"/>
      <c r="CC32" s="1044"/>
      <c r="CD32" s="1044"/>
      <c r="CE32" s="1044"/>
      <c r="CF32" s="1044"/>
      <c r="CG32" s="1045"/>
      <c r="CH32" s="1018">
        <v>88</v>
      </c>
      <c r="CI32" s="1019"/>
      <c r="CJ32" s="1019"/>
      <c r="CK32" s="1019"/>
      <c r="CL32" s="1020"/>
      <c r="CM32" s="1018">
        <v>144</v>
      </c>
      <c r="CN32" s="1019"/>
      <c r="CO32" s="1019"/>
      <c r="CP32" s="1019"/>
      <c r="CQ32" s="1020"/>
      <c r="CR32" s="1018">
        <v>54</v>
      </c>
      <c r="CS32" s="1019"/>
      <c r="CT32" s="1019"/>
      <c r="CU32" s="1019"/>
      <c r="CV32" s="1020"/>
      <c r="CW32" s="1018">
        <v>0</v>
      </c>
      <c r="CX32" s="1019"/>
      <c r="CY32" s="1019"/>
      <c r="CZ32" s="1019"/>
      <c r="DA32" s="1020"/>
      <c r="DB32" s="1018">
        <v>0</v>
      </c>
      <c r="DC32" s="1019"/>
      <c r="DD32" s="1019"/>
      <c r="DE32" s="1019"/>
      <c r="DF32" s="1020"/>
      <c r="DG32" s="1018">
        <v>0</v>
      </c>
      <c r="DH32" s="1019"/>
      <c r="DI32" s="1019"/>
      <c r="DJ32" s="1019"/>
      <c r="DK32" s="1020"/>
      <c r="DL32" s="1018">
        <v>0</v>
      </c>
      <c r="DM32" s="1019"/>
      <c r="DN32" s="1019"/>
      <c r="DO32" s="1019"/>
      <c r="DP32" s="1020"/>
      <c r="DQ32" s="1018">
        <v>0</v>
      </c>
      <c r="DR32" s="1019"/>
      <c r="DS32" s="1019"/>
      <c r="DT32" s="1019"/>
      <c r="DU32" s="1020"/>
      <c r="DV32" s="1021"/>
      <c r="DW32" s="1022"/>
      <c r="DX32" s="1022"/>
      <c r="DY32" s="1022"/>
      <c r="DZ32" s="1023"/>
      <c r="EA32" s="199"/>
    </row>
    <row r="33" spans="1:131" s="200" customFormat="1" ht="26.25" customHeight="1">
      <c r="A33" s="219">
        <v>6</v>
      </c>
      <c r="B33" s="1066" t="s">
        <v>391</v>
      </c>
      <c r="C33" s="1067"/>
      <c r="D33" s="1067"/>
      <c r="E33" s="1067"/>
      <c r="F33" s="1067"/>
      <c r="G33" s="1067"/>
      <c r="H33" s="1067"/>
      <c r="I33" s="1067"/>
      <c r="J33" s="1067"/>
      <c r="K33" s="1067"/>
      <c r="L33" s="1067"/>
      <c r="M33" s="1067"/>
      <c r="N33" s="1067"/>
      <c r="O33" s="1067"/>
      <c r="P33" s="1068"/>
      <c r="Q33" s="1075">
        <v>20012</v>
      </c>
      <c r="R33" s="1049"/>
      <c r="S33" s="1049"/>
      <c r="T33" s="1049"/>
      <c r="U33" s="1076"/>
      <c r="V33" s="1074">
        <v>18088</v>
      </c>
      <c r="W33" s="1049"/>
      <c r="X33" s="1049"/>
      <c r="Y33" s="1049"/>
      <c r="Z33" s="1076"/>
      <c r="AA33" s="1074">
        <f t="shared" si="1"/>
        <v>1924</v>
      </c>
      <c r="AB33" s="1049"/>
      <c r="AC33" s="1049"/>
      <c r="AD33" s="1049"/>
      <c r="AE33" s="1050"/>
      <c r="AF33" s="1048">
        <v>5600</v>
      </c>
      <c r="AG33" s="1049"/>
      <c r="AH33" s="1049"/>
      <c r="AI33" s="1049"/>
      <c r="AJ33" s="1050"/>
      <c r="AK33" s="1077">
        <v>159</v>
      </c>
      <c r="AL33" s="1008"/>
      <c r="AM33" s="1008"/>
      <c r="AN33" s="1008"/>
      <c r="AO33" s="1009"/>
      <c r="AP33" s="1010">
        <v>63575</v>
      </c>
      <c r="AQ33" s="1008"/>
      <c r="AR33" s="1008"/>
      <c r="AS33" s="1008"/>
      <c r="AT33" s="1009"/>
      <c r="AU33" s="1010">
        <v>0</v>
      </c>
      <c r="AV33" s="1008"/>
      <c r="AW33" s="1008"/>
      <c r="AX33" s="1008"/>
      <c r="AY33" s="1009"/>
      <c r="AZ33" s="1078" t="s">
        <v>506</v>
      </c>
      <c r="BA33" s="1079"/>
      <c r="BB33" s="1079"/>
      <c r="BC33" s="1079"/>
      <c r="BD33" s="1080"/>
      <c r="BE33" s="1061" t="s">
        <v>392</v>
      </c>
      <c r="BF33" s="1061"/>
      <c r="BG33" s="1061"/>
      <c r="BH33" s="1061"/>
      <c r="BI33" s="1062"/>
      <c r="BJ33" s="205"/>
      <c r="BK33" s="205"/>
      <c r="BL33" s="205"/>
      <c r="BM33" s="205"/>
      <c r="BN33" s="205"/>
      <c r="BO33" s="218"/>
      <c r="BP33" s="218"/>
      <c r="BQ33" s="215">
        <v>27</v>
      </c>
      <c r="BR33" s="216"/>
      <c r="BS33" s="1043" t="s">
        <v>589</v>
      </c>
      <c r="BT33" s="1044"/>
      <c r="BU33" s="1044"/>
      <c r="BV33" s="1044"/>
      <c r="BW33" s="1044"/>
      <c r="BX33" s="1044"/>
      <c r="BY33" s="1044"/>
      <c r="BZ33" s="1044"/>
      <c r="CA33" s="1044"/>
      <c r="CB33" s="1044"/>
      <c r="CC33" s="1044"/>
      <c r="CD33" s="1044"/>
      <c r="CE33" s="1044"/>
      <c r="CF33" s="1044"/>
      <c r="CG33" s="1045"/>
      <c r="CH33" s="1018">
        <v>83</v>
      </c>
      <c r="CI33" s="1019"/>
      <c r="CJ33" s="1019"/>
      <c r="CK33" s="1019"/>
      <c r="CL33" s="1020"/>
      <c r="CM33" s="1018">
        <v>6932</v>
      </c>
      <c r="CN33" s="1019"/>
      <c r="CO33" s="1019"/>
      <c r="CP33" s="1019"/>
      <c r="CQ33" s="1020"/>
      <c r="CR33" s="1018">
        <v>1526</v>
      </c>
      <c r="CS33" s="1019"/>
      <c r="CT33" s="1019"/>
      <c r="CU33" s="1019"/>
      <c r="CV33" s="1020"/>
      <c r="CW33" s="1018">
        <v>0</v>
      </c>
      <c r="CX33" s="1019"/>
      <c r="CY33" s="1019"/>
      <c r="CZ33" s="1019"/>
      <c r="DA33" s="1020"/>
      <c r="DB33" s="1018">
        <v>1035</v>
      </c>
      <c r="DC33" s="1019"/>
      <c r="DD33" s="1019"/>
      <c r="DE33" s="1019"/>
      <c r="DF33" s="1020"/>
      <c r="DG33" s="1018">
        <v>0</v>
      </c>
      <c r="DH33" s="1019"/>
      <c r="DI33" s="1019"/>
      <c r="DJ33" s="1019"/>
      <c r="DK33" s="1020"/>
      <c r="DL33" s="1018">
        <v>0</v>
      </c>
      <c r="DM33" s="1019"/>
      <c r="DN33" s="1019"/>
      <c r="DO33" s="1019"/>
      <c r="DP33" s="1020"/>
      <c r="DQ33" s="1018">
        <v>0</v>
      </c>
      <c r="DR33" s="1019"/>
      <c r="DS33" s="1019"/>
      <c r="DT33" s="1019"/>
      <c r="DU33" s="1020"/>
      <c r="DV33" s="1021"/>
      <c r="DW33" s="1022"/>
      <c r="DX33" s="1022"/>
      <c r="DY33" s="1022"/>
      <c r="DZ33" s="1023"/>
      <c r="EA33" s="199"/>
    </row>
    <row r="34" spans="1:131" s="200" customFormat="1" ht="26.25" customHeight="1">
      <c r="A34" s="219">
        <v>7</v>
      </c>
      <c r="B34" s="1066" t="s">
        <v>393</v>
      </c>
      <c r="C34" s="1067"/>
      <c r="D34" s="1067"/>
      <c r="E34" s="1067"/>
      <c r="F34" s="1067"/>
      <c r="G34" s="1067"/>
      <c r="H34" s="1067"/>
      <c r="I34" s="1067"/>
      <c r="J34" s="1067"/>
      <c r="K34" s="1067"/>
      <c r="L34" s="1067"/>
      <c r="M34" s="1067"/>
      <c r="N34" s="1067"/>
      <c r="O34" s="1067"/>
      <c r="P34" s="1068"/>
      <c r="Q34" s="1075">
        <v>1704</v>
      </c>
      <c r="R34" s="1049"/>
      <c r="S34" s="1049"/>
      <c r="T34" s="1049"/>
      <c r="U34" s="1076"/>
      <c r="V34" s="1074">
        <v>1283</v>
      </c>
      <c r="W34" s="1049"/>
      <c r="X34" s="1049"/>
      <c r="Y34" s="1049"/>
      <c r="Z34" s="1076"/>
      <c r="AA34" s="1074">
        <f t="shared" si="1"/>
        <v>421</v>
      </c>
      <c r="AB34" s="1049"/>
      <c r="AC34" s="1049"/>
      <c r="AD34" s="1049"/>
      <c r="AE34" s="1050"/>
      <c r="AF34" s="1048">
        <v>1775</v>
      </c>
      <c r="AG34" s="1049"/>
      <c r="AH34" s="1049"/>
      <c r="AI34" s="1049"/>
      <c r="AJ34" s="1050"/>
      <c r="AK34" s="1077">
        <v>2</v>
      </c>
      <c r="AL34" s="1008"/>
      <c r="AM34" s="1008"/>
      <c r="AN34" s="1008"/>
      <c r="AO34" s="1009"/>
      <c r="AP34" s="1010">
        <v>2079</v>
      </c>
      <c r="AQ34" s="1008"/>
      <c r="AR34" s="1008"/>
      <c r="AS34" s="1008"/>
      <c r="AT34" s="1009"/>
      <c r="AU34" s="1010">
        <v>0</v>
      </c>
      <c r="AV34" s="1008"/>
      <c r="AW34" s="1008"/>
      <c r="AX34" s="1008"/>
      <c r="AY34" s="1009"/>
      <c r="AZ34" s="1078" t="s">
        <v>506</v>
      </c>
      <c r="BA34" s="1079"/>
      <c r="BB34" s="1079"/>
      <c r="BC34" s="1079"/>
      <c r="BD34" s="1080"/>
      <c r="BE34" s="1061" t="s">
        <v>392</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394</v>
      </c>
      <c r="C35" s="1067"/>
      <c r="D35" s="1067"/>
      <c r="E35" s="1067"/>
      <c r="F35" s="1067"/>
      <c r="G35" s="1067"/>
      <c r="H35" s="1067"/>
      <c r="I35" s="1067"/>
      <c r="J35" s="1067"/>
      <c r="K35" s="1067"/>
      <c r="L35" s="1067"/>
      <c r="M35" s="1067"/>
      <c r="N35" s="1067"/>
      <c r="O35" s="1067"/>
      <c r="P35" s="1068"/>
      <c r="Q35" s="1075">
        <v>1674</v>
      </c>
      <c r="R35" s="1049"/>
      <c r="S35" s="1049"/>
      <c r="T35" s="1049"/>
      <c r="U35" s="1076"/>
      <c r="V35" s="1074">
        <v>1724</v>
      </c>
      <c r="W35" s="1049"/>
      <c r="X35" s="1049"/>
      <c r="Y35" s="1049"/>
      <c r="Z35" s="1076"/>
      <c r="AA35" s="1074">
        <f t="shared" si="1"/>
        <v>-50</v>
      </c>
      <c r="AB35" s="1049"/>
      <c r="AC35" s="1049"/>
      <c r="AD35" s="1049"/>
      <c r="AE35" s="1050"/>
      <c r="AF35" s="1048">
        <v>1565</v>
      </c>
      <c r="AG35" s="1049"/>
      <c r="AH35" s="1049"/>
      <c r="AI35" s="1049"/>
      <c r="AJ35" s="1050"/>
      <c r="AK35" s="1077">
        <v>121</v>
      </c>
      <c r="AL35" s="1008"/>
      <c r="AM35" s="1008"/>
      <c r="AN35" s="1008"/>
      <c r="AO35" s="1009"/>
      <c r="AP35" s="1010">
        <v>187</v>
      </c>
      <c r="AQ35" s="1008"/>
      <c r="AR35" s="1008"/>
      <c r="AS35" s="1008"/>
      <c r="AT35" s="1009"/>
      <c r="AU35" s="1010">
        <v>0</v>
      </c>
      <c r="AV35" s="1008"/>
      <c r="AW35" s="1008"/>
      <c r="AX35" s="1008"/>
      <c r="AY35" s="1009"/>
      <c r="AZ35" s="1078" t="s">
        <v>506</v>
      </c>
      <c r="BA35" s="1079"/>
      <c r="BB35" s="1079"/>
      <c r="BC35" s="1079"/>
      <c r="BD35" s="1080"/>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395</v>
      </c>
      <c r="C36" s="1067"/>
      <c r="D36" s="1067"/>
      <c r="E36" s="1067"/>
      <c r="F36" s="1067"/>
      <c r="G36" s="1067"/>
      <c r="H36" s="1067"/>
      <c r="I36" s="1067"/>
      <c r="J36" s="1067"/>
      <c r="K36" s="1067"/>
      <c r="L36" s="1067"/>
      <c r="M36" s="1067"/>
      <c r="N36" s="1067"/>
      <c r="O36" s="1067"/>
      <c r="P36" s="1068"/>
      <c r="Q36" s="1075">
        <v>23725</v>
      </c>
      <c r="R36" s="1049"/>
      <c r="S36" s="1049"/>
      <c r="T36" s="1049"/>
      <c r="U36" s="1076"/>
      <c r="V36" s="1074">
        <v>24964</v>
      </c>
      <c r="W36" s="1049"/>
      <c r="X36" s="1049"/>
      <c r="Y36" s="1049"/>
      <c r="Z36" s="1076"/>
      <c r="AA36" s="1074">
        <f t="shared" si="1"/>
        <v>-1239</v>
      </c>
      <c r="AB36" s="1049"/>
      <c r="AC36" s="1049"/>
      <c r="AD36" s="1049"/>
      <c r="AE36" s="1050"/>
      <c r="AF36" s="1048">
        <v>3362</v>
      </c>
      <c r="AG36" s="1049"/>
      <c r="AH36" s="1049"/>
      <c r="AI36" s="1049"/>
      <c r="AJ36" s="1050"/>
      <c r="AK36" s="1077">
        <v>3605</v>
      </c>
      <c r="AL36" s="1008"/>
      <c r="AM36" s="1008"/>
      <c r="AN36" s="1008"/>
      <c r="AO36" s="1009"/>
      <c r="AP36" s="1010">
        <v>15622</v>
      </c>
      <c r="AQ36" s="1008"/>
      <c r="AR36" s="1008"/>
      <c r="AS36" s="1008"/>
      <c r="AT36" s="1009"/>
      <c r="AU36" s="1010">
        <v>9561</v>
      </c>
      <c r="AV36" s="1008"/>
      <c r="AW36" s="1008"/>
      <c r="AX36" s="1008"/>
      <c r="AY36" s="1009"/>
      <c r="AZ36" s="1078" t="s">
        <v>506</v>
      </c>
      <c r="BA36" s="1079"/>
      <c r="BB36" s="1079"/>
      <c r="BC36" s="1079"/>
      <c r="BD36" s="1080"/>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396</v>
      </c>
      <c r="C37" s="1067"/>
      <c r="D37" s="1067"/>
      <c r="E37" s="1067"/>
      <c r="F37" s="1067"/>
      <c r="G37" s="1067"/>
      <c r="H37" s="1067"/>
      <c r="I37" s="1067"/>
      <c r="J37" s="1067"/>
      <c r="K37" s="1067"/>
      <c r="L37" s="1067"/>
      <c r="M37" s="1067"/>
      <c r="N37" s="1067"/>
      <c r="O37" s="1067"/>
      <c r="P37" s="1068"/>
      <c r="Q37" s="1075">
        <v>27543</v>
      </c>
      <c r="R37" s="1049"/>
      <c r="S37" s="1049"/>
      <c r="T37" s="1049"/>
      <c r="U37" s="1076"/>
      <c r="V37" s="1074">
        <v>26472</v>
      </c>
      <c r="W37" s="1049"/>
      <c r="X37" s="1049"/>
      <c r="Y37" s="1049"/>
      <c r="Z37" s="1076"/>
      <c r="AA37" s="1074">
        <f t="shared" si="1"/>
        <v>1071</v>
      </c>
      <c r="AB37" s="1049"/>
      <c r="AC37" s="1049"/>
      <c r="AD37" s="1049"/>
      <c r="AE37" s="1050"/>
      <c r="AF37" s="1048">
        <v>2931</v>
      </c>
      <c r="AG37" s="1049"/>
      <c r="AH37" s="1049"/>
      <c r="AI37" s="1049"/>
      <c r="AJ37" s="1050"/>
      <c r="AK37" s="1077">
        <v>6633</v>
      </c>
      <c r="AL37" s="1008"/>
      <c r="AM37" s="1008"/>
      <c r="AN37" s="1008"/>
      <c r="AO37" s="1009"/>
      <c r="AP37" s="1010">
        <v>161123</v>
      </c>
      <c r="AQ37" s="1008"/>
      <c r="AR37" s="1008"/>
      <c r="AS37" s="1008"/>
      <c r="AT37" s="1009"/>
      <c r="AU37" s="1010">
        <v>63238</v>
      </c>
      <c r="AV37" s="1008"/>
      <c r="AW37" s="1008"/>
      <c r="AX37" s="1008"/>
      <c r="AY37" s="1009"/>
      <c r="AZ37" s="1078" t="s">
        <v>506</v>
      </c>
      <c r="BA37" s="1079"/>
      <c r="BB37" s="1079"/>
      <c r="BC37" s="1079"/>
      <c r="BD37" s="1080"/>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397</v>
      </c>
      <c r="C38" s="1067"/>
      <c r="D38" s="1067"/>
      <c r="E38" s="1067"/>
      <c r="F38" s="1067"/>
      <c r="G38" s="1067"/>
      <c r="H38" s="1067"/>
      <c r="I38" s="1067"/>
      <c r="J38" s="1067"/>
      <c r="K38" s="1067"/>
      <c r="L38" s="1067"/>
      <c r="M38" s="1067"/>
      <c r="N38" s="1067"/>
      <c r="O38" s="1067"/>
      <c r="P38" s="1068"/>
      <c r="Q38" s="1075">
        <v>404</v>
      </c>
      <c r="R38" s="1049"/>
      <c r="S38" s="1049"/>
      <c r="T38" s="1049"/>
      <c r="U38" s="1076"/>
      <c r="V38" s="1074">
        <v>314</v>
      </c>
      <c r="W38" s="1049"/>
      <c r="X38" s="1049"/>
      <c r="Y38" s="1049"/>
      <c r="Z38" s="1076"/>
      <c r="AA38" s="1074">
        <f t="shared" si="1"/>
        <v>90</v>
      </c>
      <c r="AB38" s="1049"/>
      <c r="AC38" s="1049"/>
      <c r="AD38" s="1049"/>
      <c r="AE38" s="1050"/>
      <c r="AF38" s="1048">
        <v>90</v>
      </c>
      <c r="AG38" s="1049"/>
      <c r="AH38" s="1049"/>
      <c r="AI38" s="1049"/>
      <c r="AJ38" s="1050"/>
      <c r="AK38" s="1077">
        <v>181</v>
      </c>
      <c r="AL38" s="1008"/>
      <c r="AM38" s="1008"/>
      <c r="AN38" s="1008"/>
      <c r="AO38" s="1009"/>
      <c r="AP38" s="1010">
        <v>635</v>
      </c>
      <c r="AQ38" s="1008"/>
      <c r="AR38" s="1008"/>
      <c r="AS38" s="1008"/>
      <c r="AT38" s="1009"/>
      <c r="AU38" s="1010">
        <v>635</v>
      </c>
      <c r="AV38" s="1008"/>
      <c r="AW38" s="1008"/>
      <c r="AX38" s="1008"/>
      <c r="AY38" s="1009"/>
      <c r="AZ38" s="1078" t="s">
        <v>506</v>
      </c>
      <c r="BA38" s="1079"/>
      <c r="BB38" s="1079"/>
      <c r="BC38" s="1079"/>
      <c r="BD38" s="1080"/>
      <c r="BE38" s="1061" t="s">
        <v>398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399</v>
      </c>
      <c r="C39" s="1067"/>
      <c r="D39" s="1067"/>
      <c r="E39" s="1067"/>
      <c r="F39" s="1067"/>
      <c r="G39" s="1067"/>
      <c r="H39" s="1067"/>
      <c r="I39" s="1067"/>
      <c r="J39" s="1067"/>
      <c r="K39" s="1067"/>
      <c r="L39" s="1067"/>
      <c r="M39" s="1067"/>
      <c r="N39" s="1067"/>
      <c r="O39" s="1067"/>
      <c r="P39" s="1068"/>
      <c r="Q39" s="1075">
        <v>893</v>
      </c>
      <c r="R39" s="1049"/>
      <c r="S39" s="1049"/>
      <c r="T39" s="1049"/>
      <c r="U39" s="1076"/>
      <c r="V39" s="1074">
        <v>712</v>
      </c>
      <c r="W39" s="1049"/>
      <c r="X39" s="1049"/>
      <c r="Y39" s="1049"/>
      <c r="Z39" s="1076"/>
      <c r="AA39" s="1074">
        <f t="shared" si="1"/>
        <v>181</v>
      </c>
      <c r="AB39" s="1049"/>
      <c r="AC39" s="1049"/>
      <c r="AD39" s="1049"/>
      <c r="AE39" s="1050"/>
      <c r="AF39" s="1048">
        <v>181</v>
      </c>
      <c r="AG39" s="1049"/>
      <c r="AH39" s="1049"/>
      <c r="AI39" s="1049"/>
      <c r="AJ39" s="1050"/>
      <c r="AK39" s="1077">
        <v>4</v>
      </c>
      <c r="AL39" s="1008"/>
      <c r="AM39" s="1008"/>
      <c r="AN39" s="1008"/>
      <c r="AO39" s="1009"/>
      <c r="AP39" s="1010">
        <v>1338</v>
      </c>
      <c r="AQ39" s="1008"/>
      <c r="AR39" s="1008"/>
      <c r="AS39" s="1008"/>
      <c r="AT39" s="1009"/>
      <c r="AU39" s="1010">
        <v>159</v>
      </c>
      <c r="AV39" s="1008"/>
      <c r="AW39" s="1008"/>
      <c r="AX39" s="1008"/>
      <c r="AY39" s="1009"/>
      <c r="AZ39" s="1078" t="s">
        <v>506</v>
      </c>
      <c r="BA39" s="1079"/>
      <c r="BB39" s="1079"/>
      <c r="BC39" s="1079"/>
      <c r="BD39" s="1080"/>
      <c r="BE39" s="1061" t="s">
        <v>398</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400</v>
      </c>
      <c r="C40" s="1067"/>
      <c r="D40" s="1067"/>
      <c r="E40" s="1067"/>
      <c r="F40" s="1067"/>
      <c r="G40" s="1067"/>
      <c r="H40" s="1067"/>
      <c r="I40" s="1067"/>
      <c r="J40" s="1067"/>
      <c r="K40" s="1067"/>
      <c r="L40" s="1067"/>
      <c r="M40" s="1067"/>
      <c r="N40" s="1067"/>
      <c r="O40" s="1067"/>
      <c r="P40" s="1068"/>
      <c r="Q40" s="1075">
        <v>737</v>
      </c>
      <c r="R40" s="1049"/>
      <c r="S40" s="1049"/>
      <c r="T40" s="1049"/>
      <c r="U40" s="1076"/>
      <c r="V40" s="1074">
        <v>671</v>
      </c>
      <c r="W40" s="1049"/>
      <c r="X40" s="1049"/>
      <c r="Y40" s="1049"/>
      <c r="Z40" s="1076"/>
      <c r="AA40" s="1074">
        <f t="shared" si="1"/>
        <v>66</v>
      </c>
      <c r="AB40" s="1049"/>
      <c r="AC40" s="1049"/>
      <c r="AD40" s="1049"/>
      <c r="AE40" s="1050"/>
      <c r="AF40" s="1048">
        <v>66</v>
      </c>
      <c r="AG40" s="1049"/>
      <c r="AH40" s="1049"/>
      <c r="AI40" s="1049"/>
      <c r="AJ40" s="1050"/>
      <c r="AK40" s="1077">
        <v>241</v>
      </c>
      <c r="AL40" s="1008"/>
      <c r="AM40" s="1008"/>
      <c r="AN40" s="1008"/>
      <c r="AO40" s="1009"/>
      <c r="AP40" s="1010">
        <v>395</v>
      </c>
      <c r="AQ40" s="1008"/>
      <c r="AR40" s="1008"/>
      <c r="AS40" s="1008"/>
      <c r="AT40" s="1009"/>
      <c r="AU40" s="1010">
        <v>119</v>
      </c>
      <c r="AV40" s="1008"/>
      <c r="AW40" s="1008"/>
      <c r="AX40" s="1008"/>
      <c r="AY40" s="1009"/>
      <c r="AZ40" s="1078" t="s">
        <v>506</v>
      </c>
      <c r="BA40" s="1079"/>
      <c r="BB40" s="1079"/>
      <c r="BC40" s="1079"/>
      <c r="BD40" s="1080"/>
      <c r="BE40" s="1061" t="s">
        <v>398</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401</v>
      </c>
      <c r="C41" s="1067"/>
      <c r="D41" s="1067"/>
      <c r="E41" s="1067"/>
      <c r="F41" s="1067"/>
      <c r="G41" s="1067"/>
      <c r="H41" s="1067"/>
      <c r="I41" s="1067"/>
      <c r="J41" s="1067"/>
      <c r="K41" s="1067"/>
      <c r="L41" s="1067"/>
      <c r="M41" s="1067"/>
      <c r="N41" s="1067"/>
      <c r="O41" s="1067"/>
      <c r="P41" s="1068"/>
      <c r="Q41" s="1075">
        <v>4836</v>
      </c>
      <c r="R41" s="1049"/>
      <c r="S41" s="1049"/>
      <c r="T41" s="1049"/>
      <c r="U41" s="1076"/>
      <c r="V41" s="1074">
        <v>4836</v>
      </c>
      <c r="W41" s="1049"/>
      <c r="X41" s="1049"/>
      <c r="Y41" s="1049"/>
      <c r="Z41" s="1076"/>
      <c r="AA41" s="1074">
        <f t="shared" si="1"/>
        <v>0</v>
      </c>
      <c r="AB41" s="1049"/>
      <c r="AC41" s="1049"/>
      <c r="AD41" s="1049"/>
      <c r="AE41" s="1050"/>
      <c r="AF41" s="1048" t="s">
        <v>111</v>
      </c>
      <c r="AG41" s="1049"/>
      <c r="AH41" s="1049"/>
      <c r="AI41" s="1049"/>
      <c r="AJ41" s="1050"/>
      <c r="AK41" s="1077">
        <v>0</v>
      </c>
      <c r="AL41" s="1008"/>
      <c r="AM41" s="1008"/>
      <c r="AN41" s="1008"/>
      <c r="AO41" s="1009"/>
      <c r="AP41" s="1010">
        <v>0</v>
      </c>
      <c r="AQ41" s="1008"/>
      <c r="AR41" s="1008"/>
      <c r="AS41" s="1008"/>
      <c r="AT41" s="1009"/>
      <c r="AU41" s="1010">
        <v>0</v>
      </c>
      <c r="AV41" s="1008"/>
      <c r="AW41" s="1008"/>
      <c r="AX41" s="1008"/>
      <c r="AY41" s="1009"/>
      <c r="AZ41" s="1078" t="s">
        <v>506</v>
      </c>
      <c r="BA41" s="1079"/>
      <c r="BB41" s="1079"/>
      <c r="BC41" s="1079"/>
      <c r="BD41" s="1080"/>
      <c r="BE41" s="1061" t="s">
        <v>398</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t="s">
        <v>402</v>
      </c>
      <c r="C42" s="1067"/>
      <c r="D42" s="1067"/>
      <c r="E42" s="1067"/>
      <c r="F42" s="1067"/>
      <c r="G42" s="1067"/>
      <c r="H42" s="1067"/>
      <c r="I42" s="1067"/>
      <c r="J42" s="1067"/>
      <c r="K42" s="1067"/>
      <c r="L42" s="1067"/>
      <c r="M42" s="1067"/>
      <c r="N42" s="1067"/>
      <c r="O42" s="1067"/>
      <c r="P42" s="1068"/>
      <c r="Q42" s="1075">
        <v>130</v>
      </c>
      <c r="R42" s="1049"/>
      <c r="S42" s="1049"/>
      <c r="T42" s="1049"/>
      <c r="U42" s="1076"/>
      <c r="V42" s="1074">
        <v>112</v>
      </c>
      <c r="W42" s="1049"/>
      <c r="X42" s="1049"/>
      <c r="Y42" s="1049"/>
      <c r="Z42" s="1076"/>
      <c r="AA42" s="1074">
        <f t="shared" si="1"/>
        <v>18</v>
      </c>
      <c r="AB42" s="1049"/>
      <c r="AC42" s="1049"/>
      <c r="AD42" s="1049"/>
      <c r="AE42" s="1050"/>
      <c r="AF42" s="1048">
        <v>18</v>
      </c>
      <c r="AG42" s="1049"/>
      <c r="AH42" s="1049"/>
      <c r="AI42" s="1049"/>
      <c r="AJ42" s="1050"/>
      <c r="AK42" s="1077">
        <v>23</v>
      </c>
      <c r="AL42" s="1008"/>
      <c r="AM42" s="1008"/>
      <c r="AN42" s="1008"/>
      <c r="AO42" s="1009"/>
      <c r="AP42" s="1010">
        <v>216</v>
      </c>
      <c r="AQ42" s="1008"/>
      <c r="AR42" s="1008"/>
      <c r="AS42" s="1008"/>
      <c r="AT42" s="1009"/>
      <c r="AU42" s="1010">
        <v>216</v>
      </c>
      <c r="AV42" s="1008"/>
      <c r="AW42" s="1008"/>
      <c r="AX42" s="1008"/>
      <c r="AY42" s="1009"/>
      <c r="AZ42" s="1078" t="s">
        <v>506</v>
      </c>
      <c r="BA42" s="1079"/>
      <c r="BB42" s="1079"/>
      <c r="BC42" s="1079"/>
      <c r="BD42" s="1080"/>
      <c r="BE42" s="1061" t="s">
        <v>398</v>
      </c>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t="s">
        <v>403</v>
      </c>
      <c r="C43" s="1067"/>
      <c r="D43" s="1067"/>
      <c r="E43" s="1067"/>
      <c r="F43" s="1067"/>
      <c r="G43" s="1067"/>
      <c r="H43" s="1067"/>
      <c r="I43" s="1067"/>
      <c r="J43" s="1067"/>
      <c r="K43" s="1067"/>
      <c r="L43" s="1067"/>
      <c r="M43" s="1067"/>
      <c r="N43" s="1067"/>
      <c r="O43" s="1067"/>
      <c r="P43" s="1068"/>
      <c r="Q43" s="1075">
        <v>5213</v>
      </c>
      <c r="R43" s="1049"/>
      <c r="S43" s="1049"/>
      <c r="T43" s="1049"/>
      <c r="U43" s="1076"/>
      <c r="V43" s="1074">
        <v>4202</v>
      </c>
      <c r="W43" s="1049"/>
      <c r="X43" s="1049"/>
      <c r="Y43" s="1049"/>
      <c r="Z43" s="1076"/>
      <c r="AA43" s="1074">
        <f t="shared" si="1"/>
        <v>1011</v>
      </c>
      <c r="AB43" s="1049"/>
      <c r="AC43" s="1049"/>
      <c r="AD43" s="1049"/>
      <c r="AE43" s="1050"/>
      <c r="AF43" s="1048">
        <v>1011</v>
      </c>
      <c r="AG43" s="1049"/>
      <c r="AH43" s="1049"/>
      <c r="AI43" s="1049"/>
      <c r="AJ43" s="1050"/>
      <c r="AK43" s="1077">
        <v>0</v>
      </c>
      <c r="AL43" s="1008"/>
      <c r="AM43" s="1008"/>
      <c r="AN43" s="1008"/>
      <c r="AO43" s="1009"/>
      <c r="AP43" s="1010">
        <v>24892</v>
      </c>
      <c r="AQ43" s="1008"/>
      <c r="AR43" s="1008"/>
      <c r="AS43" s="1008"/>
      <c r="AT43" s="1009"/>
      <c r="AU43" s="1010">
        <v>0</v>
      </c>
      <c r="AV43" s="1008"/>
      <c r="AW43" s="1008"/>
      <c r="AX43" s="1008"/>
      <c r="AY43" s="1009"/>
      <c r="AZ43" s="1078" t="s">
        <v>506</v>
      </c>
      <c r="BA43" s="1079"/>
      <c r="BB43" s="1079"/>
      <c r="BC43" s="1079"/>
      <c r="BD43" s="1080"/>
      <c r="BE43" s="1061" t="s">
        <v>398</v>
      </c>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t="s">
        <v>404</v>
      </c>
      <c r="C44" s="1067"/>
      <c r="D44" s="1067"/>
      <c r="E44" s="1067"/>
      <c r="F44" s="1067"/>
      <c r="G44" s="1067"/>
      <c r="H44" s="1067"/>
      <c r="I44" s="1067"/>
      <c r="J44" s="1067"/>
      <c r="K44" s="1067"/>
      <c r="L44" s="1067"/>
      <c r="M44" s="1067"/>
      <c r="N44" s="1067"/>
      <c r="O44" s="1067"/>
      <c r="P44" s="1068"/>
      <c r="Q44" s="1075">
        <v>197</v>
      </c>
      <c r="R44" s="1049"/>
      <c r="S44" s="1049"/>
      <c r="T44" s="1049"/>
      <c r="U44" s="1076"/>
      <c r="V44" s="1074">
        <v>77</v>
      </c>
      <c r="W44" s="1049"/>
      <c r="X44" s="1049"/>
      <c r="Y44" s="1049"/>
      <c r="Z44" s="1076"/>
      <c r="AA44" s="1074">
        <f t="shared" si="1"/>
        <v>120</v>
      </c>
      <c r="AB44" s="1049"/>
      <c r="AC44" s="1049"/>
      <c r="AD44" s="1049"/>
      <c r="AE44" s="1050"/>
      <c r="AF44" s="1048">
        <v>120</v>
      </c>
      <c r="AG44" s="1049"/>
      <c r="AH44" s="1049"/>
      <c r="AI44" s="1049"/>
      <c r="AJ44" s="1050"/>
      <c r="AK44" s="1077">
        <v>0</v>
      </c>
      <c r="AL44" s="1008"/>
      <c r="AM44" s="1008"/>
      <c r="AN44" s="1008"/>
      <c r="AO44" s="1009"/>
      <c r="AP44" s="1010">
        <v>500</v>
      </c>
      <c r="AQ44" s="1008"/>
      <c r="AR44" s="1008"/>
      <c r="AS44" s="1008"/>
      <c r="AT44" s="1009"/>
      <c r="AU44" s="1010">
        <v>0</v>
      </c>
      <c r="AV44" s="1008"/>
      <c r="AW44" s="1008"/>
      <c r="AX44" s="1008"/>
      <c r="AY44" s="1009"/>
      <c r="AZ44" s="1078" t="s">
        <v>506</v>
      </c>
      <c r="BA44" s="1079"/>
      <c r="BB44" s="1079"/>
      <c r="BC44" s="1079"/>
      <c r="BD44" s="1080"/>
      <c r="BE44" s="1061" t="s">
        <v>398</v>
      </c>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t="s">
        <v>405</v>
      </c>
      <c r="C45" s="1067"/>
      <c r="D45" s="1067"/>
      <c r="E45" s="1067"/>
      <c r="F45" s="1067"/>
      <c r="G45" s="1067"/>
      <c r="H45" s="1067"/>
      <c r="I45" s="1067"/>
      <c r="J45" s="1067"/>
      <c r="K45" s="1067"/>
      <c r="L45" s="1067"/>
      <c r="M45" s="1067"/>
      <c r="N45" s="1067"/>
      <c r="O45" s="1067"/>
      <c r="P45" s="1068"/>
      <c r="Q45" s="1075">
        <v>1566</v>
      </c>
      <c r="R45" s="1049"/>
      <c r="S45" s="1049"/>
      <c r="T45" s="1049"/>
      <c r="U45" s="1076"/>
      <c r="V45" s="1074">
        <v>348</v>
      </c>
      <c r="W45" s="1049"/>
      <c r="X45" s="1049"/>
      <c r="Y45" s="1049"/>
      <c r="Z45" s="1076"/>
      <c r="AA45" s="1074">
        <f t="shared" si="1"/>
        <v>1218</v>
      </c>
      <c r="AB45" s="1049"/>
      <c r="AC45" s="1049"/>
      <c r="AD45" s="1049"/>
      <c r="AE45" s="1050"/>
      <c r="AF45" s="1048" t="s">
        <v>111</v>
      </c>
      <c r="AG45" s="1049"/>
      <c r="AH45" s="1049"/>
      <c r="AI45" s="1049"/>
      <c r="AJ45" s="1050"/>
      <c r="AK45" s="1077">
        <v>0</v>
      </c>
      <c r="AL45" s="1008"/>
      <c r="AM45" s="1008"/>
      <c r="AN45" s="1008"/>
      <c r="AO45" s="1009"/>
      <c r="AP45" s="1010">
        <v>3603</v>
      </c>
      <c r="AQ45" s="1008"/>
      <c r="AR45" s="1008"/>
      <c r="AS45" s="1008"/>
      <c r="AT45" s="1009"/>
      <c r="AU45" s="1010">
        <v>0</v>
      </c>
      <c r="AV45" s="1008"/>
      <c r="AW45" s="1008"/>
      <c r="AX45" s="1008"/>
      <c r="AY45" s="1009"/>
      <c r="AZ45" s="1078" t="s">
        <v>506</v>
      </c>
      <c r="BA45" s="1079"/>
      <c r="BB45" s="1079"/>
      <c r="BC45" s="1079"/>
      <c r="BD45" s="1080"/>
      <c r="BE45" s="1061" t="s">
        <v>398</v>
      </c>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t="s">
        <v>406</v>
      </c>
      <c r="C46" s="1067"/>
      <c r="D46" s="1067"/>
      <c r="E46" s="1067"/>
      <c r="F46" s="1067"/>
      <c r="G46" s="1067"/>
      <c r="H46" s="1067"/>
      <c r="I46" s="1067"/>
      <c r="J46" s="1067"/>
      <c r="K46" s="1067"/>
      <c r="L46" s="1067"/>
      <c r="M46" s="1067"/>
      <c r="N46" s="1067"/>
      <c r="O46" s="1067"/>
      <c r="P46" s="1068"/>
      <c r="Q46" s="1075">
        <v>25</v>
      </c>
      <c r="R46" s="1049"/>
      <c r="S46" s="1049"/>
      <c r="T46" s="1049"/>
      <c r="U46" s="1076"/>
      <c r="V46" s="1074">
        <v>1</v>
      </c>
      <c r="W46" s="1049"/>
      <c r="X46" s="1049"/>
      <c r="Y46" s="1049"/>
      <c r="Z46" s="1076"/>
      <c r="AA46" s="1074">
        <f t="shared" si="1"/>
        <v>24</v>
      </c>
      <c r="AB46" s="1049"/>
      <c r="AC46" s="1049"/>
      <c r="AD46" s="1049"/>
      <c r="AE46" s="1050"/>
      <c r="AF46" s="1048">
        <v>114</v>
      </c>
      <c r="AG46" s="1049"/>
      <c r="AH46" s="1049"/>
      <c r="AI46" s="1049"/>
      <c r="AJ46" s="1050"/>
      <c r="AK46" s="1077">
        <v>0</v>
      </c>
      <c r="AL46" s="1008"/>
      <c r="AM46" s="1008"/>
      <c r="AN46" s="1008"/>
      <c r="AO46" s="1009"/>
      <c r="AP46" s="1010">
        <v>38</v>
      </c>
      <c r="AQ46" s="1008"/>
      <c r="AR46" s="1008"/>
      <c r="AS46" s="1008"/>
      <c r="AT46" s="1009"/>
      <c r="AU46" s="1010">
        <v>0</v>
      </c>
      <c r="AV46" s="1008"/>
      <c r="AW46" s="1008"/>
      <c r="AX46" s="1008"/>
      <c r="AY46" s="1009"/>
      <c r="AZ46" s="1078" t="s">
        <v>506</v>
      </c>
      <c r="BA46" s="1079"/>
      <c r="BB46" s="1079"/>
      <c r="BC46" s="1079"/>
      <c r="BD46" s="1080"/>
      <c r="BE46" s="1061" t="s">
        <v>398</v>
      </c>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t="s">
        <v>407</v>
      </c>
      <c r="C47" s="1067"/>
      <c r="D47" s="1067"/>
      <c r="E47" s="1067"/>
      <c r="F47" s="1067"/>
      <c r="G47" s="1067"/>
      <c r="H47" s="1067"/>
      <c r="I47" s="1067"/>
      <c r="J47" s="1067"/>
      <c r="K47" s="1067"/>
      <c r="L47" s="1067"/>
      <c r="M47" s="1067"/>
      <c r="N47" s="1067"/>
      <c r="O47" s="1067"/>
      <c r="P47" s="1068"/>
      <c r="Q47" s="1075">
        <v>6066</v>
      </c>
      <c r="R47" s="1049"/>
      <c r="S47" s="1049"/>
      <c r="T47" s="1049"/>
      <c r="U47" s="1076"/>
      <c r="V47" s="1074">
        <v>3316</v>
      </c>
      <c r="W47" s="1049"/>
      <c r="X47" s="1049"/>
      <c r="Y47" s="1049"/>
      <c r="Z47" s="1076"/>
      <c r="AA47" s="1074">
        <f t="shared" si="1"/>
        <v>2750</v>
      </c>
      <c r="AB47" s="1049"/>
      <c r="AC47" s="1049"/>
      <c r="AD47" s="1049"/>
      <c r="AE47" s="1050"/>
      <c r="AF47" s="1048" t="s">
        <v>111</v>
      </c>
      <c r="AG47" s="1049"/>
      <c r="AH47" s="1049"/>
      <c r="AI47" s="1049"/>
      <c r="AJ47" s="1050"/>
      <c r="AK47" s="1077">
        <v>352</v>
      </c>
      <c r="AL47" s="1008"/>
      <c r="AM47" s="1008"/>
      <c r="AN47" s="1008"/>
      <c r="AO47" s="1009"/>
      <c r="AP47" s="1010">
        <v>10721</v>
      </c>
      <c r="AQ47" s="1008"/>
      <c r="AR47" s="1008"/>
      <c r="AS47" s="1008"/>
      <c r="AT47" s="1009"/>
      <c r="AU47" s="1010">
        <v>3542</v>
      </c>
      <c r="AV47" s="1008"/>
      <c r="AW47" s="1008"/>
      <c r="AX47" s="1008"/>
      <c r="AY47" s="1009"/>
      <c r="AZ47" s="1078" t="s">
        <v>506</v>
      </c>
      <c r="BA47" s="1079"/>
      <c r="BB47" s="1079"/>
      <c r="BC47" s="1079"/>
      <c r="BD47" s="1080"/>
      <c r="BE47" s="1061" t="s">
        <v>398</v>
      </c>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374</v>
      </c>
      <c r="B63" s="973" t="s">
        <v>409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26412</v>
      </c>
      <c r="AG63" s="988"/>
      <c r="AH63" s="988"/>
      <c r="AI63" s="988"/>
      <c r="AJ63" s="1059"/>
      <c r="AK63" s="1060"/>
      <c r="AL63" s="992"/>
      <c r="AM63" s="992"/>
      <c r="AN63" s="992"/>
      <c r="AO63" s="992"/>
      <c r="AP63" s="988">
        <v>302571</v>
      </c>
      <c r="AQ63" s="988"/>
      <c r="AR63" s="988"/>
      <c r="AS63" s="988"/>
      <c r="AT63" s="988"/>
      <c r="AU63" s="988">
        <v>77471</v>
      </c>
      <c r="AV63" s="988"/>
      <c r="AW63" s="988"/>
      <c r="AX63" s="988"/>
      <c r="AY63" s="988"/>
      <c r="AZ63" s="1054"/>
      <c r="BA63" s="1054"/>
      <c r="BB63" s="1054"/>
      <c r="BC63" s="1054"/>
      <c r="BD63" s="1054"/>
      <c r="BE63" s="989"/>
      <c r="BF63" s="989"/>
      <c r="BG63" s="989"/>
      <c r="BH63" s="989"/>
      <c r="BI63" s="990"/>
      <c r="BJ63" s="1055" t="s">
        <v>410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411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412</v>
      </c>
      <c r="B66" s="1025"/>
      <c r="C66" s="1025"/>
      <c r="D66" s="1025"/>
      <c r="E66" s="1025"/>
      <c r="F66" s="1025"/>
      <c r="G66" s="1025"/>
      <c r="H66" s="1025"/>
      <c r="I66" s="1025"/>
      <c r="J66" s="1025"/>
      <c r="K66" s="1025"/>
      <c r="L66" s="1025"/>
      <c r="M66" s="1025"/>
      <c r="N66" s="1025"/>
      <c r="O66" s="1025"/>
      <c r="P66" s="1026"/>
      <c r="Q66" s="1030" t="s">
        <v>413</v>
      </c>
      <c r="R66" s="1031"/>
      <c r="S66" s="1031"/>
      <c r="T66" s="1031"/>
      <c r="U66" s="1032"/>
      <c r="V66" s="1030" t="s">
        <v>414</v>
      </c>
      <c r="W66" s="1031"/>
      <c r="X66" s="1031"/>
      <c r="Y66" s="1031"/>
      <c r="Z66" s="1032"/>
      <c r="AA66" s="1030" t="s">
        <v>415</v>
      </c>
      <c r="AB66" s="1031"/>
      <c r="AC66" s="1031"/>
      <c r="AD66" s="1031"/>
      <c r="AE66" s="1032"/>
      <c r="AF66" s="1036" t="s">
        <v>416</v>
      </c>
      <c r="AG66" s="1037"/>
      <c r="AH66" s="1037"/>
      <c r="AI66" s="1037"/>
      <c r="AJ66" s="1038"/>
      <c r="AK66" s="1030" t="s">
        <v>417</v>
      </c>
      <c r="AL66" s="1025"/>
      <c r="AM66" s="1025"/>
      <c r="AN66" s="1025"/>
      <c r="AO66" s="1026"/>
      <c r="AP66" s="1030" t="s">
        <v>418</v>
      </c>
      <c r="AQ66" s="1031"/>
      <c r="AR66" s="1031"/>
      <c r="AS66" s="1031"/>
      <c r="AT66" s="1032"/>
      <c r="AU66" s="1030" t="s">
        <v>419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590</v>
      </c>
      <c r="C68" s="1015"/>
      <c r="D68" s="1015"/>
      <c r="E68" s="1015"/>
      <c r="F68" s="1015"/>
      <c r="G68" s="1015"/>
      <c r="H68" s="1015"/>
      <c r="I68" s="1015"/>
      <c r="J68" s="1015"/>
      <c r="K68" s="1015"/>
      <c r="L68" s="1015"/>
      <c r="M68" s="1015"/>
      <c r="N68" s="1015"/>
      <c r="O68" s="1015"/>
      <c r="P68" s="1016"/>
      <c r="Q68" s="1017">
        <v>266</v>
      </c>
      <c r="R68" s="1011"/>
      <c r="S68" s="1011"/>
      <c r="T68" s="1011"/>
      <c r="U68" s="1011"/>
      <c r="V68" s="1011">
        <v>261</v>
      </c>
      <c r="W68" s="1011"/>
      <c r="X68" s="1011"/>
      <c r="Y68" s="1011"/>
      <c r="Z68" s="1011"/>
      <c r="AA68" s="1011">
        <f t="shared" ref="AA68:AA70" si="2">Q68-V68</f>
        <v>5</v>
      </c>
      <c r="AB68" s="1011"/>
      <c r="AC68" s="1011"/>
      <c r="AD68" s="1011"/>
      <c r="AE68" s="1011"/>
      <c r="AF68" s="1011">
        <v>5</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591</v>
      </c>
      <c r="C69" s="1004"/>
      <c r="D69" s="1004"/>
      <c r="E69" s="1004"/>
      <c r="F69" s="1004"/>
      <c r="G69" s="1004"/>
      <c r="H69" s="1004"/>
      <c r="I69" s="1004"/>
      <c r="J69" s="1004"/>
      <c r="K69" s="1004"/>
      <c r="L69" s="1004"/>
      <c r="M69" s="1004"/>
      <c r="N69" s="1004"/>
      <c r="O69" s="1004"/>
      <c r="P69" s="1005"/>
      <c r="Q69" s="1006">
        <v>36</v>
      </c>
      <c r="R69" s="1000"/>
      <c r="S69" s="1000"/>
      <c r="T69" s="1000"/>
      <c r="U69" s="1000"/>
      <c r="V69" s="1000">
        <v>32</v>
      </c>
      <c r="W69" s="1000"/>
      <c r="X69" s="1000"/>
      <c r="Y69" s="1000"/>
      <c r="Z69" s="1000"/>
      <c r="AA69" s="1000">
        <f t="shared" si="2"/>
        <v>4</v>
      </c>
      <c r="AB69" s="1000"/>
      <c r="AC69" s="1000"/>
      <c r="AD69" s="1000"/>
      <c r="AE69" s="1000"/>
      <c r="AF69" s="1000">
        <v>4</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592</v>
      </c>
      <c r="C70" s="1004"/>
      <c r="D70" s="1004"/>
      <c r="E70" s="1004"/>
      <c r="F70" s="1004"/>
      <c r="G70" s="1004"/>
      <c r="H70" s="1004"/>
      <c r="I70" s="1004"/>
      <c r="J70" s="1004"/>
      <c r="K70" s="1004"/>
      <c r="L70" s="1004"/>
      <c r="M70" s="1004"/>
      <c r="N70" s="1004"/>
      <c r="O70" s="1004"/>
      <c r="P70" s="1005"/>
      <c r="Q70" s="1006">
        <v>744755</v>
      </c>
      <c r="R70" s="1000"/>
      <c r="S70" s="1000"/>
      <c r="T70" s="1000"/>
      <c r="U70" s="1000"/>
      <c r="V70" s="1000">
        <v>712915</v>
      </c>
      <c r="W70" s="1000"/>
      <c r="X70" s="1000"/>
      <c r="Y70" s="1000"/>
      <c r="Z70" s="1000"/>
      <c r="AA70" s="1000">
        <f t="shared" si="2"/>
        <v>31840</v>
      </c>
      <c r="AB70" s="1000"/>
      <c r="AC70" s="1000"/>
      <c r="AD70" s="1000"/>
      <c r="AE70" s="1000"/>
      <c r="AF70" s="1000">
        <v>31840</v>
      </c>
      <c r="AG70" s="1000"/>
      <c r="AH70" s="1000"/>
      <c r="AI70" s="1000"/>
      <c r="AJ70" s="1000"/>
      <c r="AK70" s="1000">
        <v>61</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374</v>
      </c>
      <c r="B88" s="973" t="s">
        <v>420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31849</v>
      </c>
      <c r="AG88" s="988"/>
      <c r="AH88" s="988"/>
      <c r="AI88" s="988"/>
      <c r="AJ88" s="988"/>
      <c r="AK88" s="992"/>
      <c r="AL88" s="992"/>
      <c r="AM88" s="992"/>
      <c r="AN88" s="992"/>
      <c r="AO88" s="992"/>
      <c r="AP88" s="988">
        <v>0</v>
      </c>
      <c r="AQ88" s="988"/>
      <c r="AR88" s="988"/>
      <c r="AS88" s="988"/>
      <c r="AT88" s="988"/>
      <c r="AU88" s="988">
        <v>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973" t="s">
        <v>421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61123</v>
      </c>
      <c r="CS102" s="980"/>
      <c r="CT102" s="980"/>
      <c r="CU102" s="980"/>
      <c r="CV102" s="981"/>
      <c r="CW102" s="979">
        <v>3475</v>
      </c>
      <c r="CX102" s="980"/>
      <c r="CY102" s="980"/>
      <c r="CZ102" s="980"/>
      <c r="DA102" s="981"/>
      <c r="DB102" s="979">
        <v>24665</v>
      </c>
      <c r="DC102" s="980"/>
      <c r="DD102" s="980"/>
      <c r="DE102" s="980"/>
      <c r="DF102" s="981"/>
      <c r="DG102" s="979">
        <v>102772</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424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425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428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429</v>
      </c>
      <c r="AB109" s="923"/>
      <c r="AC109" s="923"/>
      <c r="AD109" s="923"/>
      <c r="AE109" s="924"/>
      <c r="AF109" s="925" t="s">
        <v>287</v>
      </c>
      <c r="AG109" s="923"/>
      <c r="AH109" s="923"/>
      <c r="AI109" s="923"/>
      <c r="AJ109" s="924"/>
      <c r="AK109" s="925" t="s">
        <v>286</v>
      </c>
      <c r="AL109" s="923"/>
      <c r="AM109" s="923"/>
      <c r="AN109" s="923"/>
      <c r="AO109" s="924"/>
      <c r="AP109" s="925" t="s">
        <v>430</v>
      </c>
      <c r="AQ109" s="923"/>
      <c r="AR109" s="923"/>
      <c r="AS109" s="923"/>
      <c r="AT109" s="954"/>
      <c r="AU109" s="922" t="s">
        <v>428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429</v>
      </c>
      <c r="BR109" s="923"/>
      <c r="BS109" s="923"/>
      <c r="BT109" s="923"/>
      <c r="BU109" s="924"/>
      <c r="BV109" s="925" t="s">
        <v>287</v>
      </c>
      <c r="BW109" s="923"/>
      <c r="BX109" s="923"/>
      <c r="BY109" s="923"/>
      <c r="BZ109" s="924"/>
      <c r="CA109" s="925" t="s">
        <v>286</v>
      </c>
      <c r="CB109" s="923"/>
      <c r="CC109" s="923"/>
      <c r="CD109" s="923"/>
      <c r="CE109" s="924"/>
      <c r="CF109" s="961" t="s">
        <v>430</v>
      </c>
      <c r="CG109" s="961"/>
      <c r="CH109" s="961"/>
      <c r="CI109" s="961"/>
      <c r="CJ109" s="961"/>
      <c r="CK109" s="925" t="s">
        <v>431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429</v>
      </c>
      <c r="DH109" s="923"/>
      <c r="DI109" s="923"/>
      <c r="DJ109" s="923"/>
      <c r="DK109" s="924"/>
      <c r="DL109" s="925" t="s">
        <v>287</v>
      </c>
      <c r="DM109" s="923"/>
      <c r="DN109" s="923"/>
      <c r="DO109" s="923"/>
      <c r="DP109" s="924"/>
      <c r="DQ109" s="925" t="s">
        <v>286</v>
      </c>
      <c r="DR109" s="923"/>
      <c r="DS109" s="923"/>
      <c r="DT109" s="923"/>
      <c r="DU109" s="924"/>
      <c r="DV109" s="925" t="s">
        <v>430</v>
      </c>
      <c r="DW109" s="923"/>
      <c r="DX109" s="923"/>
      <c r="DY109" s="923"/>
      <c r="DZ109" s="954"/>
    </row>
    <row r="110" spans="1:131" s="199" customFormat="1" ht="26.25" customHeight="1">
      <c r="A110" s="825" t="s">
        <v>432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40094161</v>
      </c>
      <c r="AB110" s="916"/>
      <c r="AC110" s="916"/>
      <c r="AD110" s="916"/>
      <c r="AE110" s="917"/>
      <c r="AF110" s="918">
        <v>37425807</v>
      </c>
      <c r="AG110" s="916"/>
      <c r="AH110" s="916"/>
      <c r="AI110" s="916"/>
      <c r="AJ110" s="917"/>
      <c r="AK110" s="918">
        <v>37702704</v>
      </c>
      <c r="AL110" s="916"/>
      <c r="AM110" s="916"/>
      <c r="AN110" s="916"/>
      <c r="AO110" s="917"/>
      <c r="AP110" s="919">
        <v>18.399999999999999</v>
      </c>
      <c r="AQ110" s="920"/>
      <c r="AR110" s="920"/>
      <c r="AS110" s="920"/>
      <c r="AT110" s="921"/>
      <c r="AU110" s="955" t="s">
        <v>61</v>
      </c>
      <c r="AV110" s="956"/>
      <c r="AW110" s="956"/>
      <c r="AX110" s="956"/>
      <c r="AY110" s="956"/>
      <c r="AZ110" s="881" t="s">
        <v>433</v>
      </c>
      <c r="BA110" s="826"/>
      <c r="BB110" s="826"/>
      <c r="BC110" s="826"/>
      <c r="BD110" s="826"/>
      <c r="BE110" s="826"/>
      <c r="BF110" s="826"/>
      <c r="BG110" s="826"/>
      <c r="BH110" s="826"/>
      <c r="BI110" s="826"/>
      <c r="BJ110" s="826"/>
      <c r="BK110" s="826"/>
      <c r="BL110" s="826"/>
      <c r="BM110" s="826"/>
      <c r="BN110" s="826"/>
      <c r="BO110" s="826"/>
      <c r="BP110" s="827"/>
      <c r="BQ110" s="882">
        <v>1012875284</v>
      </c>
      <c r="BR110" s="863"/>
      <c r="BS110" s="863"/>
      <c r="BT110" s="863"/>
      <c r="BU110" s="863"/>
      <c r="BV110" s="863">
        <v>1059067469</v>
      </c>
      <c r="BW110" s="863"/>
      <c r="BX110" s="863"/>
      <c r="BY110" s="863"/>
      <c r="BZ110" s="863"/>
      <c r="CA110" s="863">
        <v>1096357228</v>
      </c>
      <c r="CB110" s="863"/>
      <c r="CC110" s="863"/>
      <c r="CD110" s="863"/>
      <c r="CE110" s="863"/>
      <c r="CF110" s="887">
        <v>536.29999999999995</v>
      </c>
      <c r="CG110" s="888"/>
      <c r="CH110" s="888"/>
      <c r="CI110" s="888"/>
      <c r="CJ110" s="888"/>
      <c r="CK110" s="951" t="s">
        <v>434</v>
      </c>
      <c r="CL110" s="837"/>
      <c r="CM110" s="912" t="s">
        <v>435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11594213</v>
      </c>
      <c r="DH110" s="863"/>
      <c r="DI110" s="863"/>
      <c r="DJ110" s="863"/>
      <c r="DK110" s="863"/>
      <c r="DL110" s="863">
        <v>12193594</v>
      </c>
      <c r="DM110" s="863"/>
      <c r="DN110" s="863"/>
      <c r="DO110" s="863"/>
      <c r="DP110" s="863"/>
      <c r="DQ110" s="863">
        <v>1996086</v>
      </c>
      <c r="DR110" s="863"/>
      <c r="DS110" s="863"/>
      <c r="DT110" s="863"/>
      <c r="DU110" s="863"/>
      <c r="DV110" s="864">
        <v>1</v>
      </c>
      <c r="DW110" s="864"/>
      <c r="DX110" s="864"/>
      <c r="DY110" s="864"/>
      <c r="DZ110" s="865"/>
    </row>
    <row r="111" spans="1:131" s="199" customFormat="1" ht="26.25" customHeight="1">
      <c r="A111" s="792" t="s">
        <v>436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v>8866335</v>
      </c>
      <c r="AB111" s="944"/>
      <c r="AC111" s="944"/>
      <c r="AD111" s="944"/>
      <c r="AE111" s="945"/>
      <c r="AF111" s="946">
        <v>8507248</v>
      </c>
      <c r="AG111" s="944"/>
      <c r="AH111" s="944"/>
      <c r="AI111" s="944"/>
      <c r="AJ111" s="945"/>
      <c r="AK111" s="946">
        <v>7015996</v>
      </c>
      <c r="AL111" s="944"/>
      <c r="AM111" s="944"/>
      <c r="AN111" s="944"/>
      <c r="AO111" s="945"/>
      <c r="AP111" s="947">
        <v>3.4</v>
      </c>
      <c r="AQ111" s="948"/>
      <c r="AR111" s="948"/>
      <c r="AS111" s="948"/>
      <c r="AT111" s="949"/>
      <c r="AU111" s="957"/>
      <c r="AV111" s="958"/>
      <c r="AW111" s="958"/>
      <c r="AX111" s="958"/>
      <c r="AY111" s="958"/>
      <c r="AZ111" s="833" t="s">
        <v>437</v>
      </c>
      <c r="BA111" s="768"/>
      <c r="BB111" s="768"/>
      <c r="BC111" s="768"/>
      <c r="BD111" s="768"/>
      <c r="BE111" s="768"/>
      <c r="BF111" s="768"/>
      <c r="BG111" s="768"/>
      <c r="BH111" s="768"/>
      <c r="BI111" s="768"/>
      <c r="BJ111" s="768"/>
      <c r="BK111" s="768"/>
      <c r="BL111" s="768"/>
      <c r="BM111" s="768"/>
      <c r="BN111" s="768"/>
      <c r="BO111" s="768"/>
      <c r="BP111" s="769"/>
      <c r="BQ111" s="834">
        <v>11836163</v>
      </c>
      <c r="BR111" s="835"/>
      <c r="BS111" s="835"/>
      <c r="BT111" s="835"/>
      <c r="BU111" s="835"/>
      <c r="BV111" s="835">
        <v>12193594</v>
      </c>
      <c r="BW111" s="835"/>
      <c r="BX111" s="835"/>
      <c r="BY111" s="835"/>
      <c r="BZ111" s="835"/>
      <c r="CA111" s="835">
        <v>1996086</v>
      </c>
      <c r="CB111" s="835"/>
      <c r="CC111" s="835"/>
      <c r="CD111" s="835"/>
      <c r="CE111" s="835"/>
      <c r="CF111" s="896">
        <v>1</v>
      </c>
      <c r="CG111" s="897"/>
      <c r="CH111" s="897"/>
      <c r="CI111" s="897"/>
      <c r="CJ111" s="897"/>
      <c r="CK111" s="952"/>
      <c r="CL111" s="839"/>
      <c r="CM111" s="842" t="s">
        <v>438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439</v>
      </c>
      <c r="B112" s="938"/>
      <c r="C112" s="768" t="s">
        <v>440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32151493</v>
      </c>
      <c r="AB112" s="798"/>
      <c r="AC112" s="798"/>
      <c r="AD112" s="798"/>
      <c r="AE112" s="799"/>
      <c r="AF112" s="800">
        <v>33484475</v>
      </c>
      <c r="AG112" s="798"/>
      <c r="AH112" s="798"/>
      <c r="AI112" s="798"/>
      <c r="AJ112" s="799"/>
      <c r="AK112" s="800">
        <v>34659838</v>
      </c>
      <c r="AL112" s="798"/>
      <c r="AM112" s="798"/>
      <c r="AN112" s="798"/>
      <c r="AO112" s="799"/>
      <c r="AP112" s="845">
        <v>17</v>
      </c>
      <c r="AQ112" s="846"/>
      <c r="AR112" s="846"/>
      <c r="AS112" s="846"/>
      <c r="AT112" s="847"/>
      <c r="AU112" s="957"/>
      <c r="AV112" s="958"/>
      <c r="AW112" s="958"/>
      <c r="AX112" s="958"/>
      <c r="AY112" s="958"/>
      <c r="AZ112" s="833" t="s">
        <v>441</v>
      </c>
      <c r="BA112" s="768"/>
      <c r="BB112" s="768"/>
      <c r="BC112" s="768"/>
      <c r="BD112" s="768"/>
      <c r="BE112" s="768"/>
      <c r="BF112" s="768"/>
      <c r="BG112" s="768"/>
      <c r="BH112" s="768"/>
      <c r="BI112" s="768"/>
      <c r="BJ112" s="768"/>
      <c r="BK112" s="768"/>
      <c r="BL112" s="768"/>
      <c r="BM112" s="768"/>
      <c r="BN112" s="768"/>
      <c r="BO112" s="768"/>
      <c r="BP112" s="769"/>
      <c r="BQ112" s="834">
        <v>101937569</v>
      </c>
      <c r="BR112" s="835"/>
      <c r="BS112" s="835"/>
      <c r="BT112" s="835"/>
      <c r="BU112" s="835"/>
      <c r="BV112" s="835">
        <v>80574147</v>
      </c>
      <c r="BW112" s="835"/>
      <c r="BX112" s="835"/>
      <c r="BY112" s="835"/>
      <c r="BZ112" s="835"/>
      <c r="CA112" s="835">
        <v>77471111</v>
      </c>
      <c r="CB112" s="835"/>
      <c r="CC112" s="835"/>
      <c r="CD112" s="835"/>
      <c r="CE112" s="835"/>
      <c r="CF112" s="896">
        <v>37.9</v>
      </c>
      <c r="CG112" s="897"/>
      <c r="CH112" s="897"/>
      <c r="CI112" s="897"/>
      <c r="CJ112" s="897"/>
      <c r="CK112" s="952"/>
      <c r="CL112" s="839"/>
      <c r="CM112" s="842" t="s">
        <v>442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443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7580042</v>
      </c>
      <c r="AB113" s="944"/>
      <c r="AC113" s="944"/>
      <c r="AD113" s="944"/>
      <c r="AE113" s="945"/>
      <c r="AF113" s="946">
        <v>7297352</v>
      </c>
      <c r="AG113" s="944"/>
      <c r="AH113" s="944"/>
      <c r="AI113" s="944"/>
      <c r="AJ113" s="945"/>
      <c r="AK113" s="946">
        <v>7230727</v>
      </c>
      <c r="AL113" s="944"/>
      <c r="AM113" s="944"/>
      <c r="AN113" s="944"/>
      <c r="AO113" s="945"/>
      <c r="AP113" s="947">
        <v>3.5</v>
      </c>
      <c r="AQ113" s="948"/>
      <c r="AR113" s="948"/>
      <c r="AS113" s="948"/>
      <c r="AT113" s="949"/>
      <c r="AU113" s="957"/>
      <c r="AV113" s="958"/>
      <c r="AW113" s="958"/>
      <c r="AX113" s="958"/>
      <c r="AY113" s="958"/>
      <c r="AZ113" s="833" t="s">
        <v>444</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445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446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447</v>
      </c>
      <c r="BA114" s="768"/>
      <c r="BB114" s="768"/>
      <c r="BC114" s="768"/>
      <c r="BD114" s="768"/>
      <c r="BE114" s="768"/>
      <c r="BF114" s="768"/>
      <c r="BG114" s="768"/>
      <c r="BH114" s="768"/>
      <c r="BI114" s="768"/>
      <c r="BJ114" s="768"/>
      <c r="BK114" s="768"/>
      <c r="BL114" s="768"/>
      <c r="BM114" s="768"/>
      <c r="BN114" s="768"/>
      <c r="BO114" s="768"/>
      <c r="BP114" s="769"/>
      <c r="BQ114" s="834">
        <v>55962046</v>
      </c>
      <c r="BR114" s="835"/>
      <c r="BS114" s="835"/>
      <c r="BT114" s="835"/>
      <c r="BU114" s="835"/>
      <c r="BV114" s="835">
        <v>53822575</v>
      </c>
      <c r="BW114" s="835"/>
      <c r="BX114" s="835"/>
      <c r="BY114" s="835"/>
      <c r="BZ114" s="835"/>
      <c r="CA114" s="835">
        <v>54449187</v>
      </c>
      <c r="CB114" s="835"/>
      <c r="CC114" s="835"/>
      <c r="CD114" s="835"/>
      <c r="CE114" s="835"/>
      <c r="CF114" s="896">
        <v>26.6</v>
      </c>
      <c r="CG114" s="897"/>
      <c r="CH114" s="897"/>
      <c r="CI114" s="897"/>
      <c r="CJ114" s="897"/>
      <c r="CK114" s="952"/>
      <c r="CL114" s="839"/>
      <c r="CM114" s="842" t="s">
        <v>448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449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447375</v>
      </c>
      <c r="AB115" s="944"/>
      <c r="AC115" s="944"/>
      <c r="AD115" s="944"/>
      <c r="AE115" s="945"/>
      <c r="AF115" s="946">
        <v>447501</v>
      </c>
      <c r="AG115" s="944"/>
      <c r="AH115" s="944"/>
      <c r="AI115" s="944"/>
      <c r="AJ115" s="945"/>
      <c r="AK115" s="946">
        <v>210749</v>
      </c>
      <c r="AL115" s="944"/>
      <c r="AM115" s="944"/>
      <c r="AN115" s="944"/>
      <c r="AO115" s="945"/>
      <c r="AP115" s="947">
        <v>0.1</v>
      </c>
      <c r="AQ115" s="948"/>
      <c r="AR115" s="948"/>
      <c r="AS115" s="948"/>
      <c r="AT115" s="949"/>
      <c r="AU115" s="957"/>
      <c r="AV115" s="958"/>
      <c r="AW115" s="958"/>
      <c r="AX115" s="958"/>
      <c r="AY115" s="958"/>
      <c r="AZ115" s="833" t="s">
        <v>450</v>
      </c>
      <c r="BA115" s="768"/>
      <c r="BB115" s="768"/>
      <c r="BC115" s="768"/>
      <c r="BD115" s="768"/>
      <c r="BE115" s="768"/>
      <c r="BF115" s="768"/>
      <c r="BG115" s="768"/>
      <c r="BH115" s="768"/>
      <c r="BI115" s="768"/>
      <c r="BJ115" s="768"/>
      <c r="BK115" s="768"/>
      <c r="BL115" s="768"/>
      <c r="BM115" s="768"/>
      <c r="BN115" s="768"/>
      <c r="BO115" s="768"/>
      <c r="BP115" s="769"/>
      <c r="BQ115" s="834">
        <v>1898925</v>
      </c>
      <c r="BR115" s="835"/>
      <c r="BS115" s="835"/>
      <c r="BT115" s="835"/>
      <c r="BU115" s="835"/>
      <c r="BV115" s="835">
        <v>2409614</v>
      </c>
      <c r="BW115" s="835"/>
      <c r="BX115" s="835"/>
      <c r="BY115" s="835"/>
      <c r="BZ115" s="835"/>
      <c r="CA115" s="835">
        <v>2752266</v>
      </c>
      <c r="CB115" s="835"/>
      <c r="CC115" s="835"/>
      <c r="CD115" s="835"/>
      <c r="CE115" s="835"/>
      <c r="CF115" s="896">
        <v>1.3</v>
      </c>
      <c r="CG115" s="897"/>
      <c r="CH115" s="897"/>
      <c r="CI115" s="897"/>
      <c r="CJ115" s="897"/>
      <c r="CK115" s="952"/>
      <c r="CL115" s="839"/>
      <c r="CM115" s="833" t="s">
        <v>451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452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47466</v>
      </c>
      <c r="AB116" s="798"/>
      <c r="AC116" s="798"/>
      <c r="AD116" s="798"/>
      <c r="AE116" s="799"/>
      <c r="AF116" s="800">
        <v>4856</v>
      </c>
      <c r="AG116" s="798"/>
      <c r="AH116" s="798"/>
      <c r="AI116" s="798"/>
      <c r="AJ116" s="799"/>
      <c r="AK116" s="800">
        <v>6348</v>
      </c>
      <c r="AL116" s="798"/>
      <c r="AM116" s="798"/>
      <c r="AN116" s="798"/>
      <c r="AO116" s="799"/>
      <c r="AP116" s="845">
        <v>0</v>
      </c>
      <c r="AQ116" s="846"/>
      <c r="AR116" s="846"/>
      <c r="AS116" s="846"/>
      <c r="AT116" s="847"/>
      <c r="AU116" s="957"/>
      <c r="AV116" s="958"/>
      <c r="AW116" s="958"/>
      <c r="AX116" s="958"/>
      <c r="AY116" s="958"/>
      <c r="AZ116" s="884" t="s">
        <v>453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454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455</v>
      </c>
      <c r="Z117" s="924"/>
      <c r="AA117" s="929">
        <v>89186872</v>
      </c>
      <c r="AB117" s="930"/>
      <c r="AC117" s="930"/>
      <c r="AD117" s="930"/>
      <c r="AE117" s="931"/>
      <c r="AF117" s="932">
        <v>87167239</v>
      </c>
      <c r="AG117" s="930"/>
      <c r="AH117" s="930"/>
      <c r="AI117" s="930"/>
      <c r="AJ117" s="931"/>
      <c r="AK117" s="932">
        <v>86826362</v>
      </c>
      <c r="AL117" s="930"/>
      <c r="AM117" s="930"/>
      <c r="AN117" s="930"/>
      <c r="AO117" s="931"/>
      <c r="AP117" s="933"/>
      <c r="AQ117" s="934"/>
      <c r="AR117" s="934"/>
      <c r="AS117" s="934"/>
      <c r="AT117" s="935"/>
      <c r="AU117" s="957"/>
      <c r="AV117" s="958"/>
      <c r="AW117" s="958"/>
      <c r="AX117" s="958"/>
      <c r="AY117" s="958"/>
      <c r="AZ117" s="884" t="s">
        <v>456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457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431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429</v>
      </c>
      <c r="AB118" s="923"/>
      <c r="AC118" s="923"/>
      <c r="AD118" s="923"/>
      <c r="AE118" s="924"/>
      <c r="AF118" s="925" t="s">
        <v>287</v>
      </c>
      <c r="AG118" s="923"/>
      <c r="AH118" s="923"/>
      <c r="AI118" s="923"/>
      <c r="AJ118" s="924"/>
      <c r="AK118" s="925" t="s">
        <v>286</v>
      </c>
      <c r="AL118" s="923"/>
      <c r="AM118" s="923"/>
      <c r="AN118" s="923"/>
      <c r="AO118" s="924"/>
      <c r="AP118" s="926" t="s">
        <v>430</v>
      </c>
      <c r="AQ118" s="927"/>
      <c r="AR118" s="927"/>
      <c r="AS118" s="927"/>
      <c r="AT118" s="928"/>
      <c r="AU118" s="957"/>
      <c r="AV118" s="958"/>
      <c r="AW118" s="958"/>
      <c r="AX118" s="958"/>
      <c r="AY118" s="958"/>
      <c r="AZ118" s="900" t="s">
        <v>458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459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434</v>
      </c>
      <c r="B119" s="837"/>
      <c r="C119" s="912" t="s">
        <v>435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210492</v>
      </c>
      <c r="AB119" s="916"/>
      <c r="AC119" s="916"/>
      <c r="AD119" s="916"/>
      <c r="AE119" s="917"/>
      <c r="AF119" s="918">
        <v>210618</v>
      </c>
      <c r="AG119" s="916"/>
      <c r="AH119" s="916"/>
      <c r="AI119" s="916"/>
      <c r="AJ119" s="917"/>
      <c r="AK119" s="918">
        <v>210749</v>
      </c>
      <c r="AL119" s="916"/>
      <c r="AM119" s="916"/>
      <c r="AN119" s="916"/>
      <c r="AO119" s="917"/>
      <c r="AP119" s="919">
        <v>0.1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460</v>
      </c>
      <c r="BP119" s="899"/>
      <c r="BQ119" s="903">
        <v>1184509987</v>
      </c>
      <c r="BR119" s="866"/>
      <c r="BS119" s="866"/>
      <c r="BT119" s="866"/>
      <c r="BU119" s="866"/>
      <c r="BV119" s="866">
        <v>1208067399</v>
      </c>
      <c r="BW119" s="866"/>
      <c r="BX119" s="866"/>
      <c r="BY119" s="866"/>
      <c r="BZ119" s="866"/>
      <c r="CA119" s="866">
        <v>1233025878</v>
      </c>
      <c r="CB119" s="866"/>
      <c r="CC119" s="866"/>
      <c r="CD119" s="866"/>
      <c r="CE119" s="866"/>
      <c r="CF119" s="764"/>
      <c r="CG119" s="765"/>
      <c r="CH119" s="765"/>
      <c r="CI119" s="765"/>
      <c r="CJ119" s="855"/>
      <c r="CK119" s="953"/>
      <c r="CL119" s="841"/>
      <c r="CM119" s="859" t="s">
        <v>461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241950</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438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462</v>
      </c>
      <c r="AV120" s="905"/>
      <c r="AW120" s="905"/>
      <c r="AX120" s="905"/>
      <c r="AY120" s="906"/>
      <c r="AZ120" s="881" t="s">
        <v>463</v>
      </c>
      <c r="BA120" s="826"/>
      <c r="BB120" s="826"/>
      <c r="BC120" s="826"/>
      <c r="BD120" s="826"/>
      <c r="BE120" s="826"/>
      <c r="BF120" s="826"/>
      <c r="BG120" s="826"/>
      <c r="BH120" s="826"/>
      <c r="BI120" s="826"/>
      <c r="BJ120" s="826"/>
      <c r="BK120" s="826"/>
      <c r="BL120" s="826"/>
      <c r="BM120" s="826"/>
      <c r="BN120" s="826"/>
      <c r="BO120" s="826"/>
      <c r="BP120" s="827"/>
      <c r="BQ120" s="882">
        <v>130416568</v>
      </c>
      <c r="BR120" s="863"/>
      <c r="BS120" s="863"/>
      <c r="BT120" s="863"/>
      <c r="BU120" s="863"/>
      <c r="BV120" s="863">
        <v>132631694</v>
      </c>
      <c r="BW120" s="863"/>
      <c r="BX120" s="863"/>
      <c r="BY120" s="863"/>
      <c r="BZ120" s="863"/>
      <c r="CA120" s="863">
        <v>157936813</v>
      </c>
      <c r="CB120" s="863"/>
      <c r="CC120" s="863"/>
      <c r="CD120" s="863"/>
      <c r="CE120" s="863"/>
      <c r="CF120" s="887">
        <v>77.3</v>
      </c>
      <c r="CG120" s="888"/>
      <c r="CH120" s="888"/>
      <c r="CI120" s="888"/>
      <c r="CJ120" s="888"/>
      <c r="CK120" s="889" t="s">
        <v>464</v>
      </c>
      <c r="CL120" s="873"/>
      <c r="CM120" s="873"/>
      <c r="CN120" s="873"/>
      <c r="CO120" s="874"/>
      <c r="CP120" s="893" t="s">
        <v>396</v>
      </c>
      <c r="CQ120" s="894"/>
      <c r="CR120" s="894"/>
      <c r="CS120" s="894"/>
      <c r="CT120" s="894"/>
      <c r="CU120" s="894"/>
      <c r="CV120" s="894"/>
      <c r="CW120" s="894"/>
      <c r="CX120" s="894"/>
      <c r="CY120" s="894"/>
      <c r="CZ120" s="894"/>
      <c r="DA120" s="894"/>
      <c r="DB120" s="894"/>
      <c r="DC120" s="894"/>
      <c r="DD120" s="894"/>
      <c r="DE120" s="894"/>
      <c r="DF120" s="895"/>
      <c r="DG120" s="882">
        <v>64462878</v>
      </c>
      <c r="DH120" s="863"/>
      <c r="DI120" s="863"/>
      <c r="DJ120" s="863"/>
      <c r="DK120" s="863"/>
      <c r="DL120" s="863">
        <v>63373438</v>
      </c>
      <c r="DM120" s="863"/>
      <c r="DN120" s="863"/>
      <c r="DO120" s="863"/>
      <c r="DP120" s="863"/>
      <c r="DQ120" s="863">
        <v>63238406</v>
      </c>
      <c r="DR120" s="863"/>
      <c r="DS120" s="863"/>
      <c r="DT120" s="863"/>
      <c r="DU120" s="863"/>
      <c r="DV120" s="864">
        <v>30.9</v>
      </c>
      <c r="DW120" s="864"/>
      <c r="DX120" s="864"/>
      <c r="DY120" s="864"/>
      <c r="DZ120" s="865"/>
    </row>
    <row r="121" spans="1:130" s="199" customFormat="1" ht="26.25" customHeight="1">
      <c r="A121" s="838"/>
      <c r="B121" s="839"/>
      <c r="C121" s="884" t="s">
        <v>465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466</v>
      </c>
      <c r="BA121" s="768"/>
      <c r="BB121" s="768"/>
      <c r="BC121" s="768"/>
      <c r="BD121" s="768"/>
      <c r="BE121" s="768"/>
      <c r="BF121" s="768"/>
      <c r="BG121" s="768"/>
      <c r="BH121" s="768"/>
      <c r="BI121" s="768"/>
      <c r="BJ121" s="768"/>
      <c r="BK121" s="768"/>
      <c r="BL121" s="768"/>
      <c r="BM121" s="768"/>
      <c r="BN121" s="768"/>
      <c r="BO121" s="768"/>
      <c r="BP121" s="769"/>
      <c r="BQ121" s="834">
        <v>190580487</v>
      </c>
      <c r="BR121" s="835"/>
      <c r="BS121" s="835"/>
      <c r="BT121" s="835"/>
      <c r="BU121" s="835"/>
      <c r="BV121" s="835">
        <v>180865564</v>
      </c>
      <c r="BW121" s="835"/>
      <c r="BX121" s="835"/>
      <c r="BY121" s="835"/>
      <c r="BZ121" s="835"/>
      <c r="CA121" s="835">
        <v>177239220</v>
      </c>
      <c r="CB121" s="835"/>
      <c r="CC121" s="835"/>
      <c r="CD121" s="835"/>
      <c r="CE121" s="835"/>
      <c r="CF121" s="896">
        <v>86.7</v>
      </c>
      <c r="CG121" s="897"/>
      <c r="CH121" s="897"/>
      <c r="CI121" s="897"/>
      <c r="CJ121" s="897"/>
      <c r="CK121" s="890"/>
      <c r="CL121" s="876"/>
      <c r="CM121" s="876"/>
      <c r="CN121" s="876"/>
      <c r="CO121" s="877"/>
      <c r="CP121" s="856" t="s">
        <v>395</v>
      </c>
      <c r="CQ121" s="857"/>
      <c r="CR121" s="857"/>
      <c r="CS121" s="857"/>
      <c r="CT121" s="857"/>
      <c r="CU121" s="857"/>
      <c r="CV121" s="857"/>
      <c r="CW121" s="857"/>
      <c r="CX121" s="857"/>
      <c r="CY121" s="857"/>
      <c r="CZ121" s="857"/>
      <c r="DA121" s="857"/>
      <c r="DB121" s="857"/>
      <c r="DC121" s="857"/>
      <c r="DD121" s="857"/>
      <c r="DE121" s="857"/>
      <c r="DF121" s="858"/>
      <c r="DG121" s="834">
        <v>10202758</v>
      </c>
      <c r="DH121" s="835"/>
      <c r="DI121" s="835"/>
      <c r="DJ121" s="835"/>
      <c r="DK121" s="835"/>
      <c r="DL121" s="835">
        <v>9715141</v>
      </c>
      <c r="DM121" s="835"/>
      <c r="DN121" s="835"/>
      <c r="DO121" s="835"/>
      <c r="DP121" s="835"/>
      <c r="DQ121" s="835">
        <v>9560910</v>
      </c>
      <c r="DR121" s="835"/>
      <c r="DS121" s="835"/>
      <c r="DT121" s="835"/>
      <c r="DU121" s="835"/>
      <c r="DV121" s="812">
        <v>4.7</v>
      </c>
      <c r="DW121" s="812"/>
      <c r="DX121" s="812"/>
      <c r="DY121" s="812"/>
      <c r="DZ121" s="813"/>
    </row>
    <row r="122" spans="1:130" s="199" customFormat="1" ht="26.25" customHeight="1">
      <c r="A122" s="838"/>
      <c r="B122" s="839"/>
      <c r="C122" s="842" t="s">
        <v>448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467</v>
      </c>
      <c r="BA122" s="901"/>
      <c r="BB122" s="901"/>
      <c r="BC122" s="901"/>
      <c r="BD122" s="901"/>
      <c r="BE122" s="901"/>
      <c r="BF122" s="901"/>
      <c r="BG122" s="901"/>
      <c r="BH122" s="901"/>
      <c r="BI122" s="901"/>
      <c r="BJ122" s="901"/>
      <c r="BK122" s="901"/>
      <c r="BL122" s="901"/>
      <c r="BM122" s="901"/>
      <c r="BN122" s="901"/>
      <c r="BO122" s="901"/>
      <c r="BP122" s="902"/>
      <c r="BQ122" s="903">
        <v>507846574</v>
      </c>
      <c r="BR122" s="866"/>
      <c r="BS122" s="866"/>
      <c r="BT122" s="866"/>
      <c r="BU122" s="866"/>
      <c r="BV122" s="866">
        <v>508757176</v>
      </c>
      <c r="BW122" s="866"/>
      <c r="BX122" s="866"/>
      <c r="BY122" s="866"/>
      <c r="BZ122" s="866"/>
      <c r="CA122" s="866">
        <v>513677493</v>
      </c>
      <c r="CB122" s="866"/>
      <c r="CC122" s="866"/>
      <c r="CD122" s="866"/>
      <c r="CE122" s="866"/>
      <c r="CF122" s="867">
        <v>251.3</v>
      </c>
      <c r="CG122" s="868"/>
      <c r="CH122" s="868"/>
      <c r="CI122" s="868"/>
      <c r="CJ122" s="868"/>
      <c r="CK122" s="890"/>
      <c r="CL122" s="876"/>
      <c r="CM122" s="876"/>
      <c r="CN122" s="876"/>
      <c r="CO122" s="877"/>
      <c r="CP122" s="856" t="s">
        <v>407</v>
      </c>
      <c r="CQ122" s="857"/>
      <c r="CR122" s="857"/>
      <c r="CS122" s="857"/>
      <c r="CT122" s="857"/>
      <c r="CU122" s="857"/>
      <c r="CV122" s="857"/>
      <c r="CW122" s="857"/>
      <c r="CX122" s="857"/>
      <c r="CY122" s="857"/>
      <c r="CZ122" s="857"/>
      <c r="DA122" s="857"/>
      <c r="DB122" s="857"/>
      <c r="DC122" s="857"/>
      <c r="DD122" s="857"/>
      <c r="DE122" s="857"/>
      <c r="DF122" s="858"/>
      <c r="DG122" s="834">
        <v>5935244</v>
      </c>
      <c r="DH122" s="835"/>
      <c r="DI122" s="835"/>
      <c r="DJ122" s="835"/>
      <c r="DK122" s="835"/>
      <c r="DL122" s="835">
        <v>6349447</v>
      </c>
      <c r="DM122" s="835"/>
      <c r="DN122" s="835"/>
      <c r="DO122" s="835"/>
      <c r="DP122" s="835"/>
      <c r="DQ122" s="835">
        <v>3541552</v>
      </c>
      <c r="DR122" s="835"/>
      <c r="DS122" s="835"/>
      <c r="DT122" s="835"/>
      <c r="DU122" s="835"/>
      <c r="DV122" s="812">
        <v>1.7</v>
      </c>
      <c r="DW122" s="812"/>
      <c r="DX122" s="812"/>
      <c r="DY122" s="812"/>
      <c r="DZ122" s="813"/>
    </row>
    <row r="123" spans="1:130" s="199" customFormat="1" ht="26.25" customHeight="1">
      <c r="A123" s="838"/>
      <c r="B123" s="839"/>
      <c r="C123" s="842" t="s">
        <v>454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468</v>
      </c>
      <c r="BP123" s="899"/>
      <c r="BQ123" s="853">
        <v>828843629</v>
      </c>
      <c r="BR123" s="854"/>
      <c r="BS123" s="854"/>
      <c r="BT123" s="854"/>
      <c r="BU123" s="854"/>
      <c r="BV123" s="854">
        <v>822254434</v>
      </c>
      <c r="BW123" s="854"/>
      <c r="BX123" s="854"/>
      <c r="BY123" s="854"/>
      <c r="BZ123" s="854"/>
      <c r="CA123" s="854">
        <v>848853526</v>
      </c>
      <c r="CB123" s="854"/>
      <c r="CC123" s="854"/>
      <c r="CD123" s="854"/>
      <c r="CE123" s="854"/>
      <c r="CF123" s="764"/>
      <c r="CG123" s="765"/>
      <c r="CH123" s="765"/>
      <c r="CI123" s="765"/>
      <c r="CJ123" s="855"/>
      <c r="CK123" s="890"/>
      <c r="CL123" s="876"/>
      <c r="CM123" s="876"/>
      <c r="CN123" s="876"/>
      <c r="CO123" s="877"/>
      <c r="CP123" s="856" t="s">
        <v>397</v>
      </c>
      <c r="CQ123" s="857"/>
      <c r="CR123" s="857"/>
      <c r="CS123" s="857"/>
      <c r="CT123" s="857"/>
      <c r="CU123" s="857"/>
      <c r="CV123" s="857"/>
      <c r="CW123" s="857"/>
      <c r="CX123" s="857"/>
      <c r="CY123" s="857"/>
      <c r="CZ123" s="857"/>
      <c r="DA123" s="857"/>
      <c r="DB123" s="857"/>
      <c r="DC123" s="857"/>
      <c r="DD123" s="857"/>
      <c r="DE123" s="857"/>
      <c r="DF123" s="858"/>
      <c r="DG123" s="797">
        <v>539164</v>
      </c>
      <c r="DH123" s="798"/>
      <c r="DI123" s="798"/>
      <c r="DJ123" s="798"/>
      <c r="DK123" s="799"/>
      <c r="DL123" s="800">
        <v>631030</v>
      </c>
      <c r="DM123" s="798"/>
      <c r="DN123" s="798"/>
      <c r="DO123" s="798"/>
      <c r="DP123" s="799"/>
      <c r="DQ123" s="800">
        <v>635474</v>
      </c>
      <c r="DR123" s="798"/>
      <c r="DS123" s="798"/>
      <c r="DT123" s="798"/>
      <c r="DU123" s="799"/>
      <c r="DV123" s="845">
        <v>0.3</v>
      </c>
      <c r="DW123" s="846"/>
      <c r="DX123" s="846"/>
      <c r="DY123" s="846"/>
      <c r="DZ123" s="847"/>
    </row>
    <row r="124" spans="1:130" s="199" customFormat="1" ht="26.25" customHeight="1" thickBot="1">
      <c r="A124" s="838"/>
      <c r="B124" s="839"/>
      <c r="C124" s="842" t="s">
        <v>457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469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174.3</v>
      </c>
      <c r="BR124" s="852"/>
      <c r="BS124" s="852"/>
      <c r="BT124" s="852"/>
      <c r="BU124" s="852"/>
      <c r="BV124" s="852">
        <v>188.3</v>
      </c>
      <c r="BW124" s="852"/>
      <c r="BX124" s="852"/>
      <c r="BY124" s="852"/>
      <c r="BZ124" s="852"/>
      <c r="CA124" s="852">
        <v>187.9</v>
      </c>
      <c r="CB124" s="852"/>
      <c r="CC124" s="852"/>
      <c r="CD124" s="852"/>
      <c r="CE124" s="852"/>
      <c r="CF124" s="742"/>
      <c r="CG124" s="743"/>
      <c r="CH124" s="743"/>
      <c r="CI124" s="743"/>
      <c r="CJ124" s="883"/>
      <c r="CK124" s="891"/>
      <c r="CL124" s="891"/>
      <c r="CM124" s="891"/>
      <c r="CN124" s="891"/>
      <c r="CO124" s="892"/>
      <c r="CP124" s="856" t="s">
        <v>470</v>
      </c>
      <c r="CQ124" s="857"/>
      <c r="CR124" s="857"/>
      <c r="CS124" s="857"/>
      <c r="CT124" s="857"/>
      <c r="CU124" s="857"/>
      <c r="CV124" s="857"/>
      <c r="CW124" s="857"/>
      <c r="CX124" s="857"/>
      <c r="CY124" s="857"/>
      <c r="CZ124" s="857"/>
      <c r="DA124" s="857"/>
      <c r="DB124" s="857"/>
      <c r="DC124" s="857"/>
      <c r="DD124" s="857"/>
      <c r="DE124" s="857"/>
      <c r="DF124" s="858"/>
      <c r="DG124" s="780">
        <v>20797525</v>
      </c>
      <c r="DH124" s="781"/>
      <c r="DI124" s="781"/>
      <c r="DJ124" s="781"/>
      <c r="DK124" s="782"/>
      <c r="DL124" s="783">
        <v>505091</v>
      </c>
      <c r="DM124" s="781"/>
      <c r="DN124" s="781"/>
      <c r="DO124" s="781"/>
      <c r="DP124" s="782"/>
      <c r="DQ124" s="783">
        <v>494769</v>
      </c>
      <c r="DR124" s="781"/>
      <c r="DS124" s="781"/>
      <c r="DT124" s="781"/>
      <c r="DU124" s="782"/>
      <c r="DV124" s="869">
        <v>0.2</v>
      </c>
      <c r="DW124" s="870"/>
      <c r="DX124" s="870"/>
      <c r="DY124" s="870"/>
      <c r="DZ124" s="871"/>
    </row>
    <row r="125" spans="1:130" s="199" customFormat="1" ht="26.25" customHeight="1">
      <c r="A125" s="838"/>
      <c r="B125" s="839"/>
      <c r="C125" s="842" t="s">
        <v>459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471</v>
      </c>
      <c r="CL125" s="873"/>
      <c r="CM125" s="873"/>
      <c r="CN125" s="873"/>
      <c r="CO125" s="874"/>
      <c r="CP125" s="881" t="s">
        <v>472</v>
      </c>
      <c r="CQ125" s="826"/>
      <c r="CR125" s="826"/>
      <c r="CS125" s="826"/>
      <c r="CT125" s="826"/>
      <c r="CU125" s="826"/>
      <c r="CV125" s="826"/>
      <c r="CW125" s="826"/>
      <c r="CX125" s="826"/>
      <c r="CY125" s="826"/>
      <c r="CZ125" s="826"/>
      <c r="DA125" s="826"/>
      <c r="DB125" s="826"/>
      <c r="DC125" s="826"/>
      <c r="DD125" s="826"/>
      <c r="DE125" s="826"/>
      <c r="DF125" s="827"/>
      <c r="DG125" s="882">
        <v>191053</v>
      </c>
      <c r="DH125" s="863"/>
      <c r="DI125" s="863"/>
      <c r="DJ125" s="863"/>
      <c r="DK125" s="863"/>
      <c r="DL125" s="863">
        <v>830307</v>
      </c>
      <c r="DM125" s="863"/>
      <c r="DN125" s="863"/>
      <c r="DO125" s="863"/>
      <c r="DP125" s="863"/>
      <c r="DQ125" s="863">
        <v>1441264</v>
      </c>
      <c r="DR125" s="863"/>
      <c r="DS125" s="863"/>
      <c r="DT125" s="863"/>
      <c r="DU125" s="863"/>
      <c r="DV125" s="864">
        <v>0.7</v>
      </c>
      <c r="DW125" s="864"/>
      <c r="DX125" s="864"/>
      <c r="DY125" s="864"/>
      <c r="DZ125" s="865"/>
    </row>
    <row r="126" spans="1:130" s="199" customFormat="1" ht="26.25" customHeight="1" thickBot="1">
      <c r="A126" s="838"/>
      <c r="B126" s="839"/>
      <c r="C126" s="842" t="s">
        <v>461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236883</v>
      </c>
      <c r="AB126" s="798"/>
      <c r="AC126" s="798"/>
      <c r="AD126" s="798"/>
      <c r="AE126" s="799"/>
      <c r="AF126" s="800">
        <v>236883</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473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474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475</v>
      </c>
      <c r="AY127" s="830"/>
      <c r="AZ127" s="830"/>
      <c r="BA127" s="830"/>
      <c r="BB127" s="830"/>
      <c r="BC127" s="830"/>
      <c r="BD127" s="830"/>
      <c r="BE127" s="831"/>
      <c r="BF127" s="829" t="s">
        <v>476</v>
      </c>
      <c r="BG127" s="830"/>
      <c r="BH127" s="830"/>
      <c r="BI127" s="830"/>
      <c r="BJ127" s="830"/>
      <c r="BK127" s="830"/>
      <c r="BL127" s="831"/>
      <c r="BM127" s="829" t="s">
        <v>477</v>
      </c>
      <c r="BN127" s="830"/>
      <c r="BO127" s="830"/>
      <c r="BP127" s="830"/>
      <c r="BQ127" s="830"/>
      <c r="BR127" s="830"/>
      <c r="BS127" s="831"/>
      <c r="BT127" s="829" t="s">
        <v>478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479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480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481</v>
      </c>
      <c r="X128" s="816"/>
      <c r="Y128" s="816"/>
      <c r="Z128" s="817"/>
      <c r="AA128" s="818">
        <v>16334235</v>
      </c>
      <c r="AB128" s="819"/>
      <c r="AC128" s="819"/>
      <c r="AD128" s="819"/>
      <c r="AE128" s="820"/>
      <c r="AF128" s="821">
        <v>15313517</v>
      </c>
      <c r="AG128" s="819"/>
      <c r="AH128" s="819"/>
      <c r="AI128" s="819"/>
      <c r="AJ128" s="820"/>
      <c r="AK128" s="821">
        <v>16370367</v>
      </c>
      <c r="AL128" s="819"/>
      <c r="AM128" s="819"/>
      <c r="AN128" s="819"/>
      <c r="AO128" s="820"/>
      <c r="AP128" s="822"/>
      <c r="AQ128" s="823"/>
      <c r="AR128" s="823"/>
      <c r="AS128" s="823"/>
      <c r="AT128" s="824"/>
      <c r="AU128" s="235"/>
      <c r="AV128" s="235"/>
      <c r="AW128" s="235"/>
      <c r="AX128" s="825" t="s">
        <v>482</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483</v>
      </c>
      <c r="CQ128" s="746"/>
      <c r="CR128" s="746"/>
      <c r="CS128" s="746"/>
      <c r="CT128" s="746"/>
      <c r="CU128" s="746"/>
      <c r="CV128" s="746"/>
      <c r="CW128" s="746"/>
      <c r="CX128" s="746"/>
      <c r="CY128" s="746"/>
      <c r="CZ128" s="746"/>
      <c r="DA128" s="746"/>
      <c r="DB128" s="746"/>
      <c r="DC128" s="746"/>
      <c r="DD128" s="746"/>
      <c r="DE128" s="746"/>
      <c r="DF128" s="747"/>
      <c r="DG128" s="808">
        <v>1707872</v>
      </c>
      <c r="DH128" s="809"/>
      <c r="DI128" s="809"/>
      <c r="DJ128" s="809"/>
      <c r="DK128" s="809"/>
      <c r="DL128" s="809">
        <v>1579307</v>
      </c>
      <c r="DM128" s="809"/>
      <c r="DN128" s="809"/>
      <c r="DO128" s="809"/>
      <c r="DP128" s="809"/>
      <c r="DQ128" s="809">
        <v>1311002</v>
      </c>
      <c r="DR128" s="809"/>
      <c r="DS128" s="809"/>
      <c r="DT128" s="809"/>
      <c r="DU128" s="809"/>
      <c r="DV128" s="810">
        <v>0.6</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484</v>
      </c>
      <c r="X129" s="795"/>
      <c r="Y129" s="795"/>
      <c r="Z129" s="796"/>
      <c r="AA129" s="797">
        <v>249476682</v>
      </c>
      <c r="AB129" s="798"/>
      <c r="AC129" s="798"/>
      <c r="AD129" s="798"/>
      <c r="AE129" s="799"/>
      <c r="AF129" s="800">
        <v>248705187</v>
      </c>
      <c r="AG129" s="798"/>
      <c r="AH129" s="798"/>
      <c r="AI129" s="798"/>
      <c r="AJ129" s="799"/>
      <c r="AK129" s="800">
        <v>245993030</v>
      </c>
      <c r="AL129" s="798"/>
      <c r="AM129" s="798"/>
      <c r="AN129" s="798"/>
      <c r="AO129" s="799"/>
      <c r="AP129" s="801"/>
      <c r="AQ129" s="802"/>
      <c r="AR129" s="802"/>
      <c r="AS129" s="802"/>
      <c r="AT129" s="803"/>
      <c r="AU129" s="237"/>
      <c r="AV129" s="237"/>
      <c r="AW129" s="237"/>
      <c r="AX129" s="767" t="s">
        <v>485</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486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487</v>
      </c>
      <c r="X130" s="795"/>
      <c r="Y130" s="795"/>
      <c r="Z130" s="796"/>
      <c r="AA130" s="797">
        <v>45488904</v>
      </c>
      <c r="AB130" s="798"/>
      <c r="AC130" s="798"/>
      <c r="AD130" s="798"/>
      <c r="AE130" s="799"/>
      <c r="AF130" s="800">
        <v>43906766</v>
      </c>
      <c r="AG130" s="798"/>
      <c r="AH130" s="798"/>
      <c r="AI130" s="798"/>
      <c r="AJ130" s="799"/>
      <c r="AK130" s="800">
        <v>41575530</v>
      </c>
      <c r="AL130" s="798"/>
      <c r="AM130" s="798"/>
      <c r="AN130" s="798"/>
      <c r="AO130" s="799"/>
      <c r="AP130" s="801"/>
      <c r="AQ130" s="802"/>
      <c r="AR130" s="802"/>
      <c r="AS130" s="802"/>
      <c r="AT130" s="803"/>
      <c r="AU130" s="237"/>
      <c r="AV130" s="237"/>
      <c r="AW130" s="237"/>
      <c r="AX130" s="767" t="s">
        <v>488</v>
      </c>
      <c r="AY130" s="768"/>
      <c r="AZ130" s="768"/>
      <c r="BA130" s="768"/>
      <c r="BB130" s="768"/>
      <c r="BC130" s="768"/>
      <c r="BD130" s="768"/>
      <c r="BE130" s="769"/>
      <c r="BF130" s="770">
        <v>13.7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489</v>
      </c>
      <c r="X131" s="778"/>
      <c r="Y131" s="778"/>
      <c r="Z131" s="779"/>
      <c r="AA131" s="780">
        <v>203987778</v>
      </c>
      <c r="AB131" s="781"/>
      <c r="AC131" s="781"/>
      <c r="AD131" s="781"/>
      <c r="AE131" s="782"/>
      <c r="AF131" s="783">
        <v>204798421</v>
      </c>
      <c r="AG131" s="781"/>
      <c r="AH131" s="781"/>
      <c r="AI131" s="781"/>
      <c r="AJ131" s="782"/>
      <c r="AK131" s="783">
        <v>204417500</v>
      </c>
      <c r="AL131" s="781"/>
      <c r="AM131" s="781"/>
      <c r="AN131" s="781"/>
      <c r="AO131" s="782"/>
      <c r="AP131" s="784"/>
      <c r="AQ131" s="785"/>
      <c r="AR131" s="785"/>
      <c r="AS131" s="785"/>
      <c r="AT131" s="786"/>
      <c r="AU131" s="237"/>
      <c r="AV131" s="237"/>
      <c r="AW131" s="237"/>
      <c r="AX131" s="745" t="s">
        <v>490</v>
      </c>
      <c r="AY131" s="746"/>
      <c r="AZ131" s="746"/>
      <c r="BA131" s="746"/>
      <c r="BB131" s="746"/>
      <c r="BC131" s="746"/>
      <c r="BD131" s="746"/>
      <c r="BE131" s="747"/>
      <c r="BF131" s="748">
        <v>187.9</v>
      </c>
      <c r="BG131" s="749"/>
      <c r="BH131" s="749"/>
      <c r="BI131" s="749"/>
      <c r="BJ131" s="749"/>
      <c r="BK131" s="749"/>
      <c r="BL131" s="750"/>
      <c r="BM131" s="748">
        <v>400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491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492</v>
      </c>
      <c r="W132" s="758"/>
      <c r="X132" s="758"/>
      <c r="Y132" s="758"/>
      <c r="Z132" s="759"/>
      <c r="AA132" s="760">
        <v>13.414398289999999</v>
      </c>
      <c r="AB132" s="761"/>
      <c r="AC132" s="761"/>
      <c r="AD132" s="761"/>
      <c r="AE132" s="762"/>
      <c r="AF132" s="763">
        <v>13.646079820000001</v>
      </c>
      <c r="AG132" s="761"/>
      <c r="AH132" s="761"/>
      <c r="AI132" s="761"/>
      <c r="AJ132" s="762"/>
      <c r="AK132" s="763">
        <v>14.12817635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493</v>
      </c>
      <c r="W133" s="737"/>
      <c r="X133" s="737"/>
      <c r="Y133" s="737"/>
      <c r="Z133" s="738"/>
      <c r="AA133" s="739">
        <v>11.8</v>
      </c>
      <c r="AB133" s="740"/>
      <c r="AC133" s="740"/>
      <c r="AD133" s="740"/>
      <c r="AE133" s="741"/>
      <c r="AF133" s="739">
        <v>12.6</v>
      </c>
      <c r="AG133" s="740"/>
      <c r="AH133" s="740"/>
      <c r="AI133" s="740"/>
      <c r="AJ133" s="741"/>
      <c r="AK133" s="739">
        <v>13.7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19685039370078741" bottom="0" header="0" footer="0"/>
  <pageSetup paperSize="9" scale="31"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19685039370078741"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494</v>
      </c>
      <c r="B5" s="248"/>
      <c r="C5" s="248"/>
      <c r="D5" s="248"/>
      <c r="E5" s="248"/>
      <c r="F5" s="248"/>
      <c r="G5" s="248"/>
      <c r="H5" s="248"/>
      <c r="I5" s="248"/>
      <c r="J5" s="248"/>
      <c r="K5" s="248"/>
      <c r="L5" s="248"/>
      <c r="M5" s="248"/>
      <c r="N5" s="248"/>
      <c r="O5" s="249"/>
    </row>
    <row r="6" spans="1:16" ht="13.2">
      <c r="A6" s="250"/>
      <c r="B6" s="246"/>
      <c r="C6" s="246"/>
      <c r="D6" s="246"/>
      <c r="E6" s="246"/>
      <c r="F6" s="246"/>
      <c r="G6" s="251" t="s">
        <v>495</v>
      </c>
      <c r="H6" s="251"/>
      <c r="I6" s="251"/>
      <c r="J6" s="251"/>
      <c r="K6" s="246"/>
      <c r="L6" s="246"/>
      <c r="M6" s="246"/>
      <c r="N6" s="246"/>
    </row>
    <row r="7" spans="1:16" ht="13.2">
      <c r="A7" s="250"/>
      <c r="B7" s="246"/>
      <c r="C7" s="246"/>
      <c r="D7" s="246"/>
      <c r="E7" s="246"/>
      <c r="F7" s="246"/>
      <c r="G7" s="253"/>
      <c r="H7" s="254"/>
      <c r="I7" s="254"/>
      <c r="J7" s="255"/>
      <c r="K7" s="1167" t="s">
        <v>496</v>
      </c>
      <c r="L7" s="256"/>
      <c r="M7" s="257" t="s">
        <v>497</v>
      </c>
      <c r="N7" s="258"/>
    </row>
    <row r="8" spans="1:16" ht="13.2">
      <c r="A8" s="250"/>
      <c r="B8" s="246"/>
      <c r="C8" s="246"/>
      <c r="D8" s="246"/>
      <c r="E8" s="246"/>
      <c r="F8" s="246"/>
      <c r="G8" s="259"/>
      <c r="H8" s="260"/>
      <c r="I8" s="260"/>
      <c r="J8" s="261"/>
      <c r="K8" s="1168"/>
      <c r="L8" s="262" t="s">
        <v>498</v>
      </c>
      <c r="M8" s="263" t="s">
        <v>499</v>
      </c>
      <c r="N8" s="264" t="s">
        <v>500</v>
      </c>
    </row>
    <row r="9" spans="1:16" ht="13.2">
      <c r="A9" s="250"/>
      <c r="B9" s="246"/>
      <c r="C9" s="246"/>
      <c r="D9" s="246"/>
      <c r="E9" s="246"/>
      <c r="F9" s="246"/>
      <c r="G9" s="1181" t="s">
        <v>501</v>
      </c>
      <c r="H9" s="1182"/>
      <c r="I9" s="1182"/>
      <c r="J9" s="1183"/>
      <c r="K9" s="265">
        <v>64365833</v>
      </c>
      <c r="L9" s="266">
        <v>66588</v>
      </c>
      <c r="M9" s="267">
        <v>62452</v>
      </c>
      <c r="N9" s="268">
        <v>6.6</v>
      </c>
    </row>
    <row r="10" spans="1:16" ht="13.2">
      <c r="A10" s="250"/>
      <c r="B10" s="246"/>
      <c r="C10" s="246"/>
      <c r="D10" s="246"/>
      <c r="E10" s="246"/>
      <c r="F10" s="246"/>
      <c r="G10" s="1181" t="s">
        <v>502</v>
      </c>
      <c r="H10" s="1182"/>
      <c r="I10" s="1182"/>
      <c r="J10" s="1183"/>
      <c r="K10" s="269">
        <v>1366350</v>
      </c>
      <c r="L10" s="270">
        <v>1414</v>
      </c>
      <c r="M10" s="271">
        <v>1462</v>
      </c>
      <c r="N10" s="272">
        <v>-3.3</v>
      </c>
    </row>
    <row r="11" spans="1:16" ht="13.5" customHeight="1">
      <c r="A11" s="250"/>
      <c r="B11" s="246"/>
      <c r="C11" s="246"/>
      <c r="D11" s="246"/>
      <c r="E11" s="246"/>
      <c r="F11" s="246"/>
      <c r="G11" s="1181" t="s">
        <v>503</v>
      </c>
      <c r="H11" s="1182"/>
      <c r="I11" s="1182"/>
      <c r="J11" s="1183"/>
      <c r="K11" s="269">
        <v>4434</v>
      </c>
      <c r="L11" s="270">
        <v>5</v>
      </c>
      <c r="M11" s="271">
        <v>131</v>
      </c>
      <c r="N11" s="272">
        <v>-96.2</v>
      </c>
    </row>
    <row r="12" spans="1:16" ht="13.5" customHeight="1">
      <c r="A12" s="250"/>
      <c r="B12" s="246"/>
      <c r="C12" s="246"/>
      <c r="D12" s="246"/>
      <c r="E12" s="246"/>
      <c r="F12" s="246"/>
      <c r="G12" s="1181" t="s">
        <v>504</v>
      </c>
      <c r="H12" s="1182"/>
      <c r="I12" s="1182"/>
      <c r="J12" s="1183"/>
      <c r="K12" s="269">
        <v>432619</v>
      </c>
      <c r="L12" s="270">
        <v>448</v>
      </c>
      <c r="M12" s="271">
        <v>1277</v>
      </c>
      <c r="N12" s="272">
        <v>-64.900000000000006</v>
      </c>
    </row>
    <row r="13" spans="1:16" ht="13.5" customHeight="1">
      <c r="A13" s="250"/>
      <c r="B13" s="246"/>
      <c r="C13" s="246"/>
      <c r="D13" s="246"/>
      <c r="E13" s="246"/>
      <c r="F13" s="246"/>
      <c r="G13" s="1181" t="s">
        <v>505</v>
      </c>
      <c r="H13" s="1182"/>
      <c r="I13" s="1182"/>
      <c r="J13" s="1183"/>
      <c r="K13" s="269" t="s">
        <v>506</v>
      </c>
      <c r="L13" s="270" t="s">
        <v>506</v>
      </c>
      <c r="M13" s="271">
        <v>5</v>
      </c>
      <c r="N13" s="272" t="s">
        <v>506</v>
      </c>
    </row>
    <row r="14" spans="1:16" ht="13.5" customHeight="1">
      <c r="A14" s="250"/>
      <c r="B14" s="246"/>
      <c r="C14" s="246"/>
      <c r="D14" s="246"/>
      <c r="E14" s="246"/>
      <c r="F14" s="246"/>
      <c r="G14" s="1181" t="s">
        <v>507</v>
      </c>
      <c r="H14" s="1182"/>
      <c r="I14" s="1182"/>
      <c r="J14" s="1183"/>
      <c r="K14" s="269">
        <v>2657960</v>
      </c>
      <c r="L14" s="270">
        <v>2750</v>
      </c>
      <c r="M14" s="271">
        <v>1919</v>
      </c>
      <c r="N14" s="272">
        <v>43.3</v>
      </c>
    </row>
    <row r="15" spans="1:16" ht="13.5" customHeight="1">
      <c r="A15" s="250"/>
      <c r="B15" s="246"/>
      <c r="C15" s="246"/>
      <c r="D15" s="246"/>
      <c r="E15" s="246"/>
      <c r="F15" s="246"/>
      <c r="G15" s="1181" t="s">
        <v>508</v>
      </c>
      <c r="H15" s="1182"/>
      <c r="I15" s="1182"/>
      <c r="J15" s="1183"/>
      <c r="K15" s="269">
        <v>938405</v>
      </c>
      <c r="L15" s="270">
        <v>971</v>
      </c>
      <c r="M15" s="271">
        <v>1219</v>
      </c>
      <c r="N15" s="272">
        <v>-20.3</v>
      </c>
    </row>
    <row r="16" spans="1:16" ht="13.2">
      <c r="A16" s="250"/>
      <c r="B16" s="246"/>
      <c r="C16" s="246"/>
      <c r="D16" s="246"/>
      <c r="E16" s="246"/>
      <c r="F16" s="246"/>
      <c r="G16" s="1184" t="s">
        <v>509</v>
      </c>
      <c r="H16" s="1185"/>
      <c r="I16" s="1185"/>
      <c r="J16" s="1186"/>
      <c r="K16" s="270">
        <v>-4672276</v>
      </c>
      <c r="L16" s="270">
        <v>-4834</v>
      </c>
      <c r="M16" s="271">
        <v>-4920</v>
      </c>
      <c r="N16" s="272">
        <v>-1.7</v>
      </c>
    </row>
    <row r="17" spans="1:16" ht="13.2">
      <c r="A17" s="250"/>
      <c r="B17" s="246"/>
      <c r="C17" s="246"/>
      <c r="D17" s="246"/>
      <c r="E17" s="246"/>
      <c r="F17" s="246"/>
      <c r="G17" s="1184" t="s">
        <v>170</v>
      </c>
      <c r="H17" s="1185"/>
      <c r="I17" s="1185"/>
      <c r="J17" s="1186"/>
      <c r="K17" s="270">
        <v>65093325</v>
      </c>
      <c r="L17" s="270">
        <v>67341</v>
      </c>
      <c r="M17" s="271">
        <v>63546</v>
      </c>
      <c r="N17" s="272">
        <v>6</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510</v>
      </c>
      <c r="H19" s="246"/>
      <c r="I19" s="246"/>
      <c r="J19" s="246"/>
      <c r="K19" s="246"/>
      <c r="L19" s="246"/>
      <c r="M19" s="246"/>
      <c r="N19" s="246"/>
    </row>
    <row r="20" spans="1:16" ht="13.2">
      <c r="A20" s="250"/>
      <c r="B20" s="246"/>
      <c r="C20" s="246"/>
      <c r="D20" s="246"/>
      <c r="E20" s="246"/>
      <c r="F20" s="246"/>
      <c r="G20" s="274"/>
      <c r="H20" s="275"/>
      <c r="I20" s="275"/>
      <c r="J20" s="276"/>
      <c r="K20" s="277" t="s">
        <v>511</v>
      </c>
      <c r="L20" s="278" t="s">
        <v>512</v>
      </c>
      <c r="M20" s="279" t="s">
        <v>513</v>
      </c>
      <c r="N20" s="280"/>
    </row>
    <row r="21" spans="1:16" s="286" customFormat="1" ht="13.2">
      <c r="A21" s="281"/>
      <c r="B21" s="251"/>
      <c r="C21" s="251"/>
      <c r="D21" s="251"/>
      <c r="E21" s="251"/>
      <c r="F21" s="251"/>
      <c r="G21" s="1178" t="s">
        <v>514</v>
      </c>
      <c r="H21" s="1179"/>
      <c r="I21" s="1179"/>
      <c r="J21" s="1180"/>
      <c r="K21" s="282">
        <v>11.11</v>
      </c>
      <c r="L21" s="283">
        <v>10.75</v>
      </c>
      <c r="M21" s="284">
        <v>0.36</v>
      </c>
      <c r="N21" s="251"/>
      <c r="O21" s="285"/>
      <c r="P21" s="281"/>
    </row>
    <row r="22" spans="1:16" s="286" customFormat="1" ht="13.2">
      <c r="A22" s="281"/>
      <c r="B22" s="251"/>
      <c r="C22" s="251"/>
      <c r="D22" s="251"/>
      <c r="E22" s="251"/>
      <c r="F22" s="251"/>
      <c r="G22" s="1178" t="s">
        <v>515</v>
      </c>
      <c r="H22" s="1179"/>
      <c r="I22" s="1179"/>
      <c r="J22" s="1180"/>
      <c r="K22" s="287">
        <v>103</v>
      </c>
      <c r="L22" s="288">
        <v>99.9</v>
      </c>
      <c r="M22" s="289">
        <v>3.1</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516</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517</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518</v>
      </c>
      <c r="H29" s="251"/>
      <c r="I29" s="251"/>
      <c r="J29" s="251"/>
      <c r="K29" s="246"/>
      <c r="L29" s="246"/>
      <c r="M29" s="246"/>
      <c r="N29" s="246"/>
      <c r="O29" s="295"/>
    </row>
    <row r="30" spans="1:16" ht="13.2">
      <c r="A30" s="250"/>
      <c r="B30" s="246"/>
      <c r="C30" s="246"/>
      <c r="D30" s="246"/>
      <c r="E30" s="246"/>
      <c r="F30" s="246"/>
      <c r="G30" s="253"/>
      <c r="H30" s="254"/>
      <c r="I30" s="254"/>
      <c r="J30" s="255"/>
      <c r="K30" s="1167" t="s">
        <v>496</v>
      </c>
      <c r="L30" s="256"/>
      <c r="M30" s="257" t="s">
        <v>497</v>
      </c>
      <c r="N30" s="258"/>
    </row>
    <row r="31" spans="1:16" ht="13.2">
      <c r="A31" s="250"/>
      <c r="B31" s="246"/>
      <c r="C31" s="246"/>
      <c r="D31" s="246"/>
      <c r="E31" s="246"/>
      <c r="F31" s="246"/>
      <c r="G31" s="259"/>
      <c r="H31" s="260"/>
      <c r="I31" s="260"/>
      <c r="J31" s="261"/>
      <c r="K31" s="1168"/>
      <c r="L31" s="262" t="s">
        <v>498</v>
      </c>
      <c r="M31" s="263" t="s">
        <v>499</v>
      </c>
      <c r="N31" s="264" t="s">
        <v>500</v>
      </c>
    </row>
    <row r="32" spans="1:16" ht="27" customHeight="1">
      <c r="A32" s="250"/>
      <c r="B32" s="246"/>
      <c r="C32" s="246"/>
      <c r="D32" s="246"/>
      <c r="E32" s="246"/>
      <c r="F32" s="246"/>
      <c r="G32" s="1169" t="s">
        <v>519</v>
      </c>
      <c r="H32" s="1170"/>
      <c r="I32" s="1170"/>
      <c r="J32" s="1171"/>
      <c r="K32" s="296">
        <v>37702704</v>
      </c>
      <c r="L32" s="296">
        <v>39004</v>
      </c>
      <c r="M32" s="297">
        <v>33321</v>
      </c>
      <c r="N32" s="298">
        <v>17.100000000000001</v>
      </c>
    </row>
    <row r="33" spans="1:16" ht="13.5" customHeight="1">
      <c r="A33" s="250"/>
      <c r="B33" s="246"/>
      <c r="C33" s="246"/>
      <c r="D33" s="246"/>
      <c r="E33" s="246"/>
      <c r="F33" s="246"/>
      <c r="G33" s="1169" t="s">
        <v>520</v>
      </c>
      <c r="H33" s="1170"/>
      <c r="I33" s="1170"/>
      <c r="J33" s="1171"/>
      <c r="K33" s="296">
        <v>7015996</v>
      </c>
      <c r="L33" s="296">
        <v>7258</v>
      </c>
      <c r="M33" s="297">
        <v>3258</v>
      </c>
      <c r="N33" s="298">
        <v>122.8</v>
      </c>
    </row>
    <row r="34" spans="1:16" ht="27" customHeight="1">
      <c r="A34" s="250"/>
      <c r="B34" s="246"/>
      <c r="C34" s="246"/>
      <c r="D34" s="246"/>
      <c r="E34" s="246"/>
      <c r="F34" s="246"/>
      <c r="G34" s="1169" t="s">
        <v>521</v>
      </c>
      <c r="H34" s="1170"/>
      <c r="I34" s="1170"/>
      <c r="J34" s="1171"/>
      <c r="K34" s="296">
        <v>34659838</v>
      </c>
      <c r="L34" s="296">
        <v>35856</v>
      </c>
      <c r="M34" s="297">
        <v>20639</v>
      </c>
      <c r="N34" s="298">
        <v>73.7</v>
      </c>
    </row>
    <row r="35" spans="1:16" ht="27" customHeight="1">
      <c r="A35" s="250"/>
      <c r="B35" s="246"/>
      <c r="C35" s="246"/>
      <c r="D35" s="246"/>
      <c r="E35" s="246"/>
      <c r="F35" s="246"/>
      <c r="G35" s="1169" t="s">
        <v>522</v>
      </c>
      <c r="H35" s="1170"/>
      <c r="I35" s="1170"/>
      <c r="J35" s="1171"/>
      <c r="K35" s="296">
        <v>7230727</v>
      </c>
      <c r="L35" s="296">
        <v>7480</v>
      </c>
      <c r="M35" s="297">
        <v>12279</v>
      </c>
      <c r="N35" s="298">
        <v>-39.1</v>
      </c>
    </row>
    <row r="36" spans="1:16" ht="27" customHeight="1">
      <c r="A36" s="250"/>
      <c r="B36" s="246"/>
      <c r="C36" s="246"/>
      <c r="D36" s="246"/>
      <c r="E36" s="246"/>
      <c r="F36" s="246"/>
      <c r="G36" s="1169" t="s">
        <v>523</v>
      </c>
      <c r="H36" s="1170"/>
      <c r="I36" s="1170"/>
      <c r="J36" s="1171"/>
      <c r="K36" s="296" t="s">
        <v>506</v>
      </c>
      <c r="L36" s="296" t="s">
        <v>506</v>
      </c>
      <c r="M36" s="297">
        <v>229</v>
      </c>
      <c r="N36" s="298" t="s">
        <v>506</v>
      </c>
    </row>
    <row r="37" spans="1:16" ht="13.5" customHeight="1">
      <c r="A37" s="250"/>
      <c r="B37" s="246"/>
      <c r="C37" s="246"/>
      <c r="D37" s="246"/>
      <c r="E37" s="246"/>
      <c r="F37" s="246"/>
      <c r="G37" s="1169" t="s">
        <v>524</v>
      </c>
      <c r="H37" s="1170"/>
      <c r="I37" s="1170"/>
      <c r="J37" s="1171"/>
      <c r="K37" s="296">
        <v>210749</v>
      </c>
      <c r="L37" s="296">
        <v>218</v>
      </c>
      <c r="M37" s="297">
        <v>1150</v>
      </c>
      <c r="N37" s="298">
        <v>-81</v>
      </c>
    </row>
    <row r="38" spans="1:16" ht="27" customHeight="1">
      <c r="A38" s="250"/>
      <c r="B38" s="246"/>
      <c r="C38" s="246"/>
      <c r="D38" s="246"/>
      <c r="E38" s="246"/>
      <c r="F38" s="246"/>
      <c r="G38" s="1172" t="s">
        <v>525</v>
      </c>
      <c r="H38" s="1173"/>
      <c r="I38" s="1173"/>
      <c r="J38" s="1174"/>
      <c r="K38" s="299">
        <v>6348</v>
      </c>
      <c r="L38" s="299">
        <v>7</v>
      </c>
      <c r="M38" s="300">
        <v>1</v>
      </c>
      <c r="N38" s="301">
        <v>600</v>
      </c>
      <c r="O38" s="295"/>
    </row>
    <row r="39" spans="1:16" ht="13.2">
      <c r="A39" s="250"/>
      <c r="B39" s="246"/>
      <c r="C39" s="246"/>
      <c r="D39" s="246"/>
      <c r="E39" s="246"/>
      <c r="F39" s="246"/>
      <c r="G39" s="1172" t="s">
        <v>526</v>
      </c>
      <c r="H39" s="1173"/>
      <c r="I39" s="1173"/>
      <c r="J39" s="1174"/>
      <c r="K39" s="302">
        <v>-16370367</v>
      </c>
      <c r="L39" s="302">
        <v>-16936</v>
      </c>
      <c r="M39" s="303">
        <v>-17392</v>
      </c>
      <c r="N39" s="304">
        <v>-2.6</v>
      </c>
      <c r="O39" s="295"/>
    </row>
    <row r="40" spans="1:16" ht="27" customHeight="1">
      <c r="A40" s="250"/>
      <c r="B40" s="246"/>
      <c r="C40" s="246"/>
      <c r="D40" s="246"/>
      <c r="E40" s="246"/>
      <c r="F40" s="246"/>
      <c r="G40" s="1169" t="s">
        <v>527</v>
      </c>
      <c r="H40" s="1170"/>
      <c r="I40" s="1170"/>
      <c r="J40" s="1171"/>
      <c r="K40" s="302">
        <v>-41575530</v>
      </c>
      <c r="L40" s="302">
        <v>-43011</v>
      </c>
      <c r="M40" s="303">
        <v>-34463</v>
      </c>
      <c r="N40" s="304">
        <v>24.8</v>
      </c>
      <c r="O40" s="295"/>
    </row>
    <row r="41" spans="1:16" ht="13.2">
      <c r="A41" s="250"/>
      <c r="B41" s="246"/>
      <c r="C41" s="246"/>
      <c r="D41" s="246"/>
      <c r="E41" s="246"/>
      <c r="F41" s="246"/>
      <c r="G41" s="1175" t="s">
        <v>281</v>
      </c>
      <c r="H41" s="1176"/>
      <c r="I41" s="1176"/>
      <c r="J41" s="1177"/>
      <c r="K41" s="296">
        <v>28880465</v>
      </c>
      <c r="L41" s="302">
        <v>29878</v>
      </c>
      <c r="M41" s="303">
        <v>19023</v>
      </c>
      <c r="N41" s="304">
        <v>57.1</v>
      </c>
      <c r="O41" s="295"/>
    </row>
    <row r="42" spans="1:16" ht="13.2">
      <c r="A42" s="250"/>
      <c r="B42" s="246"/>
      <c r="C42" s="246"/>
      <c r="D42" s="246"/>
      <c r="E42" s="246"/>
      <c r="F42" s="246"/>
      <c r="G42" s="305" t="s">
        <v>528</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529</v>
      </c>
      <c r="B47" s="246"/>
      <c r="C47" s="246"/>
      <c r="D47" s="246"/>
      <c r="E47" s="246"/>
      <c r="F47" s="246"/>
      <c r="G47" s="246"/>
      <c r="H47" s="246"/>
      <c r="I47" s="246"/>
      <c r="J47" s="246"/>
      <c r="K47" s="246"/>
      <c r="L47" s="246"/>
      <c r="M47" s="246"/>
      <c r="N47" s="246"/>
    </row>
    <row r="48" spans="1:16" ht="13.2">
      <c r="A48" s="250"/>
      <c r="B48" s="246"/>
      <c r="C48" s="246"/>
      <c r="D48" s="246"/>
      <c r="E48" s="246"/>
      <c r="F48" s="246"/>
      <c r="G48" s="310" t="s">
        <v>530</v>
      </c>
      <c r="H48" s="310"/>
      <c r="I48" s="310"/>
      <c r="J48" s="310"/>
      <c r="K48" s="310"/>
      <c r="L48" s="310"/>
      <c r="M48" s="311"/>
      <c r="N48" s="310"/>
    </row>
    <row r="49" spans="1:14" ht="13.5" customHeight="1">
      <c r="A49" s="250"/>
      <c r="B49" s="246"/>
      <c r="C49" s="246"/>
      <c r="D49" s="246"/>
      <c r="E49" s="246"/>
      <c r="F49" s="246"/>
      <c r="G49" s="312"/>
      <c r="H49" s="313"/>
      <c r="I49" s="1162" t="s">
        <v>496</v>
      </c>
      <c r="J49" s="1164" t="s">
        <v>531</v>
      </c>
      <c r="K49" s="1165"/>
      <c r="L49" s="1165"/>
      <c r="M49" s="1165"/>
      <c r="N49" s="1166"/>
    </row>
    <row r="50" spans="1:14" ht="13.2">
      <c r="A50" s="250"/>
      <c r="B50" s="246"/>
      <c r="C50" s="246"/>
      <c r="D50" s="246"/>
      <c r="E50" s="246"/>
      <c r="F50" s="246"/>
      <c r="G50" s="314"/>
      <c r="H50" s="315"/>
      <c r="I50" s="1163"/>
      <c r="J50" s="316" t="s">
        <v>532</v>
      </c>
      <c r="K50" s="317" t="s">
        <v>533</v>
      </c>
      <c r="L50" s="318" t="s">
        <v>534</v>
      </c>
      <c r="M50" s="319" t="s">
        <v>535</v>
      </c>
      <c r="N50" s="320" t="s">
        <v>536</v>
      </c>
    </row>
    <row r="51" spans="1:14" ht="13.2">
      <c r="A51" s="250"/>
      <c r="B51" s="246"/>
      <c r="C51" s="246"/>
      <c r="D51" s="246"/>
      <c r="E51" s="246"/>
      <c r="F51" s="246"/>
      <c r="G51" s="312" t="s">
        <v>537</v>
      </c>
      <c r="H51" s="313"/>
      <c r="I51" s="321">
        <v>74312651</v>
      </c>
      <c r="J51" s="322">
        <v>75616</v>
      </c>
      <c r="K51" s="323">
        <v>-0.1</v>
      </c>
      <c r="L51" s="324">
        <v>47129</v>
      </c>
      <c r="M51" s="325">
        <v>-3.4</v>
      </c>
      <c r="N51" s="326">
        <v>3.3</v>
      </c>
    </row>
    <row r="52" spans="1:14" ht="13.2">
      <c r="A52" s="250"/>
      <c r="B52" s="246"/>
      <c r="C52" s="246"/>
      <c r="D52" s="246"/>
      <c r="E52" s="246"/>
      <c r="F52" s="246"/>
      <c r="G52" s="327"/>
      <c r="H52" s="328" t="s">
        <v>538</v>
      </c>
      <c r="I52" s="329">
        <v>29532752</v>
      </c>
      <c r="J52" s="330">
        <v>30051</v>
      </c>
      <c r="K52" s="331">
        <v>3.1</v>
      </c>
      <c r="L52" s="332">
        <v>23069</v>
      </c>
      <c r="M52" s="333">
        <v>-10.199999999999999</v>
      </c>
      <c r="N52" s="334">
        <v>13.3</v>
      </c>
    </row>
    <row r="53" spans="1:14" ht="13.2">
      <c r="A53" s="250"/>
      <c r="B53" s="246"/>
      <c r="C53" s="246"/>
      <c r="D53" s="246"/>
      <c r="E53" s="246"/>
      <c r="F53" s="246"/>
      <c r="G53" s="312" t="s">
        <v>539</v>
      </c>
      <c r="H53" s="313"/>
      <c r="I53" s="321">
        <v>67349089</v>
      </c>
      <c r="J53" s="322">
        <v>68591</v>
      </c>
      <c r="K53" s="323">
        <v>-9.3000000000000007</v>
      </c>
      <c r="L53" s="324">
        <v>50848</v>
      </c>
      <c r="M53" s="325">
        <v>7.9</v>
      </c>
      <c r="N53" s="326">
        <v>-17.2</v>
      </c>
    </row>
    <row r="54" spans="1:14" ht="13.2">
      <c r="A54" s="250"/>
      <c r="B54" s="246"/>
      <c r="C54" s="246"/>
      <c r="D54" s="246"/>
      <c r="E54" s="246"/>
      <c r="F54" s="246"/>
      <c r="G54" s="327"/>
      <c r="H54" s="328" t="s">
        <v>538</v>
      </c>
      <c r="I54" s="329">
        <v>21640446</v>
      </c>
      <c r="J54" s="330">
        <v>22040</v>
      </c>
      <c r="K54" s="331">
        <v>-26.7</v>
      </c>
      <c r="L54" s="332">
        <v>22583</v>
      </c>
      <c r="M54" s="333">
        <v>-2.1</v>
      </c>
      <c r="N54" s="334">
        <v>-24.6</v>
      </c>
    </row>
    <row r="55" spans="1:14" ht="13.2">
      <c r="A55" s="250"/>
      <c r="B55" s="246"/>
      <c r="C55" s="246"/>
      <c r="D55" s="246"/>
      <c r="E55" s="246"/>
      <c r="F55" s="246"/>
      <c r="G55" s="312" t="s">
        <v>540</v>
      </c>
      <c r="H55" s="313"/>
      <c r="I55" s="321">
        <v>72699403</v>
      </c>
      <c r="J55" s="322">
        <v>74417</v>
      </c>
      <c r="K55" s="323">
        <v>8.5</v>
      </c>
      <c r="L55" s="324">
        <v>53572</v>
      </c>
      <c r="M55" s="325">
        <v>5.4</v>
      </c>
      <c r="N55" s="326">
        <v>3.1</v>
      </c>
    </row>
    <row r="56" spans="1:14" ht="13.2">
      <c r="A56" s="250"/>
      <c r="B56" s="246"/>
      <c r="C56" s="246"/>
      <c r="D56" s="246"/>
      <c r="E56" s="246"/>
      <c r="F56" s="246"/>
      <c r="G56" s="327"/>
      <c r="H56" s="328" t="s">
        <v>538</v>
      </c>
      <c r="I56" s="329">
        <v>26455884</v>
      </c>
      <c r="J56" s="330">
        <v>27081</v>
      </c>
      <c r="K56" s="331">
        <v>22.9</v>
      </c>
      <c r="L56" s="332">
        <v>25259</v>
      </c>
      <c r="M56" s="333">
        <v>11.8</v>
      </c>
      <c r="N56" s="334">
        <v>11.1</v>
      </c>
    </row>
    <row r="57" spans="1:14" ht="13.2">
      <c r="A57" s="250"/>
      <c r="B57" s="246"/>
      <c r="C57" s="246"/>
      <c r="D57" s="246"/>
      <c r="E57" s="246"/>
      <c r="F57" s="246"/>
      <c r="G57" s="312" t="s">
        <v>541</v>
      </c>
      <c r="H57" s="313"/>
      <c r="I57" s="321">
        <v>67067225</v>
      </c>
      <c r="J57" s="322">
        <v>69027</v>
      </c>
      <c r="K57" s="323">
        <v>-7.2</v>
      </c>
      <c r="L57" s="324">
        <v>51898</v>
      </c>
      <c r="M57" s="325">
        <v>-3.1</v>
      </c>
      <c r="N57" s="326">
        <v>-4.0999999999999996</v>
      </c>
    </row>
    <row r="58" spans="1:14" ht="13.2">
      <c r="A58" s="250"/>
      <c r="B58" s="246"/>
      <c r="C58" s="246"/>
      <c r="D58" s="246"/>
      <c r="E58" s="246"/>
      <c r="F58" s="246"/>
      <c r="G58" s="327"/>
      <c r="H58" s="328" t="s">
        <v>538</v>
      </c>
      <c r="I58" s="329">
        <v>24141468</v>
      </c>
      <c r="J58" s="330">
        <v>24847</v>
      </c>
      <c r="K58" s="331">
        <v>-8.1999999999999993</v>
      </c>
      <c r="L58" s="332">
        <v>25986</v>
      </c>
      <c r="M58" s="333">
        <v>2.9</v>
      </c>
      <c r="N58" s="334">
        <v>-11.1</v>
      </c>
    </row>
    <row r="59" spans="1:14" ht="13.2">
      <c r="A59" s="250"/>
      <c r="B59" s="246"/>
      <c r="C59" s="246"/>
      <c r="D59" s="246"/>
      <c r="E59" s="246"/>
      <c r="F59" s="246"/>
      <c r="G59" s="312" t="s">
        <v>542</v>
      </c>
      <c r="H59" s="313"/>
      <c r="I59" s="321">
        <v>75388551</v>
      </c>
      <c r="J59" s="322">
        <v>77991</v>
      </c>
      <c r="K59" s="323">
        <v>13</v>
      </c>
      <c r="L59" s="324">
        <v>51684</v>
      </c>
      <c r="M59" s="325">
        <v>-0.4</v>
      </c>
      <c r="N59" s="326">
        <v>13.4</v>
      </c>
    </row>
    <row r="60" spans="1:14" ht="13.2">
      <c r="A60" s="250"/>
      <c r="B60" s="246"/>
      <c r="C60" s="246"/>
      <c r="D60" s="246"/>
      <c r="E60" s="246"/>
      <c r="F60" s="246"/>
      <c r="G60" s="327"/>
      <c r="H60" s="328" t="s">
        <v>538</v>
      </c>
      <c r="I60" s="335">
        <v>35077646</v>
      </c>
      <c r="J60" s="330">
        <v>36289</v>
      </c>
      <c r="K60" s="331">
        <v>46</v>
      </c>
      <c r="L60" s="332">
        <v>26671</v>
      </c>
      <c r="M60" s="333">
        <v>2.6</v>
      </c>
      <c r="N60" s="334">
        <v>43.4</v>
      </c>
    </row>
    <row r="61" spans="1:14" ht="13.2">
      <c r="A61" s="250"/>
      <c r="B61" s="246"/>
      <c r="C61" s="246"/>
      <c r="D61" s="246"/>
      <c r="E61" s="246"/>
      <c r="F61" s="246"/>
      <c r="G61" s="312" t="s">
        <v>543</v>
      </c>
      <c r="H61" s="336"/>
      <c r="I61" s="337">
        <v>71363384</v>
      </c>
      <c r="J61" s="338">
        <v>73128</v>
      </c>
      <c r="K61" s="339">
        <v>1</v>
      </c>
      <c r="L61" s="340">
        <v>51026</v>
      </c>
      <c r="M61" s="341">
        <v>1.3</v>
      </c>
      <c r="N61" s="326">
        <v>-0.3</v>
      </c>
    </row>
    <row r="62" spans="1:14" ht="13.2">
      <c r="A62" s="250"/>
      <c r="B62" s="246"/>
      <c r="C62" s="246"/>
      <c r="D62" s="246"/>
      <c r="E62" s="246"/>
      <c r="F62" s="246"/>
      <c r="G62" s="327"/>
      <c r="H62" s="328" t="s">
        <v>538</v>
      </c>
      <c r="I62" s="329">
        <v>27369639</v>
      </c>
      <c r="J62" s="330">
        <v>28062</v>
      </c>
      <c r="K62" s="331">
        <v>7.4</v>
      </c>
      <c r="L62" s="332">
        <v>24714</v>
      </c>
      <c r="M62" s="333">
        <v>1</v>
      </c>
      <c r="N62" s="334">
        <v>6.4</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19685039370078741" bottom="0" header="0"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19685039370078741" bottom="0" header="0"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19685039370078741" bottom="0" header="0"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87" t="s">
        <v>3</v>
      </c>
      <c r="D47" s="1187"/>
      <c r="E47" s="1188"/>
      <c r="F47" s="11">
        <v>3.5</v>
      </c>
      <c r="G47" s="12">
        <v>3.76</v>
      </c>
      <c r="H47" s="12">
        <v>4.0599999999999996</v>
      </c>
      <c r="I47" s="12">
        <v>4.8099999999999996</v>
      </c>
      <c r="J47" s="13">
        <v>3.97</v>
      </c>
    </row>
    <row r="48" spans="2:10" ht="57.75" customHeight="1">
      <c r="B48" s="14"/>
      <c r="C48" s="1189" t="s">
        <v>4</v>
      </c>
      <c r="D48" s="1189"/>
      <c r="E48" s="1190"/>
      <c r="F48" s="15">
        <v>0.75</v>
      </c>
      <c r="G48" s="16">
        <v>0.87</v>
      </c>
      <c r="H48" s="16">
        <v>0.93</v>
      </c>
      <c r="I48" s="16">
        <v>0.75</v>
      </c>
      <c r="J48" s="17">
        <v>0.62</v>
      </c>
    </row>
    <row r="49" spans="2:10" ht="57.75" customHeight="1" thickBot="1">
      <c r="B49" s="18"/>
      <c r="C49" s="1191" t="s">
        <v>5</v>
      </c>
      <c r="D49" s="1191"/>
      <c r="E49" s="1192"/>
      <c r="F49" s="19" t="s">
        <v>550</v>
      </c>
      <c r="G49" s="20">
        <v>0.39</v>
      </c>
      <c r="H49" s="20">
        <v>0.35</v>
      </c>
      <c r="I49" s="20">
        <v>0.56000000000000005</v>
      </c>
      <c r="J49" s="21" t="s">
        <v>551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2018-11-28T10:36:19Z</dcterms:modified>
</cp:coreProperties>
</file>